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_Drive\Bootcamp\Activity Files\Module 1\"/>
    </mc:Choice>
  </mc:AlternateContent>
  <xr:revisionPtr revIDLastSave="0" documentId="13_ncr:1_{6B2BF734-6444-406E-AB50-EA189C570549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Crowdfunding" sheetId="1" r:id="rId1"/>
    <sheet name="PivotTable1" sheetId="5" r:id="rId2"/>
    <sheet name="PivotTable2" sheetId="4" r:id="rId3"/>
    <sheet name="PivotTable3" sheetId="6" r:id="rId4"/>
    <sheet name="Crowdfunding Goal Analysis" sheetId="11" r:id="rId5"/>
    <sheet name="Statistics" sheetId="12" r:id="rId6"/>
    <sheet name="Lookup" sheetId="9" r:id="rId7"/>
  </sheets>
  <definedNames>
    <definedName name="_xlnm._FilterDatabase" localSheetId="0" hidden="1">Crowdfunding!$A$1:$U$1001</definedName>
    <definedName name="_xlnm._FilterDatabase" localSheetId="6" hidden="1">Lookup!$C$2:$C$13</definedName>
    <definedName name="_xlchart.v1.0" hidden="1">Statistics!$B$3:$B$567</definedName>
    <definedName name="_xlchart.v1.1" hidden="1">Statistics!$E$3:$E$366</definedName>
    <definedName name="Crowdfunding">Crowdfunding!$A$1:$T$1001</definedName>
    <definedName name="Max">Lookup!$B$2:$B$13</definedName>
    <definedName name="Min">Lookup!$A$2:$A$13</definedName>
    <definedName name="Value">Lookup!$C$2:$C$13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12" l="1"/>
  <c r="K31" i="12"/>
  <c r="K33" i="12" s="1"/>
  <c r="H32" i="12"/>
  <c r="H31" i="12"/>
  <c r="H33" i="12" s="1"/>
  <c r="U1001" i="1" l="1" a="1"/>
  <c r="U1001" i="1" s="1"/>
  <c r="U1000" i="1" a="1"/>
  <c r="U1000" i="1" s="1"/>
  <c r="U999" i="1" a="1"/>
  <c r="U999" i="1" s="1"/>
  <c r="U998" i="1" a="1"/>
  <c r="U998" i="1" s="1"/>
  <c r="U997" i="1" a="1"/>
  <c r="U997" i="1" s="1"/>
  <c r="U996" i="1"/>
  <c r="U996" i="1" a="1"/>
  <c r="U995" i="1" a="1"/>
  <c r="U995" i="1" s="1"/>
  <c r="U994" i="1" a="1"/>
  <c r="U994" i="1" s="1"/>
  <c r="U993" i="1" a="1"/>
  <c r="U993" i="1" s="1"/>
  <c r="U992" i="1" a="1"/>
  <c r="U992" i="1" s="1"/>
  <c r="U991" i="1" a="1"/>
  <c r="U991" i="1" s="1"/>
  <c r="U990" i="1" a="1"/>
  <c r="U990" i="1" s="1"/>
  <c r="U989" i="1" a="1"/>
  <c r="U989" i="1" s="1"/>
  <c r="U988" i="1" a="1"/>
  <c r="U988" i="1" s="1"/>
  <c r="U987" i="1" a="1"/>
  <c r="U987" i="1" s="1"/>
  <c r="U986" i="1" a="1"/>
  <c r="U986" i="1" s="1"/>
  <c r="U985" i="1" a="1"/>
  <c r="U985" i="1" s="1"/>
  <c r="U984" i="1" a="1"/>
  <c r="U984" i="1" s="1"/>
  <c r="U983" i="1" a="1"/>
  <c r="U983" i="1" s="1"/>
  <c r="U982" i="1" a="1"/>
  <c r="U982" i="1" s="1"/>
  <c r="U981" i="1" a="1"/>
  <c r="U981" i="1" s="1"/>
  <c r="U980" i="1" a="1"/>
  <c r="U980" i="1" s="1"/>
  <c r="U979" i="1" a="1"/>
  <c r="U979" i="1" s="1"/>
  <c r="U978" i="1" a="1"/>
  <c r="U978" i="1" s="1"/>
  <c r="U977" i="1" a="1"/>
  <c r="U977" i="1" s="1"/>
  <c r="U976" i="1" a="1"/>
  <c r="U976" i="1" s="1"/>
  <c r="U975" i="1" a="1"/>
  <c r="U975" i="1" s="1"/>
  <c r="U974" i="1" a="1"/>
  <c r="U974" i="1" s="1"/>
  <c r="U973" i="1" a="1"/>
  <c r="U973" i="1" s="1"/>
  <c r="U972" i="1" a="1"/>
  <c r="U972" i="1" s="1"/>
  <c r="U971" i="1" a="1"/>
  <c r="U971" i="1" s="1"/>
  <c r="U970" i="1" a="1"/>
  <c r="U970" i="1" s="1"/>
  <c r="U969" i="1" a="1"/>
  <c r="U969" i="1" s="1"/>
  <c r="U968" i="1" a="1"/>
  <c r="U968" i="1" s="1"/>
  <c r="U967" i="1" a="1"/>
  <c r="U967" i="1" s="1"/>
  <c r="U966" i="1" a="1"/>
  <c r="U966" i="1" s="1"/>
  <c r="U965" i="1" a="1"/>
  <c r="U965" i="1" s="1"/>
  <c r="U964" i="1" a="1"/>
  <c r="U964" i="1" s="1"/>
  <c r="U963" i="1" a="1"/>
  <c r="U963" i="1" s="1"/>
  <c r="U962" i="1" a="1"/>
  <c r="U962" i="1" s="1"/>
  <c r="U961" i="1" a="1"/>
  <c r="U961" i="1" s="1"/>
  <c r="U960" i="1" a="1"/>
  <c r="U960" i="1" s="1"/>
  <c r="U959" i="1" a="1"/>
  <c r="U959" i="1" s="1"/>
  <c r="U958" i="1" a="1"/>
  <c r="U958" i="1" s="1"/>
  <c r="U957" i="1" a="1"/>
  <c r="U957" i="1" s="1"/>
  <c r="U956" i="1" a="1"/>
  <c r="U956" i="1" s="1"/>
  <c r="U955" i="1" a="1"/>
  <c r="U955" i="1" s="1"/>
  <c r="U954" i="1" a="1"/>
  <c r="U954" i="1" s="1"/>
  <c r="U953" i="1" a="1"/>
  <c r="U953" i="1" s="1"/>
  <c r="U952" i="1" a="1"/>
  <c r="U952" i="1" s="1"/>
  <c r="U951" i="1" a="1"/>
  <c r="U951" i="1" s="1"/>
  <c r="U950" i="1" a="1"/>
  <c r="U950" i="1" s="1"/>
  <c r="U949" i="1" a="1"/>
  <c r="U949" i="1" s="1"/>
  <c r="U948" i="1" a="1"/>
  <c r="U948" i="1" s="1"/>
  <c r="U947" i="1" a="1"/>
  <c r="U947" i="1" s="1"/>
  <c r="U946" i="1" a="1"/>
  <c r="U946" i="1" s="1"/>
  <c r="U945" i="1" a="1"/>
  <c r="U945" i="1" s="1"/>
  <c r="U944" i="1" a="1"/>
  <c r="U944" i="1" s="1"/>
  <c r="U943" i="1" a="1"/>
  <c r="U943" i="1" s="1"/>
  <c r="U942" i="1" a="1"/>
  <c r="U942" i="1" s="1"/>
  <c r="U941" i="1" a="1"/>
  <c r="U941" i="1" s="1"/>
  <c r="U940" i="1" a="1"/>
  <c r="U940" i="1" s="1"/>
  <c r="U939" i="1" a="1"/>
  <c r="U939" i="1" s="1"/>
  <c r="U938" i="1" a="1"/>
  <c r="U938" i="1" s="1"/>
  <c r="U937" i="1" a="1"/>
  <c r="U937" i="1" s="1"/>
  <c r="U936" i="1" a="1"/>
  <c r="U936" i="1" s="1"/>
  <c r="U935" i="1" a="1"/>
  <c r="U935" i="1" s="1"/>
  <c r="U934" i="1" a="1"/>
  <c r="U934" i="1" s="1"/>
  <c r="U933" i="1" a="1"/>
  <c r="U933" i="1" s="1"/>
  <c r="U932" i="1" a="1"/>
  <c r="U932" i="1" s="1"/>
  <c r="U931" i="1" a="1"/>
  <c r="U931" i="1" s="1"/>
  <c r="U930" i="1"/>
  <c r="U930" i="1" a="1"/>
  <c r="U929" i="1" a="1"/>
  <c r="U929" i="1" s="1"/>
  <c r="U928" i="1" a="1"/>
  <c r="U928" i="1" s="1"/>
  <c r="U927" i="1" a="1"/>
  <c r="U927" i="1" s="1"/>
  <c r="U926" i="1" a="1"/>
  <c r="U926" i="1" s="1"/>
  <c r="U925" i="1" a="1"/>
  <c r="U925" i="1" s="1"/>
  <c r="U924" i="1"/>
  <c r="U924" i="1" a="1"/>
  <c r="U923" i="1" a="1"/>
  <c r="U923" i="1" s="1"/>
  <c r="U922" i="1" a="1"/>
  <c r="U922" i="1" s="1"/>
  <c r="U921" i="1" a="1"/>
  <c r="U921" i="1" s="1"/>
  <c r="U920" i="1" a="1"/>
  <c r="U920" i="1" s="1"/>
  <c r="U919" i="1" a="1"/>
  <c r="U919" i="1" s="1"/>
  <c r="U918" i="1"/>
  <c r="U918" i="1" a="1"/>
  <c r="U917" i="1" a="1"/>
  <c r="U917" i="1" s="1"/>
  <c r="U916" i="1" a="1"/>
  <c r="U916" i="1" s="1"/>
  <c r="U915" i="1" a="1"/>
  <c r="U915" i="1" s="1"/>
  <c r="U914" i="1" a="1"/>
  <c r="U914" i="1" s="1"/>
  <c r="U913" i="1" a="1"/>
  <c r="U913" i="1" s="1"/>
  <c r="U912" i="1" a="1"/>
  <c r="U912" i="1" s="1"/>
  <c r="U911" i="1" a="1"/>
  <c r="U911" i="1" s="1"/>
  <c r="U910" i="1" a="1"/>
  <c r="U910" i="1" s="1"/>
  <c r="U909" i="1" a="1"/>
  <c r="U909" i="1" s="1"/>
  <c r="U908" i="1" a="1"/>
  <c r="U908" i="1" s="1"/>
  <c r="U907" i="1" a="1"/>
  <c r="U907" i="1" s="1"/>
  <c r="U906" i="1" a="1"/>
  <c r="U906" i="1" s="1"/>
  <c r="U905" i="1" a="1"/>
  <c r="U905" i="1" s="1"/>
  <c r="U904" i="1" a="1"/>
  <c r="U904" i="1" s="1"/>
  <c r="U903" i="1" a="1"/>
  <c r="U903" i="1" s="1"/>
  <c r="U902" i="1" a="1"/>
  <c r="U902" i="1" s="1"/>
  <c r="U901" i="1" a="1"/>
  <c r="U901" i="1" s="1"/>
  <c r="U900" i="1" a="1"/>
  <c r="U900" i="1" s="1"/>
  <c r="U899" i="1" a="1"/>
  <c r="U899" i="1" s="1"/>
  <c r="U898" i="1" a="1"/>
  <c r="U898" i="1" s="1"/>
  <c r="U897" i="1" a="1"/>
  <c r="U897" i="1" s="1"/>
  <c r="U896" i="1" a="1"/>
  <c r="U896" i="1" s="1"/>
  <c r="U895" i="1" a="1"/>
  <c r="U895" i="1" s="1"/>
  <c r="U894" i="1"/>
  <c r="U894" i="1" a="1"/>
  <c r="U893" i="1" a="1"/>
  <c r="U893" i="1" s="1"/>
  <c r="U892" i="1" a="1"/>
  <c r="U892" i="1" s="1"/>
  <c r="U891" i="1" a="1"/>
  <c r="U891" i="1" s="1"/>
  <c r="U890" i="1" a="1"/>
  <c r="U890" i="1" s="1"/>
  <c r="U889" i="1" a="1"/>
  <c r="U889" i="1" s="1"/>
  <c r="U888" i="1" a="1"/>
  <c r="U888" i="1" s="1"/>
  <c r="U887" i="1" a="1"/>
  <c r="U887" i="1" s="1"/>
  <c r="U886" i="1" a="1"/>
  <c r="U886" i="1" s="1"/>
  <c r="U885" i="1" a="1"/>
  <c r="U885" i="1" s="1"/>
  <c r="U884" i="1" a="1"/>
  <c r="U884" i="1" s="1"/>
  <c r="U883" i="1" a="1"/>
  <c r="U883" i="1" s="1"/>
  <c r="U882" i="1" a="1"/>
  <c r="U882" i="1" s="1"/>
  <c r="U881" i="1" a="1"/>
  <c r="U881" i="1" s="1"/>
  <c r="U880" i="1" a="1"/>
  <c r="U880" i="1" s="1"/>
  <c r="U879" i="1" a="1"/>
  <c r="U879" i="1" s="1"/>
  <c r="U878" i="1" a="1"/>
  <c r="U878" i="1" s="1"/>
  <c r="U877" i="1" a="1"/>
  <c r="U877" i="1" s="1"/>
  <c r="U876" i="1" a="1"/>
  <c r="U876" i="1" s="1"/>
  <c r="U875" i="1" a="1"/>
  <c r="U875" i="1" s="1"/>
  <c r="U874" i="1" a="1"/>
  <c r="U874" i="1" s="1"/>
  <c r="U873" i="1" a="1"/>
  <c r="U873" i="1" s="1"/>
  <c r="U872" i="1" a="1"/>
  <c r="U872" i="1" s="1"/>
  <c r="U871" i="1" a="1"/>
  <c r="U871" i="1" s="1"/>
  <c r="U870" i="1" a="1"/>
  <c r="U870" i="1" s="1"/>
  <c r="U869" i="1" a="1"/>
  <c r="U869" i="1" s="1"/>
  <c r="U868" i="1" a="1"/>
  <c r="U868" i="1" s="1"/>
  <c r="U867" i="1" a="1"/>
  <c r="U867" i="1" s="1"/>
  <c r="U866" i="1" a="1"/>
  <c r="U866" i="1" s="1"/>
  <c r="U865" i="1" a="1"/>
  <c r="U865" i="1" s="1"/>
  <c r="U864" i="1" a="1"/>
  <c r="U864" i="1" s="1"/>
  <c r="U863" i="1" a="1"/>
  <c r="U863" i="1" s="1"/>
  <c r="U862" i="1" a="1"/>
  <c r="U862" i="1" s="1"/>
  <c r="U861" i="1" a="1"/>
  <c r="U861" i="1" s="1"/>
  <c r="U860" i="1" a="1"/>
  <c r="U860" i="1" s="1"/>
  <c r="U859" i="1" a="1"/>
  <c r="U859" i="1" s="1"/>
  <c r="U858" i="1"/>
  <c r="U858" i="1" a="1"/>
  <c r="U857" i="1" a="1"/>
  <c r="U857" i="1" s="1"/>
  <c r="U856" i="1" a="1"/>
  <c r="U856" i="1" s="1"/>
  <c r="U855" i="1" a="1"/>
  <c r="U855" i="1" s="1"/>
  <c r="U854" i="1" a="1"/>
  <c r="U854" i="1" s="1"/>
  <c r="U853" i="1" a="1"/>
  <c r="U853" i="1" s="1"/>
  <c r="U852" i="1"/>
  <c r="U852" i="1" a="1"/>
  <c r="U851" i="1" a="1"/>
  <c r="U851" i="1" s="1"/>
  <c r="U850" i="1" a="1"/>
  <c r="U850" i="1" s="1"/>
  <c r="U849" i="1" a="1"/>
  <c r="U849" i="1" s="1"/>
  <c r="U848" i="1" a="1"/>
  <c r="U848" i="1" s="1"/>
  <c r="U847" i="1" a="1"/>
  <c r="U847" i="1" s="1"/>
  <c r="U846" i="1"/>
  <c r="U846" i="1" a="1"/>
  <c r="U845" i="1" a="1"/>
  <c r="U845" i="1" s="1"/>
  <c r="U844" i="1" a="1"/>
  <c r="U844" i="1" s="1"/>
  <c r="U843" i="1" a="1"/>
  <c r="U843" i="1" s="1"/>
  <c r="U842" i="1" a="1"/>
  <c r="U842" i="1" s="1"/>
  <c r="U841" i="1" a="1"/>
  <c r="U841" i="1" s="1"/>
  <c r="U840" i="1" a="1"/>
  <c r="U840" i="1" s="1"/>
  <c r="U839" i="1" a="1"/>
  <c r="U839" i="1" s="1"/>
  <c r="U838" i="1" a="1"/>
  <c r="U838" i="1" s="1"/>
  <c r="U837" i="1" a="1"/>
  <c r="U837" i="1" s="1"/>
  <c r="U836" i="1" a="1"/>
  <c r="U836" i="1" s="1"/>
  <c r="U835" i="1" a="1"/>
  <c r="U835" i="1" s="1"/>
  <c r="U834" i="1" a="1"/>
  <c r="U834" i="1" s="1"/>
  <c r="U833" i="1" a="1"/>
  <c r="U833" i="1" s="1"/>
  <c r="U832" i="1" a="1"/>
  <c r="U832" i="1" s="1"/>
  <c r="U831" i="1" a="1"/>
  <c r="U831" i="1" s="1"/>
  <c r="U830" i="1" a="1"/>
  <c r="U830" i="1" s="1"/>
  <c r="U829" i="1" a="1"/>
  <c r="U829" i="1" s="1"/>
  <c r="U828" i="1" a="1"/>
  <c r="U828" i="1" s="1"/>
  <c r="U827" i="1" a="1"/>
  <c r="U827" i="1" s="1"/>
  <c r="U826" i="1" a="1"/>
  <c r="U826" i="1" s="1"/>
  <c r="U825" i="1" a="1"/>
  <c r="U825" i="1" s="1"/>
  <c r="U824" i="1" a="1"/>
  <c r="U824" i="1" s="1"/>
  <c r="U823" i="1" a="1"/>
  <c r="U823" i="1" s="1"/>
  <c r="U822" i="1"/>
  <c r="U822" i="1" a="1"/>
  <c r="U821" i="1" a="1"/>
  <c r="U821" i="1" s="1"/>
  <c r="U820" i="1" a="1"/>
  <c r="U820" i="1" s="1"/>
  <c r="U819" i="1" a="1"/>
  <c r="U819" i="1" s="1"/>
  <c r="U818" i="1" a="1"/>
  <c r="U818" i="1" s="1"/>
  <c r="U817" i="1" a="1"/>
  <c r="U817" i="1" s="1"/>
  <c r="U816" i="1" a="1"/>
  <c r="U816" i="1" s="1"/>
  <c r="U815" i="1" a="1"/>
  <c r="U815" i="1" s="1"/>
  <c r="U814" i="1" a="1"/>
  <c r="U814" i="1" s="1"/>
  <c r="U813" i="1" a="1"/>
  <c r="U813" i="1" s="1"/>
  <c r="U812" i="1" a="1"/>
  <c r="U812" i="1" s="1"/>
  <c r="U811" i="1" a="1"/>
  <c r="U811" i="1" s="1"/>
  <c r="U810" i="1" a="1"/>
  <c r="U810" i="1" s="1"/>
  <c r="U809" i="1" a="1"/>
  <c r="U809" i="1" s="1"/>
  <c r="U808" i="1" a="1"/>
  <c r="U808" i="1" s="1"/>
  <c r="U807" i="1" a="1"/>
  <c r="U807" i="1" s="1"/>
  <c r="U806" i="1" a="1"/>
  <c r="U806" i="1" s="1"/>
  <c r="U805" i="1" a="1"/>
  <c r="U805" i="1" s="1"/>
  <c r="U804" i="1" a="1"/>
  <c r="U804" i="1" s="1"/>
  <c r="U803" i="1" a="1"/>
  <c r="U803" i="1" s="1"/>
  <c r="U802" i="1" a="1"/>
  <c r="U802" i="1" s="1"/>
  <c r="U801" i="1" a="1"/>
  <c r="U801" i="1" s="1"/>
  <c r="U800" i="1" a="1"/>
  <c r="U800" i="1" s="1"/>
  <c r="U799" i="1" a="1"/>
  <c r="U799" i="1" s="1"/>
  <c r="U798" i="1" a="1"/>
  <c r="U798" i="1" s="1"/>
  <c r="U797" i="1" a="1"/>
  <c r="U797" i="1" s="1"/>
  <c r="U796" i="1" a="1"/>
  <c r="U796" i="1" s="1"/>
  <c r="U795" i="1" a="1"/>
  <c r="U795" i="1" s="1"/>
  <c r="U794" i="1" a="1"/>
  <c r="U794" i="1" s="1"/>
  <c r="U793" i="1" a="1"/>
  <c r="U793" i="1" s="1"/>
  <c r="U792" i="1" a="1"/>
  <c r="U792" i="1" s="1"/>
  <c r="U791" i="1" a="1"/>
  <c r="U791" i="1" s="1"/>
  <c r="U790" i="1" a="1"/>
  <c r="U790" i="1" s="1"/>
  <c r="U789" i="1" a="1"/>
  <c r="U789" i="1" s="1"/>
  <c r="U788" i="1" a="1"/>
  <c r="U788" i="1" s="1"/>
  <c r="U787" i="1" a="1"/>
  <c r="U787" i="1" s="1"/>
  <c r="U786" i="1"/>
  <c r="U786" i="1" a="1"/>
  <c r="U785" i="1" a="1"/>
  <c r="U785" i="1" s="1"/>
  <c r="U784" i="1" a="1"/>
  <c r="U784" i="1" s="1"/>
  <c r="U783" i="1" a="1"/>
  <c r="U783" i="1" s="1"/>
  <c r="U782" i="1" a="1"/>
  <c r="U782" i="1" s="1"/>
  <c r="U781" i="1" a="1"/>
  <c r="U781" i="1" s="1"/>
  <c r="U780" i="1"/>
  <c r="U780" i="1" a="1"/>
  <c r="U779" i="1" a="1"/>
  <c r="U779" i="1" s="1"/>
  <c r="U778" i="1" a="1"/>
  <c r="U778" i="1" s="1"/>
  <c r="U777" i="1" a="1"/>
  <c r="U777" i="1" s="1"/>
  <c r="U776" i="1" a="1"/>
  <c r="U776" i="1" s="1"/>
  <c r="U775" i="1" a="1"/>
  <c r="U775" i="1" s="1"/>
  <c r="U774" i="1"/>
  <c r="U774" i="1" a="1"/>
  <c r="U773" i="1" a="1"/>
  <c r="U773" i="1" s="1"/>
  <c r="U772" i="1" a="1"/>
  <c r="U772" i="1" s="1"/>
  <c r="U771" i="1" a="1"/>
  <c r="U771" i="1" s="1"/>
  <c r="U770" i="1" a="1"/>
  <c r="U770" i="1" s="1"/>
  <c r="U769" i="1" a="1"/>
  <c r="U769" i="1" s="1"/>
  <c r="U768" i="1" a="1"/>
  <c r="U768" i="1" s="1"/>
  <c r="U767" i="1" a="1"/>
  <c r="U767" i="1" s="1"/>
  <c r="U766" i="1" a="1"/>
  <c r="U766" i="1" s="1"/>
  <c r="U765" i="1" a="1"/>
  <c r="U765" i="1" s="1"/>
  <c r="U764" i="1" a="1"/>
  <c r="U764" i="1" s="1"/>
  <c r="U763" i="1" a="1"/>
  <c r="U763" i="1" s="1"/>
  <c r="U762" i="1" a="1"/>
  <c r="U762" i="1" s="1"/>
  <c r="U761" i="1" a="1"/>
  <c r="U761" i="1" s="1"/>
  <c r="U760" i="1" a="1"/>
  <c r="U760" i="1" s="1"/>
  <c r="U759" i="1" a="1"/>
  <c r="U759" i="1" s="1"/>
  <c r="U758" i="1" a="1"/>
  <c r="U758" i="1" s="1"/>
  <c r="U757" i="1" a="1"/>
  <c r="U757" i="1" s="1"/>
  <c r="U756" i="1" a="1"/>
  <c r="U756" i="1" s="1"/>
  <c r="U755" i="1" a="1"/>
  <c r="U755" i="1" s="1"/>
  <c r="U754" i="1" a="1"/>
  <c r="U754" i="1" s="1"/>
  <c r="U753" i="1" a="1"/>
  <c r="U753" i="1" s="1"/>
  <c r="U752" i="1" a="1"/>
  <c r="U752" i="1" s="1"/>
  <c r="U751" i="1" a="1"/>
  <c r="U751" i="1" s="1"/>
  <c r="U750" i="1"/>
  <c r="U750" i="1" a="1"/>
  <c r="U749" i="1" a="1"/>
  <c r="U749" i="1" s="1"/>
  <c r="U748" i="1" a="1"/>
  <c r="U748" i="1" s="1"/>
  <c r="U747" i="1" a="1"/>
  <c r="U747" i="1" s="1"/>
  <c r="U746" i="1" a="1"/>
  <c r="U746" i="1" s="1"/>
  <c r="U745" i="1" a="1"/>
  <c r="U745" i="1" s="1"/>
  <c r="U744" i="1" a="1"/>
  <c r="U744" i="1" s="1"/>
  <c r="U743" i="1" a="1"/>
  <c r="U743" i="1" s="1"/>
  <c r="U742" i="1" a="1"/>
  <c r="U742" i="1" s="1"/>
  <c r="U741" i="1" a="1"/>
  <c r="U741" i="1" s="1"/>
  <c r="U740" i="1" a="1"/>
  <c r="U740" i="1" s="1"/>
  <c r="U739" i="1" a="1"/>
  <c r="U739" i="1" s="1"/>
  <c r="U738" i="1" a="1"/>
  <c r="U738" i="1" s="1"/>
  <c r="U737" i="1" a="1"/>
  <c r="U737" i="1" s="1"/>
  <c r="U736" i="1" a="1"/>
  <c r="U736" i="1" s="1"/>
  <c r="U735" i="1" a="1"/>
  <c r="U735" i="1" s="1"/>
  <c r="U734" i="1" a="1"/>
  <c r="U734" i="1" s="1"/>
  <c r="U733" i="1" a="1"/>
  <c r="U733" i="1" s="1"/>
  <c r="U732" i="1" a="1"/>
  <c r="U732" i="1" s="1"/>
  <c r="U731" i="1" a="1"/>
  <c r="U731" i="1" s="1"/>
  <c r="U730" i="1" a="1"/>
  <c r="U730" i="1" s="1"/>
  <c r="U729" i="1" a="1"/>
  <c r="U729" i="1" s="1"/>
  <c r="U728" i="1" a="1"/>
  <c r="U728" i="1" s="1"/>
  <c r="U727" i="1" a="1"/>
  <c r="U727" i="1" s="1"/>
  <c r="U726" i="1" a="1"/>
  <c r="U726" i="1" s="1"/>
  <c r="U725" i="1" a="1"/>
  <c r="U725" i="1" s="1"/>
  <c r="U724" i="1" a="1"/>
  <c r="U724" i="1" s="1"/>
  <c r="U723" i="1" a="1"/>
  <c r="U723" i="1" s="1"/>
  <c r="U722" i="1" a="1"/>
  <c r="U722" i="1" s="1"/>
  <c r="U721" i="1" a="1"/>
  <c r="U721" i="1" s="1"/>
  <c r="U720" i="1" a="1"/>
  <c r="U720" i="1" s="1"/>
  <c r="U719" i="1" a="1"/>
  <c r="U719" i="1" s="1"/>
  <c r="U718" i="1" a="1"/>
  <c r="U718" i="1" s="1"/>
  <c r="U717" i="1" a="1"/>
  <c r="U717" i="1" s="1"/>
  <c r="U716" i="1" a="1"/>
  <c r="U716" i="1" s="1"/>
  <c r="U715" i="1" a="1"/>
  <c r="U715" i="1" s="1"/>
  <c r="U714" i="1"/>
  <c r="U714" i="1" a="1"/>
  <c r="U713" i="1" a="1"/>
  <c r="U713" i="1" s="1"/>
  <c r="U712" i="1" a="1"/>
  <c r="U712" i="1" s="1"/>
  <c r="U711" i="1" a="1"/>
  <c r="U711" i="1" s="1"/>
  <c r="U710" i="1" a="1"/>
  <c r="U710" i="1" s="1"/>
  <c r="U709" i="1" a="1"/>
  <c r="U709" i="1" s="1"/>
  <c r="U708" i="1"/>
  <c r="U708" i="1" a="1"/>
  <c r="U707" i="1" a="1"/>
  <c r="U707" i="1" s="1"/>
  <c r="U706" i="1" a="1"/>
  <c r="U706" i="1" s="1"/>
  <c r="U705" i="1" a="1"/>
  <c r="U705" i="1" s="1"/>
  <c r="U704" i="1" a="1"/>
  <c r="U704" i="1" s="1"/>
  <c r="U703" i="1" a="1"/>
  <c r="U703" i="1" s="1"/>
  <c r="U702" i="1"/>
  <c r="U702" i="1" a="1"/>
  <c r="U701" i="1" a="1"/>
  <c r="U701" i="1" s="1"/>
  <c r="U700" i="1" a="1"/>
  <c r="U700" i="1" s="1"/>
  <c r="U699" i="1" a="1"/>
  <c r="U699" i="1" s="1"/>
  <c r="U698" i="1" a="1"/>
  <c r="U698" i="1" s="1"/>
  <c r="U697" i="1" a="1"/>
  <c r="U697" i="1" s="1"/>
  <c r="U696" i="1"/>
  <c r="U696" i="1" a="1"/>
  <c r="U695" i="1" a="1"/>
  <c r="U695" i="1" s="1"/>
  <c r="U694" i="1" a="1"/>
  <c r="U694" i="1" s="1"/>
  <c r="U693" i="1" a="1"/>
  <c r="U693" i="1" s="1"/>
  <c r="U692" i="1" a="1"/>
  <c r="U692" i="1" s="1"/>
  <c r="U691" i="1" a="1"/>
  <c r="U691" i="1" s="1"/>
  <c r="U690" i="1" a="1"/>
  <c r="U690" i="1" s="1"/>
  <c r="U689" i="1" a="1"/>
  <c r="U689" i="1" s="1"/>
  <c r="U688" i="1" a="1"/>
  <c r="U688" i="1" s="1"/>
  <c r="U687" i="1" a="1"/>
  <c r="U687" i="1" s="1"/>
  <c r="U686" i="1" a="1"/>
  <c r="U686" i="1" s="1"/>
  <c r="U685" i="1" a="1"/>
  <c r="U685" i="1" s="1"/>
  <c r="U684" i="1" a="1"/>
  <c r="U684" i="1" s="1"/>
  <c r="U683" i="1" a="1"/>
  <c r="U683" i="1" s="1"/>
  <c r="U682" i="1" a="1"/>
  <c r="U682" i="1" s="1"/>
  <c r="U681" i="1" a="1"/>
  <c r="U681" i="1" s="1"/>
  <c r="U680" i="1" a="1"/>
  <c r="U680" i="1" s="1"/>
  <c r="U679" i="1" a="1"/>
  <c r="U679" i="1" s="1"/>
  <c r="U678" i="1"/>
  <c r="U678" i="1" a="1"/>
  <c r="U677" i="1" a="1"/>
  <c r="U677" i="1" s="1"/>
  <c r="U676" i="1" a="1"/>
  <c r="U676" i="1" s="1"/>
  <c r="U675" i="1" a="1"/>
  <c r="U675" i="1" s="1"/>
  <c r="U674" i="1" a="1"/>
  <c r="U674" i="1" s="1"/>
  <c r="U673" i="1" a="1"/>
  <c r="U673" i="1" s="1"/>
  <c r="U672" i="1" a="1"/>
  <c r="U672" i="1" s="1"/>
  <c r="U671" i="1" a="1"/>
  <c r="U671" i="1" s="1"/>
  <c r="U670" i="1" a="1"/>
  <c r="U670" i="1" s="1"/>
  <c r="U669" i="1" a="1"/>
  <c r="U669" i="1" s="1"/>
  <c r="U668" i="1" a="1"/>
  <c r="U668" i="1" s="1"/>
  <c r="U667" i="1" a="1"/>
  <c r="U667" i="1" s="1"/>
  <c r="U666" i="1" a="1"/>
  <c r="U666" i="1" s="1"/>
  <c r="U665" i="1" a="1"/>
  <c r="U665" i="1" s="1"/>
  <c r="U664" i="1" a="1"/>
  <c r="U664" i="1" s="1"/>
  <c r="U663" i="1" a="1"/>
  <c r="U663" i="1" s="1"/>
  <c r="U662" i="1" a="1"/>
  <c r="U662" i="1" s="1"/>
  <c r="U661" i="1" a="1"/>
  <c r="U661" i="1" s="1"/>
  <c r="U660" i="1" a="1"/>
  <c r="U660" i="1" s="1"/>
  <c r="U659" i="1" a="1"/>
  <c r="U659" i="1" s="1"/>
  <c r="U658" i="1" a="1"/>
  <c r="U658" i="1" s="1"/>
  <c r="U657" i="1" a="1"/>
  <c r="U657" i="1" s="1"/>
  <c r="U656" i="1" a="1"/>
  <c r="U656" i="1" s="1"/>
  <c r="U655" i="1" a="1"/>
  <c r="U655" i="1" s="1"/>
  <c r="U654" i="1" a="1"/>
  <c r="U654" i="1" s="1"/>
  <c r="U653" i="1" a="1"/>
  <c r="U653" i="1" s="1"/>
  <c r="U652" i="1" a="1"/>
  <c r="U652" i="1" s="1"/>
  <c r="U651" i="1" a="1"/>
  <c r="U651" i="1" s="1"/>
  <c r="U650" i="1" a="1"/>
  <c r="U650" i="1" s="1"/>
  <c r="U649" i="1" a="1"/>
  <c r="U649" i="1" s="1"/>
  <c r="U648" i="1" a="1"/>
  <c r="U648" i="1" s="1"/>
  <c r="U647" i="1" a="1"/>
  <c r="U647" i="1" s="1"/>
  <c r="U646" i="1" a="1"/>
  <c r="U646" i="1" s="1"/>
  <c r="U645" i="1" a="1"/>
  <c r="U645" i="1" s="1"/>
  <c r="U644" i="1" a="1"/>
  <c r="U644" i="1" s="1"/>
  <c r="U643" i="1" a="1"/>
  <c r="U643" i="1" s="1"/>
  <c r="U642" i="1"/>
  <c r="U642" i="1" a="1"/>
  <c r="U641" i="1" a="1"/>
  <c r="U641" i="1" s="1"/>
  <c r="U640" i="1" a="1"/>
  <c r="U640" i="1" s="1"/>
  <c r="U639" i="1" a="1"/>
  <c r="U639" i="1" s="1"/>
  <c r="U638" i="1" a="1"/>
  <c r="U638" i="1" s="1"/>
  <c r="U637" i="1" a="1"/>
  <c r="U637" i="1" s="1"/>
  <c r="U636" i="1"/>
  <c r="U636" i="1" a="1"/>
  <c r="U635" i="1" a="1"/>
  <c r="U635" i="1" s="1"/>
  <c r="U634" i="1" a="1"/>
  <c r="U634" i="1" s="1"/>
  <c r="U633" i="1" a="1"/>
  <c r="U633" i="1" s="1"/>
  <c r="U632" i="1" a="1"/>
  <c r="U632" i="1" s="1"/>
  <c r="U631" i="1" a="1"/>
  <c r="U631" i="1" s="1"/>
  <c r="U630" i="1"/>
  <c r="U630" i="1" a="1"/>
  <c r="U629" i="1" a="1"/>
  <c r="U629" i="1" s="1"/>
  <c r="U628" i="1" a="1"/>
  <c r="U628" i="1" s="1"/>
  <c r="U627" i="1" a="1"/>
  <c r="U627" i="1" s="1"/>
  <c r="U626" i="1" a="1"/>
  <c r="U626" i="1" s="1"/>
  <c r="U625" i="1" a="1"/>
  <c r="U625" i="1" s="1"/>
  <c r="U624" i="1" a="1"/>
  <c r="U624" i="1" s="1"/>
  <c r="U623" i="1" a="1"/>
  <c r="U623" i="1" s="1"/>
  <c r="U622" i="1" a="1"/>
  <c r="U622" i="1" s="1"/>
  <c r="U621" i="1" a="1"/>
  <c r="U621" i="1" s="1"/>
  <c r="U620" i="1" a="1"/>
  <c r="U620" i="1" s="1"/>
  <c r="U619" i="1" a="1"/>
  <c r="U619" i="1" s="1"/>
  <c r="U618" i="1" a="1"/>
  <c r="U618" i="1" s="1"/>
  <c r="U617" i="1" a="1"/>
  <c r="U617" i="1" s="1"/>
  <c r="U616" i="1" a="1"/>
  <c r="U616" i="1" s="1"/>
  <c r="U615" i="1" a="1"/>
  <c r="U615" i="1" s="1"/>
  <c r="U614" i="1" a="1"/>
  <c r="U614" i="1" s="1"/>
  <c r="U613" i="1" a="1"/>
  <c r="U613" i="1" s="1"/>
  <c r="U612" i="1" a="1"/>
  <c r="U612" i="1" s="1"/>
  <c r="U611" i="1" a="1"/>
  <c r="U611" i="1" s="1"/>
  <c r="U610" i="1" a="1"/>
  <c r="U610" i="1" s="1"/>
  <c r="U609" i="1" a="1"/>
  <c r="U609" i="1" s="1"/>
  <c r="U608" i="1" a="1"/>
  <c r="U608" i="1" s="1"/>
  <c r="U607" i="1" a="1"/>
  <c r="U607" i="1" s="1"/>
  <c r="U606" i="1"/>
  <c r="U606" i="1" a="1"/>
  <c r="U605" i="1" a="1"/>
  <c r="U605" i="1" s="1"/>
  <c r="U604" i="1" a="1"/>
  <c r="U604" i="1" s="1"/>
  <c r="U603" i="1" a="1"/>
  <c r="U603" i="1" s="1"/>
  <c r="U602" i="1" a="1"/>
  <c r="U602" i="1" s="1"/>
  <c r="U601" i="1" a="1"/>
  <c r="U601" i="1" s="1"/>
  <c r="U600" i="1" a="1"/>
  <c r="U600" i="1" s="1"/>
  <c r="U599" i="1" a="1"/>
  <c r="U599" i="1" s="1"/>
  <c r="U598" i="1" a="1"/>
  <c r="U598" i="1" s="1"/>
  <c r="U597" i="1" a="1"/>
  <c r="U597" i="1" s="1"/>
  <c r="U596" i="1" a="1"/>
  <c r="U596" i="1" s="1"/>
  <c r="U595" i="1" a="1"/>
  <c r="U595" i="1" s="1"/>
  <c r="U594" i="1" a="1"/>
  <c r="U594" i="1" s="1"/>
  <c r="U593" i="1" a="1"/>
  <c r="U593" i="1" s="1"/>
  <c r="U592" i="1" a="1"/>
  <c r="U592" i="1" s="1"/>
  <c r="U591" i="1" a="1"/>
  <c r="U591" i="1" s="1"/>
  <c r="U590" i="1" a="1"/>
  <c r="U590" i="1" s="1"/>
  <c r="U589" i="1" a="1"/>
  <c r="U589" i="1" s="1"/>
  <c r="U588" i="1" a="1"/>
  <c r="U588" i="1" s="1"/>
  <c r="U587" i="1" a="1"/>
  <c r="U587" i="1" s="1"/>
  <c r="U586" i="1" a="1"/>
  <c r="U586" i="1" s="1"/>
  <c r="U585" i="1" a="1"/>
  <c r="U585" i="1" s="1"/>
  <c r="U584" i="1" a="1"/>
  <c r="U584" i="1" s="1"/>
  <c r="U583" i="1" a="1"/>
  <c r="U583" i="1" s="1"/>
  <c r="U582" i="1"/>
  <c r="U582" i="1" a="1"/>
  <c r="U581" i="1" a="1"/>
  <c r="U581" i="1" s="1"/>
  <c r="U580" i="1" a="1"/>
  <c r="U580" i="1" s="1"/>
  <c r="U579" i="1" a="1"/>
  <c r="U579" i="1" s="1"/>
  <c r="U578" i="1" a="1"/>
  <c r="U578" i="1" s="1"/>
  <c r="U577" i="1" a="1"/>
  <c r="U577" i="1" s="1"/>
  <c r="U576" i="1" a="1"/>
  <c r="U576" i="1" s="1"/>
  <c r="U575" i="1" a="1"/>
  <c r="U575" i="1" s="1"/>
  <c r="U574" i="1" a="1"/>
  <c r="U574" i="1" s="1"/>
  <c r="U573" i="1" a="1"/>
  <c r="U573" i="1" s="1"/>
  <c r="U572" i="1" a="1"/>
  <c r="U572" i="1" s="1"/>
  <c r="U571" i="1" a="1"/>
  <c r="U571" i="1" s="1"/>
  <c r="U570" i="1"/>
  <c r="U570" i="1" a="1"/>
  <c r="U569" i="1" a="1"/>
  <c r="U569" i="1" s="1"/>
  <c r="U568" i="1" a="1"/>
  <c r="U568" i="1" s="1"/>
  <c r="U567" i="1" a="1"/>
  <c r="U567" i="1" s="1"/>
  <c r="U566" i="1" a="1"/>
  <c r="U566" i="1" s="1"/>
  <c r="U565" i="1" a="1"/>
  <c r="U565" i="1" s="1"/>
  <c r="U564" i="1" a="1"/>
  <c r="U564" i="1" s="1"/>
  <c r="U563" i="1" a="1"/>
  <c r="U563" i="1" s="1"/>
  <c r="U562" i="1" a="1"/>
  <c r="U562" i="1" s="1"/>
  <c r="U561" i="1" a="1"/>
  <c r="U561" i="1" s="1"/>
  <c r="U560" i="1" a="1"/>
  <c r="U560" i="1" s="1"/>
  <c r="U559" i="1" a="1"/>
  <c r="U559" i="1" s="1"/>
  <c r="U558" i="1"/>
  <c r="U558" i="1" a="1"/>
  <c r="U557" i="1" a="1"/>
  <c r="U557" i="1" s="1"/>
  <c r="U556" i="1" a="1"/>
  <c r="U556" i="1" s="1"/>
  <c r="U555" i="1" a="1"/>
  <c r="U555" i="1" s="1"/>
  <c r="U554" i="1" a="1"/>
  <c r="U554" i="1" s="1"/>
  <c r="U553" i="1" a="1"/>
  <c r="U553" i="1" s="1"/>
  <c r="U552" i="1" a="1"/>
  <c r="U552" i="1" s="1"/>
  <c r="U551" i="1" a="1"/>
  <c r="U551" i="1" s="1"/>
  <c r="U550" i="1" a="1"/>
  <c r="U550" i="1" s="1"/>
  <c r="U549" i="1" a="1"/>
  <c r="U549" i="1" s="1"/>
  <c r="U548" i="1" a="1"/>
  <c r="U548" i="1" s="1"/>
  <c r="U547" i="1" a="1"/>
  <c r="U547" i="1" s="1"/>
  <c r="U546" i="1" a="1"/>
  <c r="U546" i="1" s="1"/>
  <c r="U545" i="1" a="1"/>
  <c r="U545" i="1" s="1"/>
  <c r="U544" i="1" a="1"/>
  <c r="U544" i="1" s="1"/>
  <c r="U543" i="1" a="1"/>
  <c r="U543" i="1" s="1"/>
  <c r="U542" i="1" a="1"/>
  <c r="U542" i="1" s="1"/>
  <c r="U541" i="1" a="1"/>
  <c r="U541" i="1" s="1"/>
  <c r="U540" i="1" a="1"/>
  <c r="U540" i="1" s="1"/>
  <c r="U539" i="1" a="1"/>
  <c r="U539" i="1" s="1"/>
  <c r="U538" i="1" a="1"/>
  <c r="U538" i="1" s="1"/>
  <c r="U537" i="1" a="1"/>
  <c r="U537" i="1" s="1"/>
  <c r="U536" i="1" a="1"/>
  <c r="U536" i="1" s="1"/>
  <c r="U535" i="1" a="1"/>
  <c r="U535" i="1" s="1"/>
  <c r="U534" i="1"/>
  <c r="U534" i="1" a="1"/>
  <c r="U533" i="1" a="1"/>
  <c r="U533" i="1" s="1"/>
  <c r="U532" i="1" a="1"/>
  <c r="U532" i="1" s="1"/>
  <c r="U531" i="1" a="1"/>
  <c r="U531" i="1" s="1"/>
  <c r="U530" i="1" a="1"/>
  <c r="U530" i="1" s="1"/>
  <c r="U529" i="1"/>
  <c r="U529" i="1" a="1"/>
  <c r="U528" i="1" a="1"/>
  <c r="U528" i="1" s="1"/>
  <c r="U527" i="1" a="1"/>
  <c r="U527" i="1" s="1"/>
  <c r="U526" i="1" a="1"/>
  <c r="U526" i="1" s="1"/>
  <c r="U525" i="1" a="1"/>
  <c r="U525" i="1" s="1"/>
  <c r="U524" i="1" a="1"/>
  <c r="U524" i="1" s="1"/>
  <c r="U523" i="1" a="1"/>
  <c r="U523" i="1" s="1"/>
  <c r="U522" i="1"/>
  <c r="U522" i="1" a="1"/>
  <c r="U521" i="1" a="1"/>
  <c r="U521" i="1" s="1"/>
  <c r="U520" i="1" a="1"/>
  <c r="U520" i="1" s="1"/>
  <c r="U519" i="1" a="1"/>
  <c r="U519" i="1" s="1"/>
  <c r="U518" i="1" a="1"/>
  <c r="U518" i="1" s="1"/>
  <c r="U517" i="1" a="1"/>
  <c r="U517" i="1" s="1"/>
  <c r="U516" i="1"/>
  <c r="U516" i="1" a="1"/>
  <c r="U515" i="1" a="1"/>
  <c r="U515" i="1" s="1"/>
  <c r="U514" i="1" a="1"/>
  <c r="U514" i="1" s="1"/>
  <c r="U513" i="1" a="1"/>
  <c r="U513" i="1" s="1"/>
  <c r="U512" i="1" a="1"/>
  <c r="U512" i="1" s="1"/>
  <c r="U511" i="1"/>
  <c r="U511" i="1" a="1"/>
  <c r="U510" i="1" a="1"/>
  <c r="U510" i="1" s="1"/>
  <c r="U509" i="1" a="1"/>
  <c r="U509" i="1" s="1"/>
  <c r="U508" i="1" a="1"/>
  <c r="U508" i="1" s="1"/>
  <c r="U507" i="1" a="1"/>
  <c r="U507" i="1" s="1"/>
  <c r="U506" i="1" a="1"/>
  <c r="U506" i="1" s="1"/>
  <c r="U505" i="1" a="1"/>
  <c r="U505" i="1" s="1"/>
  <c r="U504" i="1" a="1"/>
  <c r="U504" i="1" s="1"/>
  <c r="U503" i="1" a="1"/>
  <c r="U503" i="1" s="1"/>
  <c r="U502" i="1" a="1"/>
  <c r="U502" i="1" s="1"/>
  <c r="U501" i="1" a="1"/>
  <c r="U501" i="1" s="1"/>
  <c r="U500" i="1" a="1"/>
  <c r="U500" i="1" s="1"/>
  <c r="U499" i="1" a="1"/>
  <c r="U499" i="1" s="1"/>
  <c r="U498" i="1"/>
  <c r="U498" i="1" a="1"/>
  <c r="U497" i="1" a="1"/>
  <c r="U497" i="1" s="1"/>
  <c r="U496" i="1" a="1"/>
  <c r="U496" i="1" s="1"/>
  <c r="U495" i="1" a="1"/>
  <c r="U495" i="1" s="1"/>
  <c r="U494" i="1" a="1"/>
  <c r="U494" i="1" s="1"/>
  <c r="U493" i="1"/>
  <c r="U493" i="1" a="1"/>
  <c r="U492" i="1" a="1"/>
  <c r="U492" i="1" s="1"/>
  <c r="U491" i="1" a="1"/>
  <c r="U491" i="1" s="1"/>
  <c r="U490" i="1" a="1"/>
  <c r="U490" i="1" s="1"/>
  <c r="U489" i="1" a="1"/>
  <c r="U489" i="1" s="1"/>
  <c r="U488" i="1" a="1"/>
  <c r="U488" i="1" s="1"/>
  <c r="U487" i="1"/>
  <c r="U487" i="1" a="1"/>
  <c r="U486" i="1" a="1"/>
  <c r="U486" i="1" s="1"/>
  <c r="U485" i="1" a="1"/>
  <c r="U485" i="1" s="1"/>
  <c r="U484" i="1"/>
  <c r="U484" i="1" a="1"/>
  <c r="U483" i="1" a="1"/>
  <c r="U483" i="1" s="1"/>
  <c r="U482" i="1" a="1"/>
  <c r="U482" i="1" s="1"/>
  <c r="U481" i="1" a="1"/>
  <c r="U481" i="1" s="1"/>
  <c r="U480" i="1" a="1"/>
  <c r="U480" i="1" s="1"/>
  <c r="U479" i="1" a="1"/>
  <c r="U479" i="1" s="1"/>
  <c r="U478" i="1" a="1"/>
  <c r="U478" i="1" s="1"/>
  <c r="U477" i="1" a="1"/>
  <c r="U477" i="1" s="1"/>
  <c r="U476" i="1" a="1"/>
  <c r="U476" i="1" s="1"/>
  <c r="U475" i="1"/>
  <c r="U475" i="1" a="1"/>
  <c r="U474" i="1" a="1"/>
  <c r="U474" i="1" s="1"/>
  <c r="U473" i="1" a="1"/>
  <c r="U473" i="1" s="1"/>
  <c r="U472" i="1" a="1"/>
  <c r="U472" i="1" s="1"/>
  <c r="U471" i="1" a="1"/>
  <c r="U471" i="1" s="1"/>
  <c r="U470" i="1" a="1"/>
  <c r="U470" i="1" s="1"/>
  <c r="U469" i="1" a="1"/>
  <c r="U469" i="1" s="1"/>
  <c r="U468" i="1" a="1"/>
  <c r="U468" i="1" s="1"/>
  <c r="U467" i="1" a="1"/>
  <c r="U467" i="1" s="1"/>
  <c r="U466" i="1"/>
  <c r="U466" i="1" a="1"/>
  <c r="U465" i="1" a="1"/>
  <c r="U465" i="1" s="1"/>
  <c r="U464" i="1" a="1"/>
  <c r="U464" i="1" s="1"/>
  <c r="U463" i="1" a="1"/>
  <c r="U463" i="1" s="1"/>
  <c r="U462" i="1" a="1"/>
  <c r="U462" i="1" s="1"/>
  <c r="U461" i="1" a="1"/>
  <c r="U461" i="1" s="1"/>
  <c r="U460" i="1" a="1"/>
  <c r="U460" i="1" s="1"/>
  <c r="U459" i="1" a="1"/>
  <c r="U459" i="1" s="1"/>
  <c r="U458" i="1" a="1"/>
  <c r="U458" i="1" s="1"/>
  <c r="U457" i="1" a="1"/>
  <c r="U457" i="1" s="1"/>
  <c r="U456" i="1" a="1"/>
  <c r="U456" i="1" s="1"/>
  <c r="U455" i="1" a="1"/>
  <c r="U455" i="1" s="1"/>
  <c r="U454" i="1" a="1"/>
  <c r="U454" i="1" s="1"/>
  <c r="U453" i="1" a="1"/>
  <c r="U453" i="1" s="1"/>
  <c r="U452" i="1" a="1"/>
  <c r="U452" i="1" s="1"/>
  <c r="U451" i="1" a="1"/>
  <c r="U451" i="1" s="1"/>
  <c r="U450" i="1" a="1"/>
  <c r="U450" i="1" s="1"/>
  <c r="U449" i="1" a="1"/>
  <c r="U449" i="1" s="1"/>
  <c r="U448" i="1" a="1"/>
  <c r="U448" i="1" s="1"/>
  <c r="U447" i="1" a="1"/>
  <c r="U447" i="1" s="1"/>
  <c r="U446" i="1" a="1"/>
  <c r="U446" i="1" s="1"/>
  <c r="U445" i="1" a="1"/>
  <c r="U445" i="1" s="1"/>
  <c r="U444" i="1" a="1"/>
  <c r="U444" i="1" s="1"/>
  <c r="U443" i="1" a="1"/>
  <c r="U443" i="1" s="1"/>
  <c r="U442" i="1" a="1"/>
  <c r="U442" i="1" s="1"/>
  <c r="U441" i="1" a="1"/>
  <c r="U441" i="1" s="1"/>
  <c r="U440" i="1" a="1"/>
  <c r="U440" i="1" s="1"/>
  <c r="U439" i="1" a="1"/>
  <c r="U439" i="1" s="1"/>
  <c r="U438" i="1" a="1"/>
  <c r="U438" i="1" s="1"/>
  <c r="U437" i="1" a="1"/>
  <c r="U437" i="1" s="1"/>
  <c r="U436" i="1" a="1"/>
  <c r="U436" i="1" s="1"/>
  <c r="U435" i="1" a="1"/>
  <c r="U435" i="1" s="1"/>
  <c r="U434" i="1" a="1"/>
  <c r="U434" i="1" s="1"/>
  <c r="U433" i="1" a="1"/>
  <c r="U433" i="1" s="1"/>
  <c r="U432" i="1" a="1"/>
  <c r="U432" i="1" s="1"/>
  <c r="U431" i="1" a="1"/>
  <c r="U431" i="1" s="1"/>
  <c r="U430" i="1" a="1"/>
  <c r="U430" i="1" s="1"/>
  <c r="U429" i="1" a="1"/>
  <c r="U429" i="1" s="1"/>
  <c r="U428" i="1" a="1"/>
  <c r="U428" i="1" s="1"/>
  <c r="U427" i="1" a="1"/>
  <c r="U427" i="1" s="1"/>
  <c r="U426" i="1" a="1"/>
  <c r="U426" i="1" s="1"/>
  <c r="U425" i="1" a="1"/>
  <c r="U425" i="1" s="1"/>
  <c r="U424" i="1" a="1"/>
  <c r="U424" i="1" s="1"/>
  <c r="U423" i="1" a="1"/>
  <c r="U423" i="1" s="1"/>
  <c r="U422" i="1" a="1"/>
  <c r="U422" i="1" s="1"/>
  <c r="U421" i="1" a="1"/>
  <c r="U421" i="1" s="1"/>
  <c r="U420" i="1" a="1"/>
  <c r="U420" i="1" s="1"/>
  <c r="U419" i="1" a="1"/>
  <c r="U419" i="1" s="1"/>
  <c r="U418" i="1" a="1"/>
  <c r="U418" i="1" s="1"/>
  <c r="U417" i="1" a="1"/>
  <c r="U417" i="1" s="1"/>
  <c r="U416" i="1" a="1"/>
  <c r="U416" i="1" s="1"/>
  <c r="U415" i="1" a="1"/>
  <c r="U415" i="1" s="1"/>
  <c r="U414" i="1" a="1"/>
  <c r="U414" i="1" s="1"/>
  <c r="U413" i="1" a="1"/>
  <c r="U413" i="1" s="1"/>
  <c r="U412" i="1" a="1"/>
  <c r="U412" i="1" s="1"/>
  <c r="U411" i="1" a="1"/>
  <c r="U411" i="1" s="1"/>
  <c r="U410" i="1" a="1"/>
  <c r="U410" i="1" s="1"/>
  <c r="U409" i="1" a="1"/>
  <c r="U409" i="1" s="1"/>
  <c r="U408" i="1" a="1"/>
  <c r="U408" i="1" s="1"/>
  <c r="U407" i="1" a="1"/>
  <c r="U407" i="1" s="1"/>
  <c r="U406" i="1" a="1"/>
  <c r="U406" i="1" s="1"/>
  <c r="U405" i="1" a="1"/>
  <c r="U405" i="1" s="1"/>
  <c r="U404" i="1" a="1"/>
  <c r="U404" i="1" s="1"/>
  <c r="U403" i="1" a="1"/>
  <c r="U403" i="1" s="1"/>
  <c r="U402" i="1" a="1"/>
  <c r="U402" i="1" s="1"/>
  <c r="U401" i="1" a="1"/>
  <c r="U401" i="1" s="1"/>
  <c r="U400" i="1" a="1"/>
  <c r="U400" i="1" s="1"/>
  <c r="U399" i="1" a="1"/>
  <c r="U399" i="1" s="1"/>
  <c r="U398" i="1" a="1"/>
  <c r="U398" i="1" s="1"/>
  <c r="U397" i="1" a="1"/>
  <c r="U397" i="1" s="1"/>
  <c r="U396" i="1" a="1"/>
  <c r="U396" i="1" s="1"/>
  <c r="U395" i="1" a="1"/>
  <c r="U395" i="1" s="1"/>
  <c r="U394" i="1" a="1"/>
  <c r="U394" i="1" s="1"/>
  <c r="U393" i="1" a="1"/>
  <c r="U393" i="1" s="1"/>
  <c r="U392" i="1" a="1"/>
  <c r="U392" i="1" s="1"/>
  <c r="U391" i="1" a="1"/>
  <c r="U391" i="1" s="1"/>
  <c r="U390" i="1" a="1"/>
  <c r="U390" i="1" s="1"/>
  <c r="U389" i="1" a="1"/>
  <c r="U389" i="1" s="1"/>
  <c r="U388" i="1" a="1"/>
  <c r="U388" i="1" s="1"/>
  <c r="U387" i="1" a="1"/>
  <c r="U387" i="1" s="1"/>
  <c r="U386" i="1" a="1"/>
  <c r="U386" i="1" s="1"/>
  <c r="U385" i="1" a="1"/>
  <c r="U385" i="1" s="1"/>
  <c r="U384" i="1" a="1"/>
  <c r="U384" i="1" s="1"/>
  <c r="U383" i="1" a="1"/>
  <c r="U383" i="1" s="1"/>
  <c r="U382" i="1" a="1"/>
  <c r="U382" i="1" s="1"/>
  <c r="U381" i="1" a="1"/>
  <c r="U381" i="1" s="1"/>
  <c r="U380" i="1" a="1"/>
  <c r="U380" i="1" s="1"/>
  <c r="U379" i="1" a="1"/>
  <c r="U379" i="1" s="1"/>
  <c r="U378" i="1" a="1"/>
  <c r="U378" i="1" s="1"/>
  <c r="U377" i="1" a="1"/>
  <c r="U377" i="1" s="1"/>
  <c r="U376" i="1" a="1"/>
  <c r="U376" i="1" s="1"/>
  <c r="U375" i="1" a="1"/>
  <c r="U375" i="1" s="1"/>
  <c r="U374" i="1" a="1"/>
  <c r="U374" i="1" s="1"/>
  <c r="U373" i="1" a="1"/>
  <c r="U373" i="1" s="1"/>
  <c r="U372" i="1" a="1"/>
  <c r="U372" i="1" s="1"/>
  <c r="U371" i="1" a="1"/>
  <c r="U371" i="1" s="1"/>
  <c r="U370" i="1" a="1"/>
  <c r="U370" i="1" s="1"/>
  <c r="U369" i="1" a="1"/>
  <c r="U369" i="1" s="1"/>
  <c r="U368" i="1" a="1"/>
  <c r="U368" i="1" s="1"/>
  <c r="U367" i="1" a="1"/>
  <c r="U367" i="1" s="1"/>
  <c r="U366" i="1" a="1"/>
  <c r="U366" i="1" s="1"/>
  <c r="U365" i="1" a="1"/>
  <c r="U365" i="1" s="1"/>
  <c r="U364" i="1" a="1"/>
  <c r="U364" i="1" s="1"/>
  <c r="U363" i="1" a="1"/>
  <c r="U363" i="1" s="1"/>
  <c r="U362" i="1" a="1"/>
  <c r="U362" i="1" s="1"/>
  <c r="U361" i="1" a="1"/>
  <c r="U361" i="1" s="1"/>
  <c r="U360" i="1" a="1"/>
  <c r="U360" i="1" s="1"/>
  <c r="U359" i="1" a="1"/>
  <c r="U359" i="1" s="1"/>
  <c r="U358" i="1" a="1"/>
  <c r="U358" i="1" s="1"/>
  <c r="U357" i="1" a="1"/>
  <c r="U357" i="1" s="1"/>
  <c r="U356" i="1" a="1"/>
  <c r="U356" i="1" s="1"/>
  <c r="U355" i="1" a="1"/>
  <c r="U355" i="1" s="1"/>
  <c r="U354" i="1" a="1"/>
  <c r="U354" i="1" s="1"/>
  <c r="U353" i="1" a="1"/>
  <c r="U353" i="1" s="1"/>
  <c r="U352" i="1" a="1"/>
  <c r="U352" i="1" s="1"/>
  <c r="U351" i="1" a="1"/>
  <c r="U351" i="1" s="1"/>
  <c r="U350" i="1" a="1"/>
  <c r="U350" i="1" s="1"/>
  <c r="U349" i="1" a="1"/>
  <c r="U349" i="1" s="1"/>
  <c r="U348" i="1" a="1"/>
  <c r="U348" i="1" s="1"/>
  <c r="U347" i="1" a="1"/>
  <c r="U347" i="1" s="1"/>
  <c r="U346" i="1" a="1"/>
  <c r="U346" i="1" s="1"/>
  <c r="U345" i="1" a="1"/>
  <c r="U345" i="1" s="1"/>
  <c r="U344" i="1" a="1"/>
  <c r="U344" i="1" s="1"/>
  <c r="U343" i="1" a="1"/>
  <c r="U343" i="1" s="1"/>
  <c r="U342" i="1" a="1"/>
  <c r="U342" i="1" s="1"/>
  <c r="U341" i="1" a="1"/>
  <c r="U341" i="1" s="1"/>
  <c r="U340" i="1" a="1"/>
  <c r="U340" i="1" s="1"/>
  <c r="U339" i="1" a="1"/>
  <c r="U339" i="1" s="1"/>
  <c r="U338" i="1" a="1"/>
  <c r="U338" i="1" s="1"/>
  <c r="U337" i="1" a="1"/>
  <c r="U337" i="1" s="1"/>
  <c r="U336" i="1" a="1"/>
  <c r="U336" i="1" s="1"/>
  <c r="U335" i="1" a="1"/>
  <c r="U335" i="1" s="1"/>
  <c r="U334" i="1" a="1"/>
  <c r="U334" i="1" s="1"/>
  <c r="U333" i="1" a="1"/>
  <c r="U333" i="1" s="1"/>
  <c r="U332" i="1" a="1"/>
  <c r="U332" i="1" s="1"/>
  <c r="U331" i="1" a="1"/>
  <c r="U331" i="1" s="1"/>
  <c r="U330" i="1" a="1"/>
  <c r="U330" i="1" s="1"/>
  <c r="U329" i="1" a="1"/>
  <c r="U329" i="1" s="1"/>
  <c r="U328" i="1" a="1"/>
  <c r="U328" i="1" s="1"/>
  <c r="U327" i="1" a="1"/>
  <c r="U327" i="1" s="1"/>
  <c r="U326" i="1" a="1"/>
  <c r="U326" i="1" s="1"/>
  <c r="U325" i="1" a="1"/>
  <c r="U325" i="1" s="1"/>
  <c r="U324" i="1" a="1"/>
  <c r="U324" i="1" s="1"/>
  <c r="U323" i="1" a="1"/>
  <c r="U323" i="1" s="1"/>
  <c r="U322" i="1" a="1"/>
  <c r="U322" i="1" s="1"/>
  <c r="U321" i="1" a="1"/>
  <c r="U321" i="1" s="1"/>
  <c r="U320" i="1" a="1"/>
  <c r="U320" i="1" s="1"/>
  <c r="U319" i="1" a="1"/>
  <c r="U319" i="1" s="1"/>
  <c r="U318" i="1" a="1"/>
  <c r="U318" i="1" s="1"/>
  <c r="U317" i="1" a="1"/>
  <c r="U317" i="1" s="1"/>
  <c r="U316" i="1" a="1"/>
  <c r="U316" i="1" s="1"/>
  <c r="U315" i="1" a="1"/>
  <c r="U315" i="1" s="1"/>
  <c r="U314" i="1" a="1"/>
  <c r="U314" i="1" s="1"/>
  <c r="U313" i="1" a="1"/>
  <c r="U313" i="1" s="1"/>
  <c r="U312" i="1" a="1"/>
  <c r="U312" i="1" s="1"/>
  <c r="U311" i="1" a="1"/>
  <c r="U311" i="1" s="1"/>
  <c r="U310" i="1" a="1"/>
  <c r="U310" i="1" s="1"/>
  <c r="U309" i="1" a="1"/>
  <c r="U309" i="1" s="1"/>
  <c r="U308" i="1" a="1"/>
  <c r="U308" i="1" s="1"/>
  <c r="U307" i="1" a="1"/>
  <c r="U307" i="1" s="1"/>
  <c r="U306" i="1" a="1"/>
  <c r="U306" i="1" s="1"/>
  <c r="U305" i="1" a="1"/>
  <c r="U305" i="1" s="1"/>
  <c r="U304" i="1" a="1"/>
  <c r="U304" i="1" s="1"/>
  <c r="U303" i="1" a="1"/>
  <c r="U303" i="1" s="1"/>
  <c r="U302" i="1" a="1"/>
  <c r="U302" i="1" s="1"/>
  <c r="U301" i="1" a="1"/>
  <c r="U301" i="1" s="1"/>
  <c r="U300" i="1" a="1"/>
  <c r="U300" i="1" s="1"/>
  <c r="U299" i="1" a="1"/>
  <c r="U299" i="1" s="1"/>
  <c r="U298" i="1" a="1"/>
  <c r="U298" i="1" s="1"/>
  <c r="U297" i="1" a="1"/>
  <c r="U297" i="1" s="1"/>
  <c r="U296" i="1" a="1"/>
  <c r="U296" i="1" s="1"/>
  <c r="U295" i="1" a="1"/>
  <c r="U295" i="1" s="1"/>
  <c r="U294" i="1" a="1"/>
  <c r="U294" i="1" s="1"/>
  <c r="U293" i="1" a="1"/>
  <c r="U293" i="1" s="1"/>
  <c r="U292" i="1" a="1"/>
  <c r="U292" i="1" s="1"/>
  <c r="U291" i="1" a="1"/>
  <c r="U291" i="1" s="1"/>
  <c r="U290" i="1" a="1"/>
  <c r="U290" i="1" s="1"/>
  <c r="U289" i="1" a="1"/>
  <c r="U289" i="1" s="1"/>
  <c r="U288" i="1" a="1"/>
  <c r="U288" i="1" s="1"/>
  <c r="U287" i="1" a="1"/>
  <c r="U287" i="1" s="1"/>
  <c r="U286" i="1" a="1"/>
  <c r="U286" i="1" s="1"/>
  <c r="U285" i="1" a="1"/>
  <c r="U285" i="1" s="1"/>
  <c r="U284" i="1" a="1"/>
  <c r="U284" i="1" s="1"/>
  <c r="U283" i="1" a="1"/>
  <c r="U283" i="1" s="1"/>
  <c r="U282" i="1" a="1"/>
  <c r="U282" i="1" s="1"/>
  <c r="U281" i="1" a="1"/>
  <c r="U281" i="1" s="1"/>
  <c r="U280" i="1" a="1"/>
  <c r="U280" i="1" s="1"/>
  <c r="U279" i="1" a="1"/>
  <c r="U279" i="1" s="1"/>
  <c r="U278" i="1" a="1"/>
  <c r="U278" i="1" s="1"/>
  <c r="U277" i="1" a="1"/>
  <c r="U277" i="1" s="1"/>
  <c r="U276" i="1" a="1"/>
  <c r="U276" i="1" s="1"/>
  <c r="U275" i="1" a="1"/>
  <c r="U275" i="1" s="1"/>
  <c r="U274" i="1" a="1"/>
  <c r="U274" i="1" s="1"/>
  <c r="U273" i="1" a="1"/>
  <c r="U273" i="1" s="1"/>
  <c r="U272" i="1" a="1"/>
  <c r="U272" i="1" s="1"/>
  <c r="U271" i="1" a="1"/>
  <c r="U271" i="1" s="1"/>
  <c r="U270" i="1" a="1"/>
  <c r="U270" i="1" s="1"/>
  <c r="U269" i="1" a="1"/>
  <c r="U269" i="1" s="1"/>
  <c r="U268" i="1" a="1"/>
  <c r="U268" i="1" s="1"/>
  <c r="U267" i="1" a="1"/>
  <c r="U267" i="1" s="1"/>
  <c r="U266" i="1" a="1"/>
  <c r="U266" i="1" s="1"/>
  <c r="U265" i="1" a="1"/>
  <c r="U265" i="1" s="1"/>
  <c r="U264" i="1" a="1"/>
  <c r="U264" i="1" s="1"/>
  <c r="U263" i="1" a="1"/>
  <c r="U263" i="1" s="1"/>
  <c r="U262" i="1" a="1"/>
  <c r="U262" i="1" s="1"/>
  <c r="U261" i="1" a="1"/>
  <c r="U261" i="1" s="1"/>
  <c r="U260" i="1" a="1"/>
  <c r="U260" i="1" s="1"/>
  <c r="U259" i="1" a="1"/>
  <c r="U259" i="1" s="1"/>
  <c r="U258" i="1" a="1"/>
  <c r="U258" i="1" s="1"/>
  <c r="U257" i="1" a="1"/>
  <c r="U257" i="1" s="1"/>
  <c r="U256" i="1" a="1"/>
  <c r="U256" i="1" s="1"/>
  <c r="U255" i="1" a="1"/>
  <c r="U255" i="1" s="1"/>
  <c r="U254" i="1" a="1"/>
  <c r="U254" i="1" s="1"/>
  <c r="U253" i="1" a="1"/>
  <c r="U253" i="1" s="1"/>
  <c r="U252" i="1" a="1"/>
  <c r="U252" i="1" s="1"/>
  <c r="U251" i="1" a="1"/>
  <c r="U251" i="1" s="1"/>
  <c r="U250" i="1" a="1"/>
  <c r="U250" i="1" s="1"/>
  <c r="U249" i="1" a="1"/>
  <c r="U249" i="1" s="1"/>
  <c r="U248" i="1" a="1"/>
  <c r="U248" i="1" s="1"/>
  <c r="U247" i="1" a="1"/>
  <c r="U247" i="1" s="1"/>
  <c r="U246" i="1" a="1"/>
  <c r="U246" i="1" s="1"/>
  <c r="U245" i="1" a="1"/>
  <c r="U245" i="1" s="1"/>
  <c r="U244" i="1" a="1"/>
  <c r="U244" i="1" s="1"/>
  <c r="U243" i="1" a="1"/>
  <c r="U243" i="1" s="1"/>
  <c r="U242" i="1" a="1"/>
  <c r="U242" i="1" s="1"/>
  <c r="U241" i="1" a="1"/>
  <c r="U241" i="1" s="1"/>
  <c r="U240" i="1" a="1"/>
  <c r="U240" i="1" s="1"/>
  <c r="U239" i="1" a="1"/>
  <c r="U239" i="1" s="1"/>
  <c r="U238" i="1" a="1"/>
  <c r="U238" i="1" s="1"/>
  <c r="U237" i="1" a="1"/>
  <c r="U237" i="1" s="1"/>
  <c r="U236" i="1" a="1"/>
  <c r="U236" i="1" s="1"/>
  <c r="U235" i="1" a="1"/>
  <c r="U235" i="1" s="1"/>
  <c r="U234" i="1" a="1"/>
  <c r="U234" i="1" s="1"/>
  <c r="U233" i="1" a="1"/>
  <c r="U233" i="1" s="1"/>
  <c r="U232" i="1" a="1"/>
  <c r="U232" i="1" s="1"/>
  <c r="U231" i="1" a="1"/>
  <c r="U231" i="1" s="1"/>
  <c r="U230" i="1" a="1"/>
  <c r="U230" i="1" s="1"/>
  <c r="U229" i="1" a="1"/>
  <c r="U229" i="1" s="1"/>
  <c r="U228" i="1" a="1"/>
  <c r="U228" i="1" s="1"/>
  <c r="U227" i="1" a="1"/>
  <c r="U227" i="1" s="1"/>
  <c r="U226" i="1" a="1"/>
  <c r="U226" i="1" s="1"/>
  <c r="U225" i="1" a="1"/>
  <c r="U225" i="1" s="1"/>
  <c r="U224" i="1" a="1"/>
  <c r="U224" i="1" s="1"/>
  <c r="U223" i="1" a="1"/>
  <c r="U223" i="1" s="1"/>
  <c r="U222" i="1" a="1"/>
  <c r="U222" i="1" s="1"/>
  <c r="U221" i="1" a="1"/>
  <c r="U221" i="1" s="1"/>
  <c r="U220" i="1" a="1"/>
  <c r="U220" i="1" s="1"/>
  <c r="U219" i="1" a="1"/>
  <c r="U219" i="1" s="1"/>
  <c r="U218" i="1" a="1"/>
  <c r="U218" i="1" s="1"/>
  <c r="U217" i="1" a="1"/>
  <c r="U217" i="1" s="1"/>
  <c r="U216" i="1" a="1"/>
  <c r="U216" i="1" s="1"/>
  <c r="U215" i="1" a="1"/>
  <c r="U215" i="1" s="1"/>
  <c r="U214" i="1" a="1"/>
  <c r="U214" i="1" s="1"/>
  <c r="U213" i="1" a="1"/>
  <c r="U213" i="1" s="1"/>
  <c r="U212" i="1" a="1"/>
  <c r="U212" i="1" s="1"/>
  <c r="U211" i="1" a="1"/>
  <c r="U211" i="1" s="1"/>
  <c r="U210" i="1" a="1"/>
  <c r="U210" i="1" s="1"/>
  <c r="U209" i="1" a="1"/>
  <c r="U209" i="1" s="1"/>
  <c r="U208" i="1" a="1"/>
  <c r="U208" i="1" s="1"/>
  <c r="U207" i="1" a="1"/>
  <c r="U207" i="1" s="1"/>
  <c r="U206" i="1" a="1"/>
  <c r="U206" i="1" s="1"/>
  <c r="U205" i="1" a="1"/>
  <c r="U205" i="1" s="1"/>
  <c r="U204" i="1" a="1"/>
  <c r="U204" i="1" s="1"/>
  <c r="U203" i="1" a="1"/>
  <c r="U203" i="1" s="1"/>
  <c r="U202" i="1" a="1"/>
  <c r="U202" i="1" s="1"/>
  <c r="U201" i="1" a="1"/>
  <c r="U201" i="1" s="1"/>
  <c r="U200" i="1" a="1"/>
  <c r="U200" i="1" s="1"/>
  <c r="U199" i="1" a="1"/>
  <c r="U199" i="1" s="1"/>
  <c r="U198" i="1" a="1"/>
  <c r="U198" i="1" s="1"/>
  <c r="U197" i="1" a="1"/>
  <c r="U197" i="1" s="1"/>
  <c r="U196" i="1" a="1"/>
  <c r="U196" i="1" s="1"/>
  <c r="U195" i="1" a="1"/>
  <c r="U195" i="1" s="1"/>
  <c r="U194" i="1" a="1"/>
  <c r="U194" i="1" s="1"/>
  <c r="U193" i="1" a="1"/>
  <c r="U193" i="1" s="1"/>
  <c r="U192" i="1" a="1"/>
  <c r="U192" i="1" s="1"/>
  <c r="U191" i="1" a="1"/>
  <c r="U191" i="1" s="1"/>
  <c r="U190" i="1" a="1"/>
  <c r="U190" i="1" s="1"/>
  <c r="U189" i="1" a="1"/>
  <c r="U189" i="1" s="1"/>
  <c r="U188" i="1" a="1"/>
  <c r="U188" i="1" s="1"/>
  <c r="U187" i="1" a="1"/>
  <c r="U187" i="1" s="1"/>
  <c r="U186" i="1" a="1"/>
  <c r="U186" i="1" s="1"/>
  <c r="U185" i="1" a="1"/>
  <c r="U185" i="1" s="1"/>
  <c r="U184" i="1" a="1"/>
  <c r="U184" i="1" s="1"/>
  <c r="U183" i="1" a="1"/>
  <c r="U183" i="1" s="1"/>
  <c r="U182" i="1" a="1"/>
  <c r="U182" i="1" s="1"/>
  <c r="U181" i="1" a="1"/>
  <c r="U181" i="1" s="1"/>
  <c r="U180" i="1" a="1"/>
  <c r="U180" i="1" s="1"/>
  <c r="U179" i="1" a="1"/>
  <c r="U179" i="1" s="1"/>
  <c r="U178" i="1" a="1"/>
  <c r="U178" i="1" s="1"/>
  <c r="U177" i="1" a="1"/>
  <c r="U177" i="1" s="1"/>
  <c r="U176" i="1" a="1"/>
  <c r="U176" i="1" s="1"/>
  <c r="U175" i="1" a="1"/>
  <c r="U175" i="1" s="1"/>
  <c r="U174" i="1" a="1"/>
  <c r="U174" i="1" s="1"/>
  <c r="U173" i="1" a="1"/>
  <c r="U173" i="1" s="1"/>
  <c r="U172" i="1" a="1"/>
  <c r="U172" i="1" s="1"/>
  <c r="U171" i="1" a="1"/>
  <c r="U171" i="1" s="1"/>
  <c r="U170" i="1" a="1"/>
  <c r="U170" i="1" s="1"/>
  <c r="U169" i="1" a="1"/>
  <c r="U169" i="1" s="1"/>
  <c r="U168" i="1" a="1"/>
  <c r="U168" i="1" s="1"/>
  <c r="U167" i="1" a="1"/>
  <c r="U167" i="1" s="1"/>
  <c r="U166" i="1" a="1"/>
  <c r="U166" i="1" s="1"/>
  <c r="U165" i="1" a="1"/>
  <c r="U165" i="1" s="1"/>
  <c r="U164" i="1" a="1"/>
  <c r="U164" i="1" s="1"/>
  <c r="U163" i="1" a="1"/>
  <c r="U163" i="1" s="1"/>
  <c r="U162" i="1" a="1"/>
  <c r="U162" i="1" s="1"/>
  <c r="U161" i="1" a="1"/>
  <c r="U161" i="1" s="1"/>
  <c r="U160" i="1" a="1"/>
  <c r="U160" i="1" s="1"/>
  <c r="U159" i="1" a="1"/>
  <c r="U159" i="1" s="1"/>
  <c r="U158" i="1" a="1"/>
  <c r="U158" i="1" s="1"/>
  <c r="U157" i="1" a="1"/>
  <c r="U157" i="1" s="1"/>
  <c r="U156" i="1" a="1"/>
  <c r="U156" i="1" s="1"/>
  <c r="U155" i="1" a="1"/>
  <c r="U155" i="1" s="1"/>
  <c r="U154" i="1" a="1"/>
  <c r="U154" i="1" s="1"/>
  <c r="U153" i="1" a="1"/>
  <c r="U153" i="1" s="1"/>
  <c r="U152" i="1" a="1"/>
  <c r="U152" i="1" s="1"/>
  <c r="U151" i="1" a="1"/>
  <c r="U151" i="1" s="1"/>
  <c r="U150" i="1" a="1"/>
  <c r="U150" i="1" s="1"/>
  <c r="U149" i="1" a="1"/>
  <c r="U149" i="1" s="1"/>
  <c r="U148" i="1" a="1"/>
  <c r="U148" i="1" s="1"/>
  <c r="U147" i="1" a="1"/>
  <c r="U147" i="1" s="1"/>
  <c r="U146" i="1" a="1"/>
  <c r="U146" i="1" s="1"/>
  <c r="U145" i="1" a="1"/>
  <c r="U145" i="1" s="1"/>
  <c r="U144" i="1" a="1"/>
  <c r="U144" i="1" s="1"/>
  <c r="U143" i="1" a="1"/>
  <c r="U143" i="1" s="1"/>
  <c r="U142" i="1" a="1"/>
  <c r="U142" i="1" s="1"/>
  <c r="U141" i="1" a="1"/>
  <c r="U141" i="1" s="1"/>
  <c r="U140" i="1" a="1"/>
  <c r="U140" i="1" s="1"/>
  <c r="U139" i="1" a="1"/>
  <c r="U139" i="1" s="1"/>
  <c r="U138" i="1" a="1"/>
  <c r="U138" i="1" s="1"/>
  <c r="U137" i="1" a="1"/>
  <c r="U137" i="1" s="1"/>
  <c r="U136" i="1" a="1"/>
  <c r="U136" i="1" s="1"/>
  <c r="U135" i="1" a="1"/>
  <c r="U135" i="1" s="1"/>
  <c r="U134" i="1" a="1"/>
  <c r="U134" i="1" s="1"/>
  <c r="U133" i="1" a="1"/>
  <c r="U133" i="1" s="1"/>
  <c r="U132" i="1" a="1"/>
  <c r="U132" i="1" s="1"/>
  <c r="U131" i="1" a="1"/>
  <c r="U131" i="1" s="1"/>
  <c r="U130" i="1" a="1"/>
  <c r="U130" i="1" s="1"/>
  <c r="U129" i="1" a="1"/>
  <c r="U129" i="1" s="1"/>
  <c r="U128" i="1" a="1"/>
  <c r="U128" i="1" s="1"/>
  <c r="U127" i="1" a="1"/>
  <c r="U127" i="1" s="1"/>
  <c r="U126" i="1" a="1"/>
  <c r="U126" i="1" s="1"/>
  <c r="U125" i="1" a="1"/>
  <c r="U125" i="1" s="1"/>
  <c r="U124" i="1" a="1"/>
  <c r="U124" i="1" s="1"/>
  <c r="U123" i="1" a="1"/>
  <c r="U123" i="1" s="1"/>
  <c r="U122" i="1" a="1"/>
  <c r="U122" i="1" s="1"/>
  <c r="U121" i="1" a="1"/>
  <c r="U121" i="1" s="1"/>
  <c r="U120" i="1" a="1"/>
  <c r="U120" i="1" s="1"/>
  <c r="U119" i="1" a="1"/>
  <c r="U119" i="1" s="1"/>
  <c r="U118" i="1" a="1"/>
  <c r="U118" i="1" s="1"/>
  <c r="U117" i="1" a="1"/>
  <c r="U117" i="1" s="1"/>
  <c r="U116" i="1" a="1"/>
  <c r="U116" i="1" s="1"/>
  <c r="U115" i="1" a="1"/>
  <c r="U115" i="1" s="1"/>
  <c r="U114" i="1" a="1"/>
  <c r="U114" i="1" s="1"/>
  <c r="U113" i="1" a="1"/>
  <c r="U113" i="1" s="1"/>
  <c r="U112" i="1" a="1"/>
  <c r="U112" i="1" s="1"/>
  <c r="U111" i="1" a="1"/>
  <c r="U111" i="1" s="1"/>
  <c r="U110" i="1" a="1"/>
  <c r="U110" i="1" s="1"/>
  <c r="U109" i="1" a="1"/>
  <c r="U109" i="1" s="1"/>
  <c r="U108" i="1" a="1"/>
  <c r="U108" i="1" s="1"/>
  <c r="U107" i="1" a="1"/>
  <c r="U107" i="1" s="1"/>
  <c r="U106" i="1" a="1"/>
  <c r="U106" i="1" s="1"/>
  <c r="U105" i="1" a="1"/>
  <c r="U105" i="1" s="1"/>
  <c r="U104" i="1" a="1"/>
  <c r="U104" i="1" s="1"/>
  <c r="U103" i="1" a="1"/>
  <c r="U103" i="1" s="1"/>
  <c r="U102" i="1" a="1"/>
  <c r="U102" i="1" s="1"/>
  <c r="U101" i="1" a="1"/>
  <c r="U101" i="1" s="1"/>
  <c r="U100" i="1" a="1"/>
  <c r="U100" i="1" s="1"/>
  <c r="U99" i="1" a="1"/>
  <c r="U99" i="1" s="1"/>
  <c r="U98" i="1" a="1"/>
  <c r="U98" i="1" s="1"/>
  <c r="U97" i="1" a="1"/>
  <c r="U97" i="1" s="1"/>
  <c r="U96" i="1" a="1"/>
  <c r="U96" i="1" s="1"/>
  <c r="U95" i="1" a="1"/>
  <c r="U95" i="1" s="1"/>
  <c r="U94" i="1" a="1"/>
  <c r="U94" i="1" s="1"/>
  <c r="U93" i="1" a="1"/>
  <c r="U93" i="1" s="1"/>
  <c r="U92" i="1" a="1"/>
  <c r="U92" i="1" s="1"/>
  <c r="U91" i="1" a="1"/>
  <c r="U91" i="1" s="1"/>
  <c r="U90" i="1" a="1"/>
  <c r="U90" i="1" s="1"/>
  <c r="U89" i="1" a="1"/>
  <c r="U89" i="1" s="1"/>
  <c r="U88" i="1" a="1"/>
  <c r="U88" i="1" s="1"/>
  <c r="U87" i="1" a="1"/>
  <c r="U87" i="1" s="1"/>
  <c r="U86" i="1" a="1"/>
  <c r="U86" i="1" s="1"/>
  <c r="U85" i="1" a="1"/>
  <c r="U85" i="1" s="1"/>
  <c r="U84" i="1" a="1"/>
  <c r="U84" i="1" s="1"/>
  <c r="U83" i="1" a="1"/>
  <c r="U83" i="1" s="1"/>
  <c r="U82" i="1" a="1"/>
  <c r="U82" i="1" s="1"/>
  <c r="U81" i="1" a="1"/>
  <c r="U81" i="1" s="1"/>
  <c r="U80" i="1" a="1"/>
  <c r="U80" i="1" s="1"/>
  <c r="U79" i="1" a="1"/>
  <c r="U79" i="1" s="1"/>
  <c r="U78" i="1" a="1"/>
  <c r="U78" i="1" s="1"/>
  <c r="U77" i="1" a="1"/>
  <c r="U77" i="1" s="1"/>
  <c r="U76" i="1" a="1"/>
  <c r="U76" i="1" s="1"/>
  <c r="U75" i="1" a="1"/>
  <c r="U75" i="1" s="1"/>
  <c r="U74" i="1" a="1"/>
  <c r="U74" i="1" s="1"/>
  <c r="U73" i="1" a="1"/>
  <c r="U73" i="1" s="1"/>
  <c r="U72" i="1" a="1"/>
  <c r="U72" i="1" s="1"/>
  <c r="U71" i="1" a="1"/>
  <c r="U71" i="1" s="1"/>
  <c r="U70" i="1" a="1"/>
  <c r="U70" i="1" s="1"/>
  <c r="U69" i="1" a="1"/>
  <c r="U69" i="1" s="1"/>
  <c r="U68" i="1" a="1"/>
  <c r="U68" i="1" s="1"/>
  <c r="U67" i="1" a="1"/>
  <c r="U67" i="1" s="1"/>
  <c r="U66" i="1" a="1"/>
  <c r="U66" i="1" s="1"/>
  <c r="U65" i="1" a="1"/>
  <c r="U65" i="1" s="1"/>
  <c r="U64" i="1" a="1"/>
  <c r="U64" i="1" s="1"/>
  <c r="U63" i="1" a="1"/>
  <c r="U63" i="1" s="1"/>
  <c r="U62" i="1" a="1"/>
  <c r="U62" i="1" s="1"/>
  <c r="U61" i="1" a="1"/>
  <c r="U61" i="1" s="1"/>
  <c r="U60" i="1" a="1"/>
  <c r="U60" i="1" s="1"/>
  <c r="U59" i="1" a="1"/>
  <c r="U59" i="1" s="1"/>
  <c r="U58" i="1" a="1"/>
  <c r="U58" i="1" s="1"/>
  <c r="U57" i="1" a="1"/>
  <c r="U57" i="1" s="1"/>
  <c r="U56" i="1" a="1"/>
  <c r="U56" i="1" s="1"/>
  <c r="U55" i="1" a="1"/>
  <c r="U55" i="1" s="1"/>
  <c r="U54" i="1" a="1"/>
  <c r="U54" i="1" s="1"/>
  <c r="U53" i="1" a="1"/>
  <c r="U53" i="1" s="1"/>
  <c r="U52" i="1" a="1"/>
  <c r="U52" i="1" s="1"/>
  <c r="U51" i="1" a="1"/>
  <c r="U51" i="1" s="1"/>
  <c r="U50" i="1" a="1"/>
  <c r="U50" i="1" s="1"/>
  <c r="U49" i="1" a="1"/>
  <c r="U49" i="1" s="1"/>
  <c r="U48" i="1" a="1"/>
  <c r="U48" i="1" s="1"/>
  <c r="U47" i="1" a="1"/>
  <c r="U47" i="1" s="1"/>
  <c r="U46" i="1" a="1"/>
  <c r="U46" i="1" s="1"/>
  <c r="U45" i="1" a="1"/>
  <c r="U45" i="1" s="1"/>
  <c r="U44" i="1" a="1"/>
  <c r="U44" i="1" s="1"/>
  <c r="U43" i="1" a="1"/>
  <c r="U43" i="1" s="1"/>
  <c r="U42" i="1" a="1"/>
  <c r="U42" i="1" s="1"/>
  <c r="U41" i="1"/>
  <c r="U41" i="1" a="1"/>
  <c r="U40" i="1" a="1"/>
  <c r="U40" i="1" s="1"/>
  <c r="U39" i="1"/>
  <c r="U39" i="1" a="1"/>
  <c r="U38" i="1" a="1"/>
  <c r="U38" i="1" s="1"/>
  <c r="U37" i="1" a="1"/>
  <c r="U37" i="1" s="1"/>
  <c r="U36" i="1" a="1"/>
  <c r="U36" i="1" s="1"/>
  <c r="U35" i="1" a="1"/>
  <c r="U35" i="1" s="1"/>
  <c r="U34" i="1"/>
  <c r="U34" i="1" a="1"/>
  <c r="U33" i="1" a="1"/>
  <c r="U33" i="1" s="1"/>
  <c r="U32" i="1" a="1"/>
  <c r="U32" i="1" s="1"/>
  <c r="U31" i="1" a="1"/>
  <c r="U31" i="1" s="1"/>
  <c r="U30" i="1" a="1"/>
  <c r="U30" i="1" s="1"/>
  <c r="U29" i="1"/>
  <c r="U29" i="1" a="1"/>
  <c r="U28" i="1" a="1"/>
  <c r="U28" i="1" s="1"/>
  <c r="U27" i="1"/>
  <c r="U27" i="1" a="1"/>
  <c r="U26" i="1" a="1"/>
  <c r="U26" i="1" s="1"/>
  <c r="U25" i="1" a="1"/>
  <c r="U25" i="1" s="1"/>
  <c r="U24" i="1" a="1"/>
  <c r="U24" i="1" s="1"/>
  <c r="U23" i="1" a="1"/>
  <c r="U23" i="1" s="1"/>
  <c r="U22" i="1"/>
  <c r="U22" i="1" a="1"/>
  <c r="U21" i="1" a="1"/>
  <c r="U21" i="1" s="1"/>
  <c r="U20" i="1" a="1"/>
  <c r="U20" i="1" s="1"/>
  <c r="U19" i="1" a="1"/>
  <c r="U19" i="1" s="1"/>
  <c r="U18" i="1" a="1"/>
  <c r="U18" i="1" s="1"/>
  <c r="U17" i="1"/>
  <c r="U17" i="1" a="1"/>
  <c r="U16" i="1" a="1"/>
  <c r="U16" i="1" s="1"/>
  <c r="U15" i="1"/>
  <c r="U15" i="1" a="1"/>
  <c r="U14" i="1" a="1"/>
  <c r="U14" i="1" s="1"/>
  <c r="U13" i="1"/>
  <c r="U13" i="1" a="1"/>
  <c r="U12" i="1" a="1"/>
  <c r="U12" i="1" s="1"/>
  <c r="U11" i="1" a="1"/>
  <c r="U11" i="1" s="1"/>
  <c r="U10" i="1" a="1"/>
  <c r="U10" i="1" s="1"/>
  <c r="U9" i="1" a="1"/>
  <c r="U9" i="1" s="1"/>
  <c r="U8" i="1" a="1"/>
  <c r="U8" i="1" s="1"/>
  <c r="U7" i="1" a="1"/>
  <c r="U7" i="1" s="1"/>
  <c r="U6" i="1" a="1"/>
  <c r="U6" i="1" s="1"/>
  <c r="U5" i="1" a="1"/>
  <c r="U5" i="1" s="1"/>
  <c r="U4" i="1" a="1"/>
  <c r="U4" i="1" s="1"/>
  <c r="U3" i="1" a="1"/>
  <c r="U3" i="1" s="1"/>
  <c r="U2" i="1" a="1"/>
  <c r="U2" i="1" s="1"/>
  <c r="K3" i="12"/>
  <c r="K8" i="12"/>
  <c r="K6" i="12"/>
  <c r="K55" i="12" s="1"/>
  <c r="K5" i="12"/>
  <c r="K4" i="12"/>
  <c r="H8" i="12"/>
  <c r="H6" i="12"/>
  <c r="H55" i="12" s="1"/>
  <c r="H5" i="12"/>
  <c r="H4" i="12"/>
  <c r="H3" i="12"/>
  <c r="H7" i="12" l="1"/>
  <c r="H35" i="12" s="1"/>
  <c r="H34" i="12"/>
  <c r="K7" i="12"/>
  <c r="K35" i="12" s="1"/>
  <c r="K34" i="12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B4" i="11"/>
  <c r="D3" i="11"/>
  <c r="C3" i="11"/>
  <c r="B3" i="11"/>
  <c r="D2" i="11"/>
  <c r="C2" i="11"/>
  <c r="B2" i="11"/>
  <c r="A6" i="9"/>
  <c r="B5" i="9" s="1"/>
  <c r="A5" i="9"/>
  <c r="B4" i="9"/>
  <c r="B3" i="9"/>
  <c r="A4" i="9"/>
  <c r="A3" i="9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3" i="1"/>
  <c r="R173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1" i="1"/>
  <c r="R181" i="1"/>
  <c r="Q182" i="1"/>
  <c r="R182" i="1"/>
  <c r="Q183" i="1"/>
  <c r="R183" i="1"/>
  <c r="Q184" i="1"/>
  <c r="R184" i="1"/>
  <c r="Q185" i="1"/>
  <c r="R185" i="1"/>
  <c r="Q186" i="1"/>
  <c r="R186" i="1"/>
  <c r="Q187" i="1"/>
  <c r="R187" i="1"/>
  <c r="Q188" i="1"/>
  <c r="R188" i="1"/>
  <c r="Q189" i="1"/>
  <c r="R189" i="1"/>
  <c r="Q190" i="1"/>
  <c r="R190" i="1"/>
  <c r="Q191" i="1"/>
  <c r="R191" i="1"/>
  <c r="Q192" i="1"/>
  <c r="R192" i="1"/>
  <c r="Q193" i="1"/>
  <c r="R193" i="1"/>
  <c r="Q194" i="1"/>
  <c r="R194" i="1"/>
  <c r="Q195" i="1"/>
  <c r="R195" i="1"/>
  <c r="Q196" i="1"/>
  <c r="R196" i="1"/>
  <c r="Q197" i="1"/>
  <c r="R197" i="1"/>
  <c r="Q198" i="1"/>
  <c r="R198" i="1"/>
  <c r="Q199" i="1"/>
  <c r="R199" i="1"/>
  <c r="Q200" i="1"/>
  <c r="R200" i="1"/>
  <c r="Q201" i="1"/>
  <c r="R201" i="1"/>
  <c r="Q202" i="1"/>
  <c r="R202" i="1"/>
  <c r="Q203" i="1"/>
  <c r="R203" i="1"/>
  <c r="Q204" i="1"/>
  <c r="R204" i="1"/>
  <c r="Q205" i="1"/>
  <c r="R205" i="1"/>
  <c r="Q206" i="1"/>
  <c r="R206" i="1"/>
  <c r="Q207" i="1"/>
  <c r="R207" i="1"/>
  <c r="Q208" i="1"/>
  <c r="R208" i="1"/>
  <c r="Q209" i="1"/>
  <c r="R209" i="1"/>
  <c r="Q210" i="1"/>
  <c r="R210" i="1"/>
  <c r="Q211" i="1"/>
  <c r="R211" i="1"/>
  <c r="Q212" i="1"/>
  <c r="R212" i="1"/>
  <c r="Q213" i="1"/>
  <c r="R213" i="1"/>
  <c r="Q214" i="1"/>
  <c r="R214" i="1"/>
  <c r="Q215" i="1"/>
  <c r="R215" i="1"/>
  <c r="Q216" i="1"/>
  <c r="R216" i="1"/>
  <c r="Q217" i="1"/>
  <c r="R217" i="1"/>
  <c r="Q218" i="1"/>
  <c r="R218" i="1"/>
  <c r="Q219" i="1"/>
  <c r="R219" i="1"/>
  <c r="Q220" i="1"/>
  <c r="R220" i="1"/>
  <c r="Q221" i="1"/>
  <c r="R221" i="1"/>
  <c r="Q222" i="1"/>
  <c r="R222" i="1"/>
  <c r="Q223" i="1"/>
  <c r="R223" i="1"/>
  <c r="Q224" i="1"/>
  <c r="R224" i="1"/>
  <c r="Q225" i="1"/>
  <c r="R225" i="1"/>
  <c r="Q226" i="1"/>
  <c r="R226" i="1"/>
  <c r="Q227" i="1"/>
  <c r="R227" i="1"/>
  <c r="Q228" i="1"/>
  <c r="R228" i="1"/>
  <c r="Q229" i="1"/>
  <c r="R229" i="1"/>
  <c r="Q230" i="1"/>
  <c r="R230" i="1"/>
  <c r="Q231" i="1"/>
  <c r="R231" i="1"/>
  <c r="Q232" i="1"/>
  <c r="R232" i="1"/>
  <c r="Q233" i="1"/>
  <c r="R233" i="1"/>
  <c r="Q234" i="1"/>
  <c r="R234" i="1"/>
  <c r="Q235" i="1"/>
  <c r="R235" i="1"/>
  <c r="Q236" i="1"/>
  <c r="R236" i="1"/>
  <c r="Q237" i="1"/>
  <c r="R237" i="1"/>
  <c r="Q238" i="1"/>
  <c r="R238" i="1"/>
  <c r="Q239" i="1"/>
  <c r="R239" i="1"/>
  <c r="Q240" i="1"/>
  <c r="R240" i="1"/>
  <c r="Q241" i="1"/>
  <c r="R241" i="1"/>
  <c r="Q242" i="1"/>
  <c r="R242" i="1"/>
  <c r="Q243" i="1"/>
  <c r="R243" i="1"/>
  <c r="Q244" i="1"/>
  <c r="R244" i="1"/>
  <c r="Q245" i="1"/>
  <c r="R245" i="1"/>
  <c r="Q246" i="1"/>
  <c r="R246" i="1"/>
  <c r="Q247" i="1"/>
  <c r="R247" i="1"/>
  <c r="Q248" i="1"/>
  <c r="R248" i="1"/>
  <c r="Q249" i="1"/>
  <c r="R249" i="1"/>
  <c r="Q250" i="1"/>
  <c r="R250" i="1"/>
  <c r="Q251" i="1"/>
  <c r="R251" i="1"/>
  <c r="Q252" i="1"/>
  <c r="R252" i="1"/>
  <c r="Q253" i="1"/>
  <c r="R253" i="1"/>
  <c r="Q254" i="1"/>
  <c r="R254" i="1"/>
  <c r="Q255" i="1"/>
  <c r="R255" i="1"/>
  <c r="Q256" i="1"/>
  <c r="R256" i="1"/>
  <c r="Q257" i="1"/>
  <c r="R257" i="1"/>
  <c r="Q258" i="1"/>
  <c r="R258" i="1"/>
  <c r="Q259" i="1"/>
  <c r="R259" i="1"/>
  <c r="Q260" i="1"/>
  <c r="R260" i="1"/>
  <c r="Q261" i="1"/>
  <c r="R261" i="1"/>
  <c r="Q262" i="1"/>
  <c r="R262" i="1"/>
  <c r="Q263" i="1"/>
  <c r="R263" i="1"/>
  <c r="Q264" i="1"/>
  <c r="R264" i="1"/>
  <c r="Q265" i="1"/>
  <c r="R265" i="1"/>
  <c r="Q266" i="1"/>
  <c r="R266" i="1"/>
  <c r="Q267" i="1"/>
  <c r="R267" i="1"/>
  <c r="Q268" i="1"/>
  <c r="R268" i="1"/>
  <c r="Q269" i="1"/>
  <c r="R269" i="1"/>
  <c r="Q270" i="1"/>
  <c r="R270" i="1"/>
  <c r="Q271" i="1"/>
  <c r="R271" i="1"/>
  <c r="Q272" i="1"/>
  <c r="R272" i="1"/>
  <c r="Q273" i="1"/>
  <c r="R273" i="1"/>
  <c r="Q274" i="1"/>
  <c r="R274" i="1"/>
  <c r="Q275" i="1"/>
  <c r="R275" i="1"/>
  <c r="Q276" i="1"/>
  <c r="R276" i="1"/>
  <c r="Q277" i="1"/>
  <c r="R277" i="1"/>
  <c r="Q278" i="1"/>
  <c r="R278" i="1"/>
  <c r="Q279" i="1"/>
  <c r="R279" i="1"/>
  <c r="Q280" i="1"/>
  <c r="R280" i="1"/>
  <c r="Q281" i="1"/>
  <c r="R281" i="1"/>
  <c r="Q282" i="1"/>
  <c r="R282" i="1"/>
  <c r="Q283" i="1"/>
  <c r="R283" i="1"/>
  <c r="Q284" i="1"/>
  <c r="R284" i="1"/>
  <c r="Q285" i="1"/>
  <c r="R285" i="1"/>
  <c r="Q286" i="1"/>
  <c r="R286" i="1"/>
  <c r="Q287" i="1"/>
  <c r="R287" i="1"/>
  <c r="Q288" i="1"/>
  <c r="R288" i="1"/>
  <c r="Q289" i="1"/>
  <c r="R289" i="1"/>
  <c r="Q290" i="1"/>
  <c r="R290" i="1"/>
  <c r="Q291" i="1"/>
  <c r="R291" i="1"/>
  <c r="Q292" i="1"/>
  <c r="R292" i="1"/>
  <c r="Q293" i="1"/>
  <c r="R293" i="1"/>
  <c r="Q294" i="1"/>
  <c r="R294" i="1"/>
  <c r="Q295" i="1"/>
  <c r="R295" i="1"/>
  <c r="Q296" i="1"/>
  <c r="R296" i="1"/>
  <c r="Q297" i="1"/>
  <c r="R297" i="1"/>
  <c r="Q298" i="1"/>
  <c r="R298" i="1"/>
  <c r="Q299" i="1"/>
  <c r="R299" i="1"/>
  <c r="Q300" i="1"/>
  <c r="R300" i="1"/>
  <c r="Q301" i="1"/>
  <c r="R301" i="1"/>
  <c r="Q302" i="1"/>
  <c r="R302" i="1"/>
  <c r="Q303" i="1"/>
  <c r="R303" i="1"/>
  <c r="Q304" i="1"/>
  <c r="R304" i="1"/>
  <c r="Q305" i="1"/>
  <c r="R305" i="1"/>
  <c r="Q306" i="1"/>
  <c r="R306" i="1"/>
  <c r="Q307" i="1"/>
  <c r="R307" i="1"/>
  <c r="Q308" i="1"/>
  <c r="R308" i="1"/>
  <c r="Q309" i="1"/>
  <c r="R309" i="1"/>
  <c r="Q310" i="1"/>
  <c r="R310" i="1"/>
  <c r="Q311" i="1"/>
  <c r="R311" i="1"/>
  <c r="Q312" i="1"/>
  <c r="R312" i="1"/>
  <c r="Q313" i="1"/>
  <c r="R313" i="1"/>
  <c r="Q314" i="1"/>
  <c r="R314" i="1"/>
  <c r="Q315" i="1"/>
  <c r="R315" i="1"/>
  <c r="Q316" i="1"/>
  <c r="R316" i="1"/>
  <c r="Q317" i="1"/>
  <c r="R317" i="1"/>
  <c r="Q318" i="1"/>
  <c r="R318" i="1"/>
  <c r="Q319" i="1"/>
  <c r="R319" i="1"/>
  <c r="Q320" i="1"/>
  <c r="R320" i="1"/>
  <c r="Q321" i="1"/>
  <c r="R321" i="1"/>
  <c r="Q322" i="1"/>
  <c r="R322" i="1"/>
  <c r="Q323" i="1"/>
  <c r="R323" i="1"/>
  <c r="Q324" i="1"/>
  <c r="R324" i="1"/>
  <c r="Q325" i="1"/>
  <c r="R325" i="1"/>
  <c r="Q326" i="1"/>
  <c r="R326" i="1"/>
  <c r="Q327" i="1"/>
  <c r="R327" i="1"/>
  <c r="Q328" i="1"/>
  <c r="R328" i="1"/>
  <c r="Q329" i="1"/>
  <c r="R329" i="1"/>
  <c r="Q330" i="1"/>
  <c r="R330" i="1"/>
  <c r="Q331" i="1"/>
  <c r="R331" i="1"/>
  <c r="Q332" i="1"/>
  <c r="R332" i="1"/>
  <c r="Q333" i="1"/>
  <c r="R333" i="1"/>
  <c r="Q334" i="1"/>
  <c r="R334" i="1"/>
  <c r="Q335" i="1"/>
  <c r="R335" i="1"/>
  <c r="Q336" i="1"/>
  <c r="R336" i="1"/>
  <c r="Q337" i="1"/>
  <c r="R337" i="1"/>
  <c r="Q338" i="1"/>
  <c r="R338" i="1"/>
  <c r="Q339" i="1"/>
  <c r="R339" i="1"/>
  <c r="Q340" i="1"/>
  <c r="R340" i="1"/>
  <c r="Q341" i="1"/>
  <c r="R341" i="1"/>
  <c r="Q342" i="1"/>
  <c r="R342" i="1"/>
  <c r="Q343" i="1"/>
  <c r="R343" i="1"/>
  <c r="Q344" i="1"/>
  <c r="R344" i="1"/>
  <c r="Q345" i="1"/>
  <c r="R345" i="1"/>
  <c r="Q346" i="1"/>
  <c r="R346" i="1"/>
  <c r="Q347" i="1"/>
  <c r="R347" i="1"/>
  <c r="Q348" i="1"/>
  <c r="R348" i="1"/>
  <c r="Q349" i="1"/>
  <c r="R349" i="1"/>
  <c r="Q350" i="1"/>
  <c r="R350" i="1"/>
  <c r="Q351" i="1"/>
  <c r="R351" i="1"/>
  <c r="Q352" i="1"/>
  <c r="R352" i="1"/>
  <c r="Q353" i="1"/>
  <c r="R353" i="1"/>
  <c r="Q354" i="1"/>
  <c r="R354" i="1"/>
  <c r="Q355" i="1"/>
  <c r="R355" i="1"/>
  <c r="Q356" i="1"/>
  <c r="R356" i="1"/>
  <c r="Q357" i="1"/>
  <c r="R357" i="1"/>
  <c r="Q358" i="1"/>
  <c r="R358" i="1"/>
  <c r="Q359" i="1"/>
  <c r="R359" i="1"/>
  <c r="Q360" i="1"/>
  <c r="R360" i="1"/>
  <c r="Q361" i="1"/>
  <c r="R361" i="1"/>
  <c r="Q362" i="1"/>
  <c r="R362" i="1"/>
  <c r="Q363" i="1"/>
  <c r="R363" i="1"/>
  <c r="Q364" i="1"/>
  <c r="R364" i="1"/>
  <c r="Q365" i="1"/>
  <c r="R365" i="1"/>
  <c r="Q366" i="1"/>
  <c r="R366" i="1"/>
  <c r="Q367" i="1"/>
  <c r="R367" i="1"/>
  <c r="Q368" i="1"/>
  <c r="R368" i="1"/>
  <c r="Q369" i="1"/>
  <c r="R369" i="1"/>
  <c r="Q370" i="1"/>
  <c r="R370" i="1"/>
  <c r="Q371" i="1"/>
  <c r="R371" i="1"/>
  <c r="Q372" i="1"/>
  <c r="R372" i="1"/>
  <c r="Q373" i="1"/>
  <c r="R373" i="1"/>
  <c r="Q374" i="1"/>
  <c r="R374" i="1"/>
  <c r="Q375" i="1"/>
  <c r="R375" i="1"/>
  <c r="Q376" i="1"/>
  <c r="R376" i="1"/>
  <c r="Q377" i="1"/>
  <c r="R377" i="1"/>
  <c r="Q378" i="1"/>
  <c r="R378" i="1"/>
  <c r="Q379" i="1"/>
  <c r="R379" i="1"/>
  <c r="Q380" i="1"/>
  <c r="R380" i="1"/>
  <c r="Q381" i="1"/>
  <c r="R381" i="1"/>
  <c r="Q382" i="1"/>
  <c r="R382" i="1"/>
  <c r="Q383" i="1"/>
  <c r="R383" i="1"/>
  <c r="Q384" i="1"/>
  <c r="R384" i="1"/>
  <c r="Q385" i="1"/>
  <c r="R385" i="1"/>
  <c r="Q386" i="1"/>
  <c r="R386" i="1"/>
  <c r="Q387" i="1"/>
  <c r="R387" i="1"/>
  <c r="Q388" i="1"/>
  <c r="R388" i="1"/>
  <c r="Q389" i="1"/>
  <c r="R389" i="1"/>
  <c r="Q390" i="1"/>
  <c r="R390" i="1"/>
  <c r="Q391" i="1"/>
  <c r="R391" i="1"/>
  <c r="Q392" i="1"/>
  <c r="R392" i="1"/>
  <c r="Q393" i="1"/>
  <c r="R393" i="1"/>
  <c r="Q394" i="1"/>
  <c r="R394" i="1"/>
  <c r="Q395" i="1"/>
  <c r="R395" i="1"/>
  <c r="Q396" i="1"/>
  <c r="R396" i="1"/>
  <c r="Q397" i="1"/>
  <c r="R397" i="1"/>
  <c r="Q398" i="1"/>
  <c r="R398" i="1"/>
  <c r="Q399" i="1"/>
  <c r="R399" i="1"/>
  <c r="Q400" i="1"/>
  <c r="R400" i="1"/>
  <c r="Q401" i="1"/>
  <c r="R401" i="1"/>
  <c r="Q402" i="1"/>
  <c r="R402" i="1"/>
  <c r="Q403" i="1"/>
  <c r="R403" i="1"/>
  <c r="Q404" i="1"/>
  <c r="R404" i="1"/>
  <c r="Q405" i="1"/>
  <c r="R405" i="1"/>
  <c r="Q406" i="1"/>
  <c r="R406" i="1"/>
  <c r="Q407" i="1"/>
  <c r="R407" i="1"/>
  <c r="Q408" i="1"/>
  <c r="R408" i="1"/>
  <c r="Q409" i="1"/>
  <c r="R409" i="1"/>
  <c r="Q410" i="1"/>
  <c r="R410" i="1"/>
  <c r="Q411" i="1"/>
  <c r="R411" i="1"/>
  <c r="Q412" i="1"/>
  <c r="R412" i="1"/>
  <c r="Q413" i="1"/>
  <c r="R413" i="1"/>
  <c r="Q414" i="1"/>
  <c r="R414" i="1"/>
  <c r="Q415" i="1"/>
  <c r="R415" i="1"/>
  <c r="Q416" i="1"/>
  <c r="R416" i="1"/>
  <c r="Q417" i="1"/>
  <c r="R417" i="1"/>
  <c r="Q418" i="1"/>
  <c r="R418" i="1"/>
  <c r="Q419" i="1"/>
  <c r="R419" i="1"/>
  <c r="Q420" i="1"/>
  <c r="R420" i="1"/>
  <c r="Q421" i="1"/>
  <c r="R421" i="1"/>
  <c r="Q422" i="1"/>
  <c r="R422" i="1"/>
  <c r="Q423" i="1"/>
  <c r="R423" i="1"/>
  <c r="Q424" i="1"/>
  <c r="R424" i="1"/>
  <c r="Q425" i="1"/>
  <c r="R425" i="1"/>
  <c r="Q426" i="1"/>
  <c r="R426" i="1"/>
  <c r="Q427" i="1"/>
  <c r="R427" i="1"/>
  <c r="Q428" i="1"/>
  <c r="R428" i="1"/>
  <c r="Q429" i="1"/>
  <c r="R429" i="1"/>
  <c r="Q430" i="1"/>
  <c r="R430" i="1"/>
  <c r="Q431" i="1"/>
  <c r="R431" i="1"/>
  <c r="Q432" i="1"/>
  <c r="R432" i="1"/>
  <c r="Q433" i="1"/>
  <c r="R433" i="1"/>
  <c r="Q434" i="1"/>
  <c r="R434" i="1"/>
  <c r="Q435" i="1"/>
  <c r="R435" i="1"/>
  <c r="Q436" i="1"/>
  <c r="R436" i="1"/>
  <c r="Q437" i="1"/>
  <c r="R437" i="1"/>
  <c r="Q438" i="1"/>
  <c r="R438" i="1"/>
  <c r="Q439" i="1"/>
  <c r="R439" i="1"/>
  <c r="Q440" i="1"/>
  <c r="R440" i="1"/>
  <c r="Q441" i="1"/>
  <c r="R441" i="1"/>
  <c r="Q442" i="1"/>
  <c r="R442" i="1"/>
  <c r="Q443" i="1"/>
  <c r="R443" i="1"/>
  <c r="Q444" i="1"/>
  <c r="R444" i="1"/>
  <c r="Q445" i="1"/>
  <c r="R445" i="1"/>
  <c r="Q446" i="1"/>
  <c r="R446" i="1"/>
  <c r="Q447" i="1"/>
  <c r="R447" i="1"/>
  <c r="Q448" i="1"/>
  <c r="R448" i="1"/>
  <c r="Q449" i="1"/>
  <c r="R449" i="1"/>
  <c r="Q450" i="1"/>
  <c r="R450" i="1"/>
  <c r="Q451" i="1"/>
  <c r="R451" i="1"/>
  <c r="Q452" i="1"/>
  <c r="R452" i="1"/>
  <c r="Q453" i="1"/>
  <c r="R453" i="1"/>
  <c r="Q454" i="1"/>
  <c r="R454" i="1"/>
  <c r="Q455" i="1"/>
  <c r="R455" i="1"/>
  <c r="Q456" i="1"/>
  <c r="R456" i="1"/>
  <c r="Q457" i="1"/>
  <c r="R457" i="1"/>
  <c r="Q458" i="1"/>
  <c r="R458" i="1"/>
  <c r="Q459" i="1"/>
  <c r="R459" i="1"/>
  <c r="Q460" i="1"/>
  <c r="R460" i="1"/>
  <c r="Q461" i="1"/>
  <c r="R461" i="1"/>
  <c r="Q462" i="1"/>
  <c r="R462" i="1"/>
  <c r="Q463" i="1"/>
  <c r="R463" i="1"/>
  <c r="Q464" i="1"/>
  <c r="R464" i="1"/>
  <c r="Q465" i="1"/>
  <c r="R465" i="1"/>
  <c r="Q466" i="1"/>
  <c r="R466" i="1"/>
  <c r="Q467" i="1"/>
  <c r="R467" i="1"/>
  <c r="Q468" i="1"/>
  <c r="R468" i="1"/>
  <c r="Q469" i="1"/>
  <c r="R469" i="1"/>
  <c r="Q470" i="1"/>
  <c r="R470" i="1"/>
  <c r="Q471" i="1"/>
  <c r="R471" i="1"/>
  <c r="Q472" i="1"/>
  <c r="R472" i="1"/>
  <c r="Q473" i="1"/>
  <c r="R473" i="1"/>
  <c r="Q474" i="1"/>
  <c r="R474" i="1"/>
  <c r="Q475" i="1"/>
  <c r="R475" i="1"/>
  <c r="Q476" i="1"/>
  <c r="R476" i="1"/>
  <c r="Q477" i="1"/>
  <c r="R477" i="1"/>
  <c r="Q478" i="1"/>
  <c r="R478" i="1"/>
  <c r="Q479" i="1"/>
  <c r="R479" i="1"/>
  <c r="Q480" i="1"/>
  <c r="R480" i="1"/>
  <c r="Q481" i="1"/>
  <c r="R481" i="1"/>
  <c r="Q482" i="1"/>
  <c r="R482" i="1"/>
  <c r="Q483" i="1"/>
  <c r="R483" i="1"/>
  <c r="Q484" i="1"/>
  <c r="R484" i="1"/>
  <c r="Q485" i="1"/>
  <c r="R485" i="1"/>
  <c r="Q486" i="1"/>
  <c r="R486" i="1"/>
  <c r="Q487" i="1"/>
  <c r="R487" i="1"/>
  <c r="Q488" i="1"/>
  <c r="R488" i="1"/>
  <c r="Q489" i="1"/>
  <c r="R489" i="1"/>
  <c r="Q490" i="1"/>
  <c r="R490" i="1"/>
  <c r="Q491" i="1"/>
  <c r="R491" i="1"/>
  <c r="Q492" i="1"/>
  <c r="R492" i="1"/>
  <c r="Q493" i="1"/>
  <c r="R493" i="1"/>
  <c r="Q494" i="1"/>
  <c r="R494" i="1"/>
  <c r="Q495" i="1"/>
  <c r="R495" i="1"/>
  <c r="Q496" i="1"/>
  <c r="R496" i="1"/>
  <c r="Q497" i="1"/>
  <c r="R497" i="1"/>
  <c r="Q498" i="1"/>
  <c r="R498" i="1"/>
  <c r="Q499" i="1"/>
  <c r="R499" i="1"/>
  <c r="Q500" i="1"/>
  <c r="R500" i="1"/>
  <c r="Q501" i="1"/>
  <c r="R501" i="1"/>
  <c r="Q502" i="1"/>
  <c r="R502" i="1"/>
  <c r="Q503" i="1"/>
  <c r="R503" i="1"/>
  <c r="Q504" i="1"/>
  <c r="R504" i="1"/>
  <c r="Q505" i="1"/>
  <c r="R505" i="1"/>
  <c r="Q506" i="1"/>
  <c r="R506" i="1"/>
  <c r="Q507" i="1"/>
  <c r="R507" i="1"/>
  <c r="Q508" i="1"/>
  <c r="R508" i="1"/>
  <c r="Q509" i="1"/>
  <c r="R509" i="1"/>
  <c r="Q510" i="1"/>
  <c r="R510" i="1"/>
  <c r="Q511" i="1"/>
  <c r="R511" i="1"/>
  <c r="Q512" i="1"/>
  <c r="R512" i="1"/>
  <c r="Q513" i="1"/>
  <c r="R513" i="1"/>
  <c r="Q514" i="1"/>
  <c r="R514" i="1"/>
  <c r="Q515" i="1"/>
  <c r="R515" i="1"/>
  <c r="Q516" i="1"/>
  <c r="R516" i="1"/>
  <c r="Q517" i="1"/>
  <c r="R517" i="1"/>
  <c r="Q518" i="1"/>
  <c r="R518" i="1"/>
  <c r="Q519" i="1"/>
  <c r="R519" i="1"/>
  <c r="Q520" i="1"/>
  <c r="R520" i="1"/>
  <c r="Q521" i="1"/>
  <c r="R521" i="1"/>
  <c r="Q522" i="1"/>
  <c r="R522" i="1"/>
  <c r="Q523" i="1"/>
  <c r="R523" i="1"/>
  <c r="Q524" i="1"/>
  <c r="R524" i="1"/>
  <c r="Q525" i="1"/>
  <c r="R525" i="1"/>
  <c r="Q526" i="1"/>
  <c r="R526" i="1"/>
  <c r="Q527" i="1"/>
  <c r="R527" i="1"/>
  <c r="Q528" i="1"/>
  <c r="R528" i="1"/>
  <c r="Q529" i="1"/>
  <c r="R529" i="1"/>
  <c r="Q530" i="1"/>
  <c r="R530" i="1"/>
  <c r="Q531" i="1"/>
  <c r="R531" i="1"/>
  <c r="Q532" i="1"/>
  <c r="R532" i="1"/>
  <c r="Q533" i="1"/>
  <c r="R533" i="1"/>
  <c r="Q534" i="1"/>
  <c r="R534" i="1"/>
  <c r="Q535" i="1"/>
  <c r="R535" i="1"/>
  <c r="Q536" i="1"/>
  <c r="R536" i="1"/>
  <c r="Q537" i="1"/>
  <c r="R537" i="1"/>
  <c r="Q538" i="1"/>
  <c r="R538" i="1"/>
  <c r="Q539" i="1"/>
  <c r="R539" i="1"/>
  <c r="Q540" i="1"/>
  <c r="R540" i="1"/>
  <c r="Q541" i="1"/>
  <c r="R541" i="1"/>
  <c r="Q542" i="1"/>
  <c r="R542" i="1"/>
  <c r="Q543" i="1"/>
  <c r="R543" i="1"/>
  <c r="Q544" i="1"/>
  <c r="R544" i="1"/>
  <c r="Q545" i="1"/>
  <c r="R545" i="1"/>
  <c r="Q546" i="1"/>
  <c r="R546" i="1"/>
  <c r="Q547" i="1"/>
  <c r="R547" i="1"/>
  <c r="Q548" i="1"/>
  <c r="R548" i="1"/>
  <c r="Q549" i="1"/>
  <c r="R549" i="1"/>
  <c r="Q550" i="1"/>
  <c r="R550" i="1"/>
  <c r="Q551" i="1"/>
  <c r="R551" i="1"/>
  <c r="Q552" i="1"/>
  <c r="R552" i="1"/>
  <c r="Q553" i="1"/>
  <c r="R553" i="1"/>
  <c r="Q554" i="1"/>
  <c r="R554" i="1"/>
  <c r="Q555" i="1"/>
  <c r="R555" i="1"/>
  <c r="Q556" i="1"/>
  <c r="R556" i="1"/>
  <c r="Q557" i="1"/>
  <c r="R557" i="1"/>
  <c r="Q558" i="1"/>
  <c r="R558" i="1"/>
  <c r="Q559" i="1"/>
  <c r="R559" i="1"/>
  <c r="Q560" i="1"/>
  <c r="R560" i="1"/>
  <c r="Q561" i="1"/>
  <c r="R561" i="1"/>
  <c r="Q562" i="1"/>
  <c r="R562" i="1"/>
  <c r="Q563" i="1"/>
  <c r="R563" i="1"/>
  <c r="Q564" i="1"/>
  <c r="R564" i="1"/>
  <c r="Q565" i="1"/>
  <c r="R565" i="1"/>
  <c r="Q566" i="1"/>
  <c r="R566" i="1"/>
  <c r="Q567" i="1"/>
  <c r="R567" i="1"/>
  <c r="Q568" i="1"/>
  <c r="R568" i="1"/>
  <c r="Q569" i="1"/>
  <c r="R569" i="1"/>
  <c r="Q570" i="1"/>
  <c r="R570" i="1"/>
  <c r="Q571" i="1"/>
  <c r="R571" i="1"/>
  <c r="Q572" i="1"/>
  <c r="R572" i="1"/>
  <c r="Q573" i="1"/>
  <c r="R573" i="1"/>
  <c r="Q574" i="1"/>
  <c r="R574" i="1"/>
  <c r="Q575" i="1"/>
  <c r="R575" i="1"/>
  <c r="Q576" i="1"/>
  <c r="R576" i="1"/>
  <c r="Q577" i="1"/>
  <c r="R577" i="1"/>
  <c r="Q578" i="1"/>
  <c r="R578" i="1"/>
  <c r="Q579" i="1"/>
  <c r="R579" i="1"/>
  <c r="Q580" i="1"/>
  <c r="R580" i="1"/>
  <c r="Q581" i="1"/>
  <c r="R581" i="1"/>
  <c r="Q582" i="1"/>
  <c r="R582" i="1"/>
  <c r="Q583" i="1"/>
  <c r="R583" i="1"/>
  <c r="Q584" i="1"/>
  <c r="R584" i="1"/>
  <c r="Q585" i="1"/>
  <c r="R585" i="1"/>
  <c r="Q586" i="1"/>
  <c r="R586" i="1"/>
  <c r="Q587" i="1"/>
  <c r="R587" i="1"/>
  <c r="Q588" i="1"/>
  <c r="R588" i="1"/>
  <c r="Q589" i="1"/>
  <c r="R589" i="1"/>
  <c r="Q590" i="1"/>
  <c r="R590" i="1"/>
  <c r="Q591" i="1"/>
  <c r="R591" i="1"/>
  <c r="Q592" i="1"/>
  <c r="R592" i="1"/>
  <c r="Q593" i="1"/>
  <c r="R593" i="1"/>
  <c r="Q594" i="1"/>
  <c r="R594" i="1"/>
  <c r="Q595" i="1"/>
  <c r="R595" i="1"/>
  <c r="Q596" i="1"/>
  <c r="R596" i="1"/>
  <c r="Q597" i="1"/>
  <c r="R597" i="1"/>
  <c r="Q598" i="1"/>
  <c r="R598" i="1"/>
  <c r="Q599" i="1"/>
  <c r="R599" i="1"/>
  <c r="Q600" i="1"/>
  <c r="R600" i="1"/>
  <c r="Q601" i="1"/>
  <c r="R601" i="1"/>
  <c r="Q602" i="1"/>
  <c r="R602" i="1"/>
  <c r="Q603" i="1"/>
  <c r="R603" i="1"/>
  <c r="Q604" i="1"/>
  <c r="R604" i="1"/>
  <c r="Q605" i="1"/>
  <c r="R605" i="1"/>
  <c r="Q606" i="1"/>
  <c r="R606" i="1"/>
  <c r="Q607" i="1"/>
  <c r="R607" i="1"/>
  <c r="Q608" i="1"/>
  <c r="R608" i="1"/>
  <c r="Q609" i="1"/>
  <c r="R609" i="1"/>
  <c r="Q610" i="1"/>
  <c r="R610" i="1"/>
  <c r="Q611" i="1"/>
  <c r="R611" i="1"/>
  <c r="Q612" i="1"/>
  <c r="R612" i="1"/>
  <c r="Q613" i="1"/>
  <c r="R613" i="1"/>
  <c r="Q614" i="1"/>
  <c r="R614" i="1"/>
  <c r="Q615" i="1"/>
  <c r="R615" i="1"/>
  <c r="Q616" i="1"/>
  <c r="R616" i="1"/>
  <c r="Q617" i="1"/>
  <c r="R617" i="1"/>
  <c r="Q618" i="1"/>
  <c r="R618" i="1"/>
  <c r="Q619" i="1"/>
  <c r="R619" i="1"/>
  <c r="Q620" i="1"/>
  <c r="R620" i="1"/>
  <c r="Q621" i="1"/>
  <c r="R621" i="1"/>
  <c r="Q622" i="1"/>
  <c r="R622" i="1"/>
  <c r="Q623" i="1"/>
  <c r="R623" i="1"/>
  <c r="Q624" i="1"/>
  <c r="R624" i="1"/>
  <c r="Q625" i="1"/>
  <c r="R625" i="1"/>
  <c r="Q626" i="1"/>
  <c r="R626" i="1"/>
  <c r="Q627" i="1"/>
  <c r="R627" i="1"/>
  <c r="Q628" i="1"/>
  <c r="R628" i="1"/>
  <c r="Q629" i="1"/>
  <c r="R629" i="1"/>
  <c r="Q630" i="1"/>
  <c r="R630" i="1"/>
  <c r="Q631" i="1"/>
  <c r="R631" i="1"/>
  <c r="Q632" i="1"/>
  <c r="R632" i="1"/>
  <c r="Q633" i="1"/>
  <c r="R633" i="1"/>
  <c r="Q634" i="1"/>
  <c r="R634" i="1"/>
  <c r="Q635" i="1"/>
  <c r="R635" i="1"/>
  <c r="Q636" i="1"/>
  <c r="R636" i="1"/>
  <c r="Q637" i="1"/>
  <c r="R637" i="1"/>
  <c r="Q638" i="1"/>
  <c r="R638" i="1"/>
  <c r="Q639" i="1"/>
  <c r="R639" i="1"/>
  <c r="Q640" i="1"/>
  <c r="R640" i="1"/>
  <c r="Q641" i="1"/>
  <c r="R641" i="1"/>
  <c r="Q642" i="1"/>
  <c r="R642" i="1"/>
  <c r="Q643" i="1"/>
  <c r="R643" i="1"/>
  <c r="Q644" i="1"/>
  <c r="R644" i="1"/>
  <c r="Q645" i="1"/>
  <c r="R645" i="1"/>
  <c r="Q646" i="1"/>
  <c r="R646" i="1"/>
  <c r="Q647" i="1"/>
  <c r="R647" i="1"/>
  <c r="Q648" i="1"/>
  <c r="R648" i="1"/>
  <c r="Q649" i="1"/>
  <c r="R649" i="1"/>
  <c r="Q650" i="1"/>
  <c r="R650" i="1"/>
  <c r="Q651" i="1"/>
  <c r="R651" i="1"/>
  <c r="Q652" i="1"/>
  <c r="R652" i="1"/>
  <c r="Q653" i="1"/>
  <c r="R653" i="1"/>
  <c r="Q654" i="1"/>
  <c r="R654" i="1"/>
  <c r="Q655" i="1"/>
  <c r="R655" i="1"/>
  <c r="Q656" i="1"/>
  <c r="R656" i="1"/>
  <c r="Q657" i="1"/>
  <c r="R657" i="1"/>
  <c r="Q658" i="1"/>
  <c r="R658" i="1"/>
  <c r="Q659" i="1"/>
  <c r="R659" i="1"/>
  <c r="Q660" i="1"/>
  <c r="R660" i="1"/>
  <c r="Q661" i="1"/>
  <c r="R661" i="1"/>
  <c r="Q662" i="1"/>
  <c r="R662" i="1"/>
  <c r="Q663" i="1"/>
  <c r="R663" i="1"/>
  <c r="Q664" i="1"/>
  <c r="R664" i="1"/>
  <c r="Q665" i="1"/>
  <c r="R665" i="1"/>
  <c r="Q666" i="1"/>
  <c r="R666" i="1"/>
  <c r="Q667" i="1"/>
  <c r="R667" i="1"/>
  <c r="Q668" i="1"/>
  <c r="R668" i="1"/>
  <c r="Q669" i="1"/>
  <c r="R669" i="1"/>
  <c r="Q670" i="1"/>
  <c r="R670" i="1"/>
  <c r="Q671" i="1"/>
  <c r="R671" i="1"/>
  <c r="Q672" i="1"/>
  <c r="R672" i="1"/>
  <c r="Q673" i="1"/>
  <c r="R673" i="1"/>
  <c r="Q674" i="1"/>
  <c r="R674" i="1"/>
  <c r="Q675" i="1"/>
  <c r="R675" i="1"/>
  <c r="Q676" i="1"/>
  <c r="R676" i="1"/>
  <c r="Q677" i="1"/>
  <c r="R677" i="1"/>
  <c r="Q678" i="1"/>
  <c r="R678" i="1"/>
  <c r="Q679" i="1"/>
  <c r="R679" i="1"/>
  <c r="Q680" i="1"/>
  <c r="R680" i="1"/>
  <c r="Q681" i="1"/>
  <c r="R681" i="1"/>
  <c r="Q682" i="1"/>
  <c r="R682" i="1"/>
  <c r="Q683" i="1"/>
  <c r="R683" i="1"/>
  <c r="Q684" i="1"/>
  <c r="R684" i="1"/>
  <c r="Q685" i="1"/>
  <c r="R685" i="1"/>
  <c r="Q686" i="1"/>
  <c r="R686" i="1"/>
  <c r="Q687" i="1"/>
  <c r="R687" i="1"/>
  <c r="Q688" i="1"/>
  <c r="R688" i="1"/>
  <c r="Q689" i="1"/>
  <c r="R689" i="1"/>
  <c r="Q690" i="1"/>
  <c r="R690" i="1"/>
  <c r="Q691" i="1"/>
  <c r="R691" i="1"/>
  <c r="Q692" i="1"/>
  <c r="R692" i="1"/>
  <c r="Q693" i="1"/>
  <c r="R693" i="1"/>
  <c r="Q694" i="1"/>
  <c r="R694" i="1"/>
  <c r="Q695" i="1"/>
  <c r="R695" i="1"/>
  <c r="Q696" i="1"/>
  <c r="R696" i="1"/>
  <c r="Q697" i="1"/>
  <c r="R697" i="1"/>
  <c r="Q698" i="1"/>
  <c r="R698" i="1"/>
  <c r="Q699" i="1"/>
  <c r="R699" i="1"/>
  <c r="Q700" i="1"/>
  <c r="R700" i="1"/>
  <c r="Q701" i="1"/>
  <c r="R701" i="1"/>
  <c r="Q702" i="1"/>
  <c r="R702" i="1"/>
  <c r="Q703" i="1"/>
  <c r="R703" i="1"/>
  <c r="Q704" i="1"/>
  <c r="R704" i="1"/>
  <c r="Q705" i="1"/>
  <c r="R705" i="1"/>
  <c r="Q706" i="1"/>
  <c r="R706" i="1"/>
  <c r="Q707" i="1"/>
  <c r="R707" i="1"/>
  <c r="Q708" i="1"/>
  <c r="R708" i="1"/>
  <c r="Q709" i="1"/>
  <c r="R709" i="1"/>
  <c r="Q710" i="1"/>
  <c r="R710" i="1"/>
  <c r="Q711" i="1"/>
  <c r="R711" i="1"/>
  <c r="Q712" i="1"/>
  <c r="R712" i="1"/>
  <c r="Q713" i="1"/>
  <c r="R713" i="1"/>
  <c r="Q714" i="1"/>
  <c r="R714" i="1"/>
  <c r="Q715" i="1"/>
  <c r="R715" i="1"/>
  <c r="Q716" i="1"/>
  <c r="R716" i="1"/>
  <c r="Q717" i="1"/>
  <c r="R717" i="1"/>
  <c r="Q718" i="1"/>
  <c r="R718" i="1"/>
  <c r="Q719" i="1"/>
  <c r="R719" i="1"/>
  <c r="Q720" i="1"/>
  <c r="R720" i="1"/>
  <c r="Q721" i="1"/>
  <c r="R721" i="1"/>
  <c r="Q722" i="1"/>
  <c r="R722" i="1"/>
  <c r="Q723" i="1"/>
  <c r="R723" i="1"/>
  <c r="Q724" i="1"/>
  <c r="R724" i="1"/>
  <c r="Q725" i="1"/>
  <c r="R725" i="1"/>
  <c r="Q726" i="1"/>
  <c r="R726" i="1"/>
  <c r="Q727" i="1"/>
  <c r="R727" i="1"/>
  <c r="Q728" i="1"/>
  <c r="R728" i="1"/>
  <c r="Q729" i="1"/>
  <c r="R729" i="1"/>
  <c r="Q730" i="1"/>
  <c r="R730" i="1"/>
  <c r="Q731" i="1"/>
  <c r="R731" i="1"/>
  <c r="Q732" i="1"/>
  <c r="R732" i="1"/>
  <c r="Q733" i="1"/>
  <c r="R733" i="1"/>
  <c r="Q734" i="1"/>
  <c r="R734" i="1"/>
  <c r="Q735" i="1"/>
  <c r="R735" i="1"/>
  <c r="Q736" i="1"/>
  <c r="R736" i="1"/>
  <c r="Q737" i="1"/>
  <c r="R737" i="1"/>
  <c r="Q738" i="1"/>
  <c r="R738" i="1"/>
  <c r="Q739" i="1"/>
  <c r="R739" i="1"/>
  <c r="Q740" i="1"/>
  <c r="R740" i="1"/>
  <c r="Q741" i="1"/>
  <c r="R741" i="1"/>
  <c r="Q742" i="1"/>
  <c r="R742" i="1"/>
  <c r="Q743" i="1"/>
  <c r="R743" i="1"/>
  <c r="Q744" i="1"/>
  <c r="R744" i="1"/>
  <c r="Q745" i="1"/>
  <c r="R745" i="1"/>
  <c r="Q746" i="1"/>
  <c r="R746" i="1"/>
  <c r="Q747" i="1"/>
  <c r="R747" i="1"/>
  <c r="Q748" i="1"/>
  <c r="R748" i="1"/>
  <c r="Q749" i="1"/>
  <c r="R749" i="1"/>
  <c r="Q750" i="1"/>
  <c r="R750" i="1"/>
  <c r="Q751" i="1"/>
  <c r="R751" i="1"/>
  <c r="Q752" i="1"/>
  <c r="R752" i="1"/>
  <c r="Q753" i="1"/>
  <c r="R753" i="1"/>
  <c r="Q754" i="1"/>
  <c r="R754" i="1"/>
  <c r="Q755" i="1"/>
  <c r="R755" i="1"/>
  <c r="Q756" i="1"/>
  <c r="R756" i="1"/>
  <c r="Q757" i="1"/>
  <c r="R757" i="1"/>
  <c r="Q758" i="1"/>
  <c r="R758" i="1"/>
  <c r="Q759" i="1"/>
  <c r="R759" i="1"/>
  <c r="Q760" i="1"/>
  <c r="R760" i="1"/>
  <c r="Q761" i="1"/>
  <c r="R761" i="1"/>
  <c r="Q762" i="1"/>
  <c r="R762" i="1"/>
  <c r="Q763" i="1"/>
  <c r="R763" i="1"/>
  <c r="Q764" i="1"/>
  <c r="R764" i="1"/>
  <c r="Q765" i="1"/>
  <c r="R765" i="1"/>
  <c r="Q766" i="1"/>
  <c r="R766" i="1"/>
  <c r="Q767" i="1"/>
  <c r="R767" i="1"/>
  <c r="Q768" i="1"/>
  <c r="R768" i="1"/>
  <c r="Q769" i="1"/>
  <c r="R769" i="1"/>
  <c r="Q770" i="1"/>
  <c r="R770" i="1"/>
  <c r="Q771" i="1"/>
  <c r="R771" i="1"/>
  <c r="Q772" i="1"/>
  <c r="R772" i="1"/>
  <c r="Q773" i="1"/>
  <c r="R773" i="1"/>
  <c r="Q774" i="1"/>
  <c r="R774" i="1"/>
  <c r="Q775" i="1"/>
  <c r="R775" i="1"/>
  <c r="Q776" i="1"/>
  <c r="R776" i="1"/>
  <c r="Q777" i="1"/>
  <c r="R777" i="1"/>
  <c r="Q778" i="1"/>
  <c r="R778" i="1"/>
  <c r="Q779" i="1"/>
  <c r="R779" i="1"/>
  <c r="Q780" i="1"/>
  <c r="R780" i="1"/>
  <c r="Q781" i="1"/>
  <c r="R781" i="1"/>
  <c r="Q782" i="1"/>
  <c r="R782" i="1"/>
  <c r="Q783" i="1"/>
  <c r="R783" i="1"/>
  <c r="Q784" i="1"/>
  <c r="R784" i="1"/>
  <c r="Q785" i="1"/>
  <c r="R785" i="1"/>
  <c r="Q786" i="1"/>
  <c r="R786" i="1"/>
  <c r="Q787" i="1"/>
  <c r="R787" i="1"/>
  <c r="Q788" i="1"/>
  <c r="R788" i="1"/>
  <c r="Q789" i="1"/>
  <c r="R789" i="1"/>
  <c r="Q790" i="1"/>
  <c r="R790" i="1"/>
  <c r="Q791" i="1"/>
  <c r="R791" i="1"/>
  <c r="Q792" i="1"/>
  <c r="R792" i="1"/>
  <c r="Q793" i="1"/>
  <c r="R793" i="1"/>
  <c r="Q794" i="1"/>
  <c r="R794" i="1"/>
  <c r="Q795" i="1"/>
  <c r="R795" i="1"/>
  <c r="Q796" i="1"/>
  <c r="R796" i="1"/>
  <c r="Q797" i="1"/>
  <c r="R797" i="1"/>
  <c r="Q798" i="1"/>
  <c r="R798" i="1"/>
  <c r="Q799" i="1"/>
  <c r="R799" i="1"/>
  <c r="Q800" i="1"/>
  <c r="R800" i="1"/>
  <c r="Q801" i="1"/>
  <c r="R801" i="1"/>
  <c r="Q802" i="1"/>
  <c r="R802" i="1"/>
  <c r="Q803" i="1"/>
  <c r="R803" i="1"/>
  <c r="Q804" i="1"/>
  <c r="R804" i="1"/>
  <c r="Q805" i="1"/>
  <c r="R805" i="1"/>
  <c r="Q806" i="1"/>
  <c r="R806" i="1"/>
  <c r="Q807" i="1"/>
  <c r="R807" i="1"/>
  <c r="Q808" i="1"/>
  <c r="R808" i="1"/>
  <c r="Q809" i="1"/>
  <c r="R809" i="1"/>
  <c r="Q810" i="1"/>
  <c r="R810" i="1"/>
  <c r="Q811" i="1"/>
  <c r="R811" i="1"/>
  <c r="Q812" i="1"/>
  <c r="R812" i="1"/>
  <c r="Q813" i="1"/>
  <c r="R813" i="1"/>
  <c r="Q814" i="1"/>
  <c r="R814" i="1"/>
  <c r="Q815" i="1"/>
  <c r="R815" i="1"/>
  <c r="Q816" i="1"/>
  <c r="R816" i="1"/>
  <c r="Q817" i="1"/>
  <c r="R817" i="1"/>
  <c r="Q818" i="1"/>
  <c r="R818" i="1"/>
  <c r="Q819" i="1"/>
  <c r="R819" i="1"/>
  <c r="Q820" i="1"/>
  <c r="R820" i="1"/>
  <c r="Q821" i="1"/>
  <c r="R821" i="1"/>
  <c r="Q822" i="1"/>
  <c r="R822" i="1"/>
  <c r="Q823" i="1"/>
  <c r="R823" i="1"/>
  <c r="Q824" i="1"/>
  <c r="R824" i="1"/>
  <c r="Q825" i="1"/>
  <c r="R825" i="1"/>
  <c r="Q826" i="1"/>
  <c r="R826" i="1"/>
  <c r="Q827" i="1"/>
  <c r="R827" i="1"/>
  <c r="Q828" i="1"/>
  <c r="R828" i="1"/>
  <c r="Q829" i="1"/>
  <c r="R829" i="1"/>
  <c r="Q830" i="1"/>
  <c r="R830" i="1"/>
  <c r="Q831" i="1"/>
  <c r="R831" i="1"/>
  <c r="Q832" i="1"/>
  <c r="R832" i="1"/>
  <c r="Q833" i="1"/>
  <c r="R833" i="1"/>
  <c r="Q834" i="1"/>
  <c r="R834" i="1"/>
  <c r="Q835" i="1"/>
  <c r="R835" i="1"/>
  <c r="Q836" i="1"/>
  <c r="R836" i="1"/>
  <c r="Q837" i="1"/>
  <c r="R837" i="1"/>
  <c r="Q838" i="1"/>
  <c r="R838" i="1"/>
  <c r="Q839" i="1"/>
  <c r="R839" i="1"/>
  <c r="Q840" i="1"/>
  <c r="R840" i="1"/>
  <c r="Q841" i="1"/>
  <c r="R841" i="1"/>
  <c r="Q842" i="1"/>
  <c r="R842" i="1"/>
  <c r="Q843" i="1"/>
  <c r="R843" i="1"/>
  <c r="Q844" i="1"/>
  <c r="R844" i="1"/>
  <c r="Q845" i="1"/>
  <c r="R845" i="1"/>
  <c r="Q846" i="1"/>
  <c r="R846" i="1"/>
  <c r="Q847" i="1"/>
  <c r="R847" i="1"/>
  <c r="Q848" i="1"/>
  <c r="R848" i="1"/>
  <c r="Q849" i="1"/>
  <c r="R849" i="1"/>
  <c r="Q850" i="1"/>
  <c r="R850" i="1"/>
  <c r="Q851" i="1"/>
  <c r="R851" i="1"/>
  <c r="Q852" i="1"/>
  <c r="R852" i="1"/>
  <c r="Q853" i="1"/>
  <c r="R853" i="1"/>
  <c r="Q854" i="1"/>
  <c r="R854" i="1"/>
  <c r="Q855" i="1"/>
  <c r="R855" i="1"/>
  <c r="Q856" i="1"/>
  <c r="R856" i="1"/>
  <c r="Q857" i="1"/>
  <c r="R857" i="1"/>
  <c r="Q858" i="1"/>
  <c r="R858" i="1"/>
  <c r="Q859" i="1"/>
  <c r="R859" i="1"/>
  <c r="Q860" i="1"/>
  <c r="R860" i="1"/>
  <c r="Q861" i="1"/>
  <c r="R861" i="1"/>
  <c r="Q862" i="1"/>
  <c r="R862" i="1"/>
  <c r="Q863" i="1"/>
  <c r="R863" i="1"/>
  <c r="Q864" i="1"/>
  <c r="R864" i="1"/>
  <c r="Q865" i="1"/>
  <c r="R865" i="1"/>
  <c r="Q866" i="1"/>
  <c r="R866" i="1"/>
  <c r="Q867" i="1"/>
  <c r="R867" i="1"/>
  <c r="Q868" i="1"/>
  <c r="R868" i="1"/>
  <c r="Q869" i="1"/>
  <c r="R869" i="1"/>
  <c r="Q870" i="1"/>
  <c r="R870" i="1"/>
  <c r="Q871" i="1"/>
  <c r="R871" i="1"/>
  <c r="Q872" i="1"/>
  <c r="R872" i="1"/>
  <c r="Q873" i="1"/>
  <c r="R873" i="1"/>
  <c r="Q874" i="1"/>
  <c r="R874" i="1"/>
  <c r="Q875" i="1"/>
  <c r="R875" i="1"/>
  <c r="Q876" i="1"/>
  <c r="R876" i="1"/>
  <c r="Q877" i="1"/>
  <c r="R877" i="1"/>
  <c r="Q878" i="1"/>
  <c r="R878" i="1"/>
  <c r="Q879" i="1"/>
  <c r="R879" i="1"/>
  <c r="Q880" i="1"/>
  <c r="R880" i="1"/>
  <c r="Q881" i="1"/>
  <c r="R881" i="1"/>
  <c r="Q882" i="1"/>
  <c r="R882" i="1"/>
  <c r="Q883" i="1"/>
  <c r="R883" i="1"/>
  <c r="Q884" i="1"/>
  <c r="R884" i="1"/>
  <c r="Q885" i="1"/>
  <c r="R885" i="1"/>
  <c r="Q886" i="1"/>
  <c r="R886" i="1"/>
  <c r="Q887" i="1"/>
  <c r="R887" i="1"/>
  <c r="Q888" i="1"/>
  <c r="R888" i="1"/>
  <c r="Q889" i="1"/>
  <c r="R889" i="1"/>
  <c r="Q890" i="1"/>
  <c r="R890" i="1"/>
  <c r="Q891" i="1"/>
  <c r="R891" i="1"/>
  <c r="Q892" i="1"/>
  <c r="R892" i="1"/>
  <c r="Q893" i="1"/>
  <c r="R893" i="1"/>
  <c r="Q894" i="1"/>
  <c r="R894" i="1"/>
  <c r="Q895" i="1"/>
  <c r="R895" i="1"/>
  <c r="Q896" i="1"/>
  <c r="R896" i="1"/>
  <c r="Q897" i="1"/>
  <c r="R897" i="1"/>
  <c r="Q898" i="1"/>
  <c r="R898" i="1"/>
  <c r="Q899" i="1"/>
  <c r="R899" i="1"/>
  <c r="Q900" i="1"/>
  <c r="R900" i="1"/>
  <c r="Q901" i="1"/>
  <c r="R901" i="1"/>
  <c r="Q902" i="1"/>
  <c r="R902" i="1"/>
  <c r="Q903" i="1"/>
  <c r="R903" i="1"/>
  <c r="Q904" i="1"/>
  <c r="R904" i="1"/>
  <c r="Q905" i="1"/>
  <c r="R905" i="1"/>
  <c r="Q906" i="1"/>
  <c r="R906" i="1"/>
  <c r="Q907" i="1"/>
  <c r="R907" i="1"/>
  <c r="Q908" i="1"/>
  <c r="R908" i="1"/>
  <c r="Q909" i="1"/>
  <c r="R909" i="1"/>
  <c r="Q910" i="1"/>
  <c r="R910" i="1"/>
  <c r="Q911" i="1"/>
  <c r="R911" i="1"/>
  <c r="Q912" i="1"/>
  <c r="R912" i="1"/>
  <c r="Q913" i="1"/>
  <c r="R913" i="1"/>
  <c r="Q914" i="1"/>
  <c r="R914" i="1"/>
  <c r="Q915" i="1"/>
  <c r="R915" i="1"/>
  <c r="Q916" i="1"/>
  <c r="R916" i="1"/>
  <c r="Q917" i="1"/>
  <c r="R917" i="1"/>
  <c r="Q918" i="1"/>
  <c r="R918" i="1"/>
  <c r="Q919" i="1"/>
  <c r="R919" i="1"/>
  <c r="Q920" i="1"/>
  <c r="R920" i="1"/>
  <c r="Q921" i="1"/>
  <c r="R921" i="1"/>
  <c r="Q922" i="1"/>
  <c r="R922" i="1"/>
  <c r="Q923" i="1"/>
  <c r="R923" i="1"/>
  <c r="Q924" i="1"/>
  <c r="R924" i="1"/>
  <c r="Q925" i="1"/>
  <c r="R925" i="1"/>
  <c r="Q926" i="1"/>
  <c r="R926" i="1"/>
  <c r="Q927" i="1"/>
  <c r="R927" i="1"/>
  <c r="Q928" i="1"/>
  <c r="R928" i="1"/>
  <c r="Q929" i="1"/>
  <c r="R929" i="1"/>
  <c r="Q930" i="1"/>
  <c r="R930" i="1"/>
  <c r="Q931" i="1"/>
  <c r="R931" i="1"/>
  <c r="Q932" i="1"/>
  <c r="R932" i="1"/>
  <c r="Q933" i="1"/>
  <c r="R933" i="1"/>
  <c r="Q934" i="1"/>
  <c r="R934" i="1"/>
  <c r="Q935" i="1"/>
  <c r="R935" i="1"/>
  <c r="Q936" i="1"/>
  <c r="R936" i="1"/>
  <c r="Q937" i="1"/>
  <c r="R937" i="1"/>
  <c r="Q938" i="1"/>
  <c r="R938" i="1"/>
  <c r="Q939" i="1"/>
  <c r="R939" i="1"/>
  <c r="Q940" i="1"/>
  <c r="R940" i="1"/>
  <c r="Q941" i="1"/>
  <c r="R941" i="1"/>
  <c r="Q942" i="1"/>
  <c r="R942" i="1"/>
  <c r="Q943" i="1"/>
  <c r="R943" i="1"/>
  <c r="Q944" i="1"/>
  <c r="R944" i="1"/>
  <c r="Q945" i="1"/>
  <c r="R945" i="1"/>
  <c r="Q946" i="1"/>
  <c r="R946" i="1"/>
  <c r="Q947" i="1"/>
  <c r="R947" i="1"/>
  <c r="Q948" i="1"/>
  <c r="R948" i="1"/>
  <c r="Q949" i="1"/>
  <c r="R949" i="1"/>
  <c r="Q950" i="1"/>
  <c r="R950" i="1"/>
  <c r="Q951" i="1"/>
  <c r="R951" i="1"/>
  <c r="Q952" i="1"/>
  <c r="R952" i="1"/>
  <c r="Q953" i="1"/>
  <c r="R953" i="1"/>
  <c r="Q954" i="1"/>
  <c r="R954" i="1"/>
  <c r="Q955" i="1"/>
  <c r="R955" i="1"/>
  <c r="Q956" i="1"/>
  <c r="R956" i="1"/>
  <c r="Q957" i="1"/>
  <c r="R957" i="1"/>
  <c r="Q958" i="1"/>
  <c r="R958" i="1"/>
  <c r="Q959" i="1"/>
  <c r="R959" i="1"/>
  <c r="Q960" i="1"/>
  <c r="R960" i="1"/>
  <c r="Q961" i="1"/>
  <c r="R961" i="1"/>
  <c r="Q962" i="1"/>
  <c r="R962" i="1"/>
  <c r="Q963" i="1"/>
  <c r="R963" i="1"/>
  <c r="Q964" i="1"/>
  <c r="R964" i="1"/>
  <c r="Q965" i="1"/>
  <c r="R965" i="1"/>
  <c r="Q966" i="1"/>
  <c r="R966" i="1"/>
  <c r="Q967" i="1"/>
  <c r="R967" i="1"/>
  <c r="Q968" i="1"/>
  <c r="R968" i="1"/>
  <c r="Q969" i="1"/>
  <c r="R969" i="1"/>
  <c r="Q970" i="1"/>
  <c r="R970" i="1"/>
  <c r="Q971" i="1"/>
  <c r="R971" i="1"/>
  <c r="Q972" i="1"/>
  <c r="R972" i="1"/>
  <c r="Q973" i="1"/>
  <c r="R973" i="1"/>
  <c r="Q974" i="1"/>
  <c r="R974" i="1"/>
  <c r="Q975" i="1"/>
  <c r="R975" i="1"/>
  <c r="Q976" i="1"/>
  <c r="R976" i="1"/>
  <c r="Q977" i="1"/>
  <c r="R977" i="1"/>
  <c r="Q978" i="1"/>
  <c r="R978" i="1"/>
  <c r="Q979" i="1"/>
  <c r="R979" i="1"/>
  <c r="Q980" i="1"/>
  <c r="R980" i="1"/>
  <c r="Q981" i="1"/>
  <c r="R981" i="1"/>
  <c r="Q982" i="1"/>
  <c r="R982" i="1"/>
  <c r="Q983" i="1"/>
  <c r="R983" i="1"/>
  <c r="Q984" i="1"/>
  <c r="R984" i="1"/>
  <c r="Q985" i="1"/>
  <c r="R985" i="1"/>
  <c r="Q986" i="1"/>
  <c r="R986" i="1"/>
  <c r="Q987" i="1"/>
  <c r="R987" i="1"/>
  <c r="Q988" i="1"/>
  <c r="R988" i="1"/>
  <c r="Q989" i="1"/>
  <c r="R989" i="1"/>
  <c r="Q990" i="1"/>
  <c r="R990" i="1"/>
  <c r="Q991" i="1"/>
  <c r="R991" i="1"/>
  <c r="Q992" i="1"/>
  <c r="R992" i="1"/>
  <c r="Q993" i="1"/>
  <c r="R993" i="1"/>
  <c r="Q994" i="1"/>
  <c r="R994" i="1"/>
  <c r="Q995" i="1"/>
  <c r="R995" i="1"/>
  <c r="Q996" i="1"/>
  <c r="R996" i="1"/>
  <c r="Q997" i="1"/>
  <c r="R997" i="1"/>
  <c r="Q998" i="1"/>
  <c r="R998" i="1"/>
  <c r="Q999" i="1"/>
  <c r="R999" i="1"/>
  <c r="Q1000" i="1"/>
  <c r="R1000" i="1"/>
  <c r="Q1001" i="1"/>
  <c r="R1001" i="1"/>
  <c r="R2" i="1"/>
  <c r="Q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2" i="1"/>
  <c r="F3" i="1"/>
  <c r="E13" i="11" l="1"/>
  <c r="G13" i="11" s="1"/>
  <c r="E3" i="11"/>
  <c r="E11" i="11"/>
  <c r="E7" i="11"/>
  <c r="G7" i="11" s="1"/>
  <c r="E12" i="11"/>
  <c r="G12" i="11" s="1"/>
  <c r="E6" i="11"/>
  <c r="G6" i="11" s="1"/>
  <c r="F3" i="11"/>
  <c r="F11" i="11"/>
  <c r="G3" i="11"/>
  <c r="G11" i="11"/>
  <c r="H3" i="11"/>
  <c r="H11" i="11"/>
  <c r="E4" i="11"/>
  <c r="H4" i="11" s="1"/>
  <c r="E5" i="11"/>
  <c r="G5" i="11" s="1"/>
  <c r="E10" i="11"/>
  <c r="F10" i="11" s="1"/>
  <c r="E9" i="11"/>
  <c r="H9" i="11" s="1"/>
  <c r="E8" i="11"/>
  <c r="F8" i="11" s="1"/>
  <c r="E2" i="11"/>
  <c r="G2" i="11" s="1"/>
  <c r="A7" i="9"/>
  <c r="F7" i="11" l="1"/>
  <c r="H7" i="11"/>
  <c r="H12" i="11"/>
  <c r="G9" i="11"/>
  <c r="F9" i="11"/>
  <c r="H13" i="11"/>
  <c r="F13" i="11"/>
  <c r="F12" i="11"/>
  <c r="H8" i="11"/>
  <c r="F5" i="11"/>
  <c r="H5" i="11"/>
  <c r="G4" i="11"/>
  <c r="F4" i="11"/>
  <c r="H6" i="11"/>
  <c r="F6" i="11"/>
  <c r="G8" i="11"/>
  <c r="H10" i="11"/>
  <c r="H2" i="11"/>
  <c r="G10" i="11"/>
  <c r="F2" i="11"/>
  <c r="B6" i="9"/>
  <c r="A8" i="9"/>
  <c r="B7" i="9" l="1"/>
  <c r="A9" i="9"/>
  <c r="B8" i="9" l="1"/>
  <c r="A10" i="9"/>
  <c r="B9" i="9" l="1"/>
  <c r="A11" i="9"/>
  <c r="A12" i="9" l="1"/>
  <c r="B10" i="9"/>
  <c r="A13" i="9" l="1"/>
  <c r="B12" i="9" s="1"/>
  <c r="B1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<sst xmlns="http://schemas.openxmlformats.org/spreadsheetml/2006/main" count="7118" uniqueCount="2141">
  <si>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</si>
  <si>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</si>
  <si>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</si>
  <si>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</si>
  <si>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</si>
  <si>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</si>
  <si>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</si>
  <si>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</si>
  <si>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</si>
  <si>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</si>
  <si>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</si>
  <si>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</si>
  <si>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</si>
  <si>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</si>
  <si>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</si>
  <si>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</si>
  <si>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</si>
  <si>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</si>
  <si>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</si>
  <si>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</si>
  <si>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</si>
  <si>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</si>
  <si>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</si>
  <si>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</si>
  <si>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</si>
  <si>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</si>
  <si>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</si>
  <si>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</si>
  <si>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</si>
  <si>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</si>
  <si>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</si>
  <si>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</si>
  <si>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</si>
  <si>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</si>
  <si>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</si>
  <si>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</si>
  <si>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</si>
  <si>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</si>
  <si>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</si>
  <si>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</si>
  <si>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</si>
  <si>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</si>
  <si>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</si>
  <si>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</si>
  <si>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</si>
  <si>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</si>
  <si>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</si>
  <si>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</si>
  <si>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</si>
  <si>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</si>
  <si>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</si>
  <si>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</si>
  <si>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</si>
  <si>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</si>
  <si>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</si>
  <si>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</si>
  <si>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</si>
  <si>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</si>
  <si>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</si>
  <si>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</si>
  <si>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</si>
  <si>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</si>
  <si>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</si>
  <si>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</si>
  <si>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</si>
  <si>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</si>
  <si>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</si>
  <si>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</si>
  <si>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</si>
  <si>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</si>
  <si>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</si>
  <si>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</si>
  <si>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</si>
  <si>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</si>
  <si>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</si>
  <si>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</si>
  <si>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</si>
  <si>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</si>
  <si>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</si>
  <si>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</si>
  <si>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</si>
  <si>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</si>
  <si>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</si>
  <si>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</si>
  <si>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</si>
  <si>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</si>
  <si>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</si>
  <si>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</si>
  <si>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</si>
  <si>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</si>
  <si>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</si>
  <si>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</si>
  <si>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</si>
  <si>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</si>
  <si>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</si>
  <si>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</si>
  <si>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</si>
  <si>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</si>
  <si>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</si>
  <si>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</si>
  <si>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</si>
  <si>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</si>
  <si>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</si>
  <si>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</si>
  <si>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</si>
  <si>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</si>
  <si>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</si>
  <si>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</si>
  <si>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</si>
  <si>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</si>
  <si>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</si>
  <si>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</si>
  <si>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</si>
  <si>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</si>
  <si>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</si>
  <si>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</si>
  <si>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</si>
  <si>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</si>
  <si>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</si>
  <si>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</si>
  <si>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</si>
  <si>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</si>
  <si>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</si>
  <si>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</si>
  <si>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</si>
  <si>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</si>
  <si>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</si>
  <si>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</si>
  <si>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</si>
  <si>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</si>
  <si>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</si>
  <si>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</si>
  <si>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</si>
  <si>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</si>
  <si>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</si>
  <si>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</si>
  <si>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</si>
  <si>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</si>
  <si>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</si>
  <si>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</si>
  <si>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</si>
  <si>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</si>
  <si>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</si>
  <si>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</si>
  <si>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</si>
  <si>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</si>
  <si>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</si>
  <si>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</si>
  <si>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</si>
  <si>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</si>
  <si>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</si>
  <si>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</si>
  <si>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</si>
  <si>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</si>
  <si>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</si>
  <si>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</si>
  <si>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</si>
  <si>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</si>
  <si>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</si>
  <si>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</si>
  <si>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</si>
  <si>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</si>
  <si>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</si>
  <si>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</si>
  <si>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</si>
  <si>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</si>
  <si>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</si>
  <si>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</si>
  <si>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</si>
  <si>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</si>
  <si>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</si>
  <si>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</si>
  <si>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</si>
  <si>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</si>
  <si>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</si>
  <si>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</si>
  <si>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</si>
  <si>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</si>
  <si>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</si>
  <si>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</si>
  <si>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</si>
  <si>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</si>
  <si>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</si>
  <si>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</si>
  <si>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</si>
  <si>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</si>
  <si>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</si>
  <si>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</si>
  <si>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</si>
  <si>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</si>
  <si>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</si>
  <si>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</si>
  <si>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</si>
  <si>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</si>
  <si>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</si>
  <si>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</si>
  <si>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</si>
  <si>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</si>
  <si>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</si>
  <si>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</si>
  <si>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</si>
  <si>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</si>
  <si>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</si>
  <si>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</si>
  <si>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</si>
  <si>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</si>
  <si>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</si>
  <si>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</si>
  <si>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</si>
  <si>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</si>
  <si>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</si>
  <si>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</si>
  <si>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</si>
  <si>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</si>
  <si>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</si>
  <si>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</si>
  <si>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</si>
  <si>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</si>
  <si>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</si>
  <si>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</si>
  <si>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</si>
  <si>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</si>
  <si>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</si>
  <si>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</si>
  <si>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</si>
  <si>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</si>
  <si>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</si>
  <si>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</si>
  <si>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</si>
  <si>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</si>
  <si>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</si>
  <si>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</si>
  <si>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</si>
  <si>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</si>
  <si>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</si>
  <si>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</si>
  <si>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</si>
  <si>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</si>
  <si>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</si>
  <si>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</si>
  <si>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</si>
  <si>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</si>
  <si>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</si>
  <si>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</si>
  <si>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</si>
  <si>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</si>
  <si>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</si>
  <si>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</si>
  <si>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</si>
  <si>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</si>
  <si>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</si>
  <si>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</si>
  <si>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</si>
  <si>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</si>
  <si>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</si>
  <si>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</si>
  <si>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</si>
  <si>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</si>
  <si>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</si>
  <si>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</si>
  <si>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</si>
  <si>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</si>
  <si>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</si>
  <si>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</si>
  <si>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</si>
  <si>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</si>
  <si>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</si>
  <si>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</si>
  <si>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</si>
  <si>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</si>
  <si>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</si>
  <si>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</si>
  <si>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</si>
  <si>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</si>
  <si>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</si>
  <si>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</si>
  <si>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</si>
  <si>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</si>
  <si>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</si>
  <si>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</si>
  <si>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</si>
  <si>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</si>
  <si>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</si>
  <si>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</si>
  <si>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</si>
  <si>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</si>
  <si>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</si>
  <si>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</si>
  <si>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</si>
  <si>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</si>
  <si>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</si>
  <si>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</si>
  <si>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</si>
  <si>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</si>
  <si>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</si>
  <si>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</si>
  <si>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</si>
  <si>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</si>
  <si>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</si>
  <si>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</si>
  <si>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</si>
  <si>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</si>
  <si>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</si>
  <si>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</si>
  <si>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</si>
  <si>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</si>
  <si>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</si>
  <si>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</si>
  <si>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</si>
  <si>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</si>
  <si>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</si>
  <si>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</si>
  <si>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</si>
  <si>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</si>
  <si>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</si>
  <si>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</si>
  <si>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</si>
  <si>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</si>
  <si>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</si>
  <si>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</si>
  <si>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</si>
  <si>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</si>
  <si>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</si>
  <si>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</si>
  <si>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</si>
  <si>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</si>
  <si>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</si>
  <si>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</si>
  <si>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</si>
  <si>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</si>
  <si>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</si>
  <si>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</si>
  <si>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</si>
  <si>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</si>
  <si>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</si>
  <si>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</si>
  <si>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</si>
  <si>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</si>
  <si>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</si>
  <si>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</si>
  <si>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</si>
  <si>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</si>
  <si>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</si>
  <si>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</si>
  <si>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</si>
  <si>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</si>
  <si>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</si>
  <si>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</si>
  <si>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</si>
  <si>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</si>
  <si>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</si>
  <si>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</si>
  <si>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</si>
  <si>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</si>
  <si>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</si>
  <si>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</si>
  <si>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</si>
  <si>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</si>
  <si>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</si>
  <si>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</si>
  <si>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</si>
  <si>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</si>
  <si>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</si>
  <si>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</si>
  <si>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</si>
  <si>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</si>
  <si>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</si>
  <si>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</si>
  <si>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</si>
  <si>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</si>
  <si>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</si>
  <si>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</si>
  <si>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</si>
  <si>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</si>
  <si>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</si>
  <si>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</si>
  <si>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</si>
  <si>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</si>
  <si>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</si>
  <si>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</si>
  <si>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</si>
  <si>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</si>
  <si>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</si>
  <si>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</si>
  <si>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</si>
  <si>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</si>
  <si>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</si>
  <si>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</si>
  <si>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</si>
  <si>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</si>
  <si>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</si>
  <si>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</si>
  <si>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</si>
  <si>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</si>
  <si>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</si>
  <si>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</si>
  <si>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</si>
  <si>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</si>
  <si>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</si>
  <si>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</si>
  <si>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</si>
  <si>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</si>
  <si>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</si>
  <si>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</si>
  <si>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</si>
  <si>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</si>
  <si>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</si>
  <si>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</si>
  <si>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</si>
  <si>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</si>
  <si>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</si>
  <si>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</si>
  <si>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</si>
  <si>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</si>
  <si>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</si>
  <si>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</si>
  <si>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</si>
  <si>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</si>
  <si>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</si>
  <si>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</si>
  <si>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</si>
  <si>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</si>
  <si>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</si>
  <si>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</si>
  <si>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</si>
  <si>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</si>
  <si>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</si>
  <si>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</si>
  <si>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</si>
  <si>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</si>
  <si>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</si>
  <si>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</si>
  <si>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</si>
  <si>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</si>
  <si>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</si>
  <si>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</si>
  <si>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</si>
  <si>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</si>
  <si>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</si>
  <si>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</si>
  <si>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</si>
  <si>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</si>
  <si>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</si>
  <si>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</si>
  <si>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</si>
  <si>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</si>
  <si>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</si>
  <si>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</si>
  <si>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</si>
  <si>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</si>
  <si>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</si>
  <si>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</si>
  <si>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</si>
  <si>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</si>
  <si>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</si>
  <si>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</si>
  <si>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</si>
  <si>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</si>
  <si>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</si>
  <si>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</si>
  <si>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</si>
  <si>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</si>
  <si>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</si>
  <si>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</si>
  <si>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</si>
  <si>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</si>
  <si>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</si>
  <si>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</si>
  <si>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</si>
  <si>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</si>
  <si>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</si>
  <si>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</si>
  <si>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</si>
  <si>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</si>
  <si>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</si>
  <si>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</si>
  <si>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</si>
  <si>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</si>
  <si>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</si>
  <si>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</si>
  <si>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</si>
  <si>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</si>
  <si>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</si>
  <si>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</si>
  <si>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</si>
  <si>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</si>
  <si>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</si>
  <si>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</si>
  <si>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</si>
  <si>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</si>
  <si>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</si>
  <si>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</si>
  <si>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</si>
  <si>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</si>
  <si>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</si>
  <si>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</si>
  <si>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</si>
  <si>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</si>
  <si>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</si>
  <si>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</si>
  <si>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</si>
  <si>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</si>
  <si>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</si>
  <si>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</si>
  <si>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</si>
  <si>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</si>
  <si>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</si>
  <si>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</si>
  <si>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</si>
  <si>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</si>
  <si>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</si>
  <si>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</si>
  <si>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</si>
  <si>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</si>
  <si>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</si>
  <si>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</si>
  <si>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</si>
  <si>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</si>
  <si>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</si>
  <si>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</si>
  <si>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</si>
  <si>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</si>
  <si>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</si>
  <si>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</si>
  <si>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</si>
  <si>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</si>
  <si>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</si>
  <si>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</si>
  <si>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</si>
  <si>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</si>
  <si>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</si>
  <si>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</si>
  <si>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</si>
  <si>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</si>
  <si>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</si>
  <si>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</si>
  <si>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</si>
  <si>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</si>
  <si>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</si>
  <si>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</si>
  <si>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</si>
  <si>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</si>
  <si>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</si>
  <si>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</si>
  <si>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</si>
  <si>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</si>
  <si>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</si>
  <si>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</si>
  <si>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</si>
  <si>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</si>
  <si>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</si>
  <si>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</si>
  <si>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</si>
  <si>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</si>
  <si>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</si>
  <si>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</si>
  <si>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</si>
  <si>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</si>
  <si>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</si>
  <si>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</si>
  <si>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</si>
  <si>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</si>
  <si>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</si>
  <si>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</si>
  <si>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</si>
  <si>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</si>
  <si>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</si>
  <si>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</si>
  <si>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</si>
  <si>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</si>
  <si>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</si>
  <si>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</si>
  <si>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</si>
  <si>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</si>
  <si>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</si>
  <si>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</si>
  <si>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</si>
  <si>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</si>
  <si>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</si>
  <si>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</si>
  <si>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</si>
  <si>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</si>
  <si>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</si>
  <si>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</si>
  <si>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</si>
  <si>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</si>
  <si>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</si>
  <si>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</si>
  <si>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</si>
  <si>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</si>
  <si>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</si>
  <si>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</si>
  <si>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</si>
  <si>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</si>
  <si>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</si>
  <si>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</si>
  <si>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</si>
  <si>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</si>
  <si>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</si>
  <si>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</si>
  <si>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</si>
  <si>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</si>
  <si>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</si>
  <si>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</si>
  <si>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</si>
  <si>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</si>
  <si>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</si>
  <si>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</si>
  <si>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</si>
  <si>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</si>
  <si>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</si>
  <si>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</si>
  <si>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</si>
  <si>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</si>
  <si>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</si>
  <si>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</si>
  <si>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</si>
  <si>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</si>
  <si>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</si>
  <si>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</si>
  <si>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</si>
  <si>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</si>
  <si>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</si>
  <si>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</si>
  <si>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</si>
  <si>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</si>
  <si>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</si>
  <si>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</si>
  <si>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</si>
  <si>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</si>
  <si>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</si>
  <si>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</si>
  <si>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</si>
  <si>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</si>
  <si>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</si>
  <si>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</si>
  <si>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</si>
  <si>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</si>
  <si>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</si>
  <si>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</si>
  <si>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</si>
  <si>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</si>
  <si>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</si>
  <si>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</si>
  <si>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</si>
  <si>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</si>
  <si>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</si>
  <si>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</si>
  <si>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</si>
  <si>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</si>
  <si>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</si>
  <si>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</si>
  <si>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</si>
  <si>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</si>
  <si>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</si>
  <si>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</si>
  <si>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</si>
  <si>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</si>
  <si>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</si>
  <si>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</si>
  <si>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</si>
  <si>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</si>
  <si>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</si>
  <si>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</si>
  <si>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</si>
  <si>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</si>
  <si>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</si>
  <si>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</si>
  <si>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</si>
  <si>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</si>
  <si>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</si>
  <si>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</si>
  <si>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</si>
  <si>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</si>
  <si>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</si>
  <si>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</si>
  <si>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</si>
  <si>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</si>
  <si>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</si>
  <si>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</si>
  <si>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</si>
  <si>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</si>
  <si>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</si>
  <si>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</si>
  <si>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</si>
  <si>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</si>
  <si>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</si>
  <si>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</si>
  <si>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</si>
  <si>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</si>
  <si>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</si>
  <si>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</si>
  <si>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</si>
  <si>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</si>
  <si>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</si>
  <si>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</si>
  <si>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</si>
  <si>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</si>
  <si>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</si>
  <si>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</si>
  <si>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</si>
  <si>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</si>
  <si>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</si>
  <si>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</si>
  <si>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</si>
  <si>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</si>
  <si>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</si>
  <si>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</si>
  <si>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</si>
  <si>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</si>
  <si>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</si>
  <si>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</si>
  <si>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</si>
  <si>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</si>
  <si>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</si>
  <si>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</si>
  <si>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</si>
  <si>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</si>
  <si>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</si>
  <si>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</si>
  <si>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</si>
  <si>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</si>
  <si>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</si>
  <si>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</si>
  <si>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</si>
  <si>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</si>
  <si>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</si>
  <si>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</si>
  <si>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</si>
  <si>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</si>
  <si>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</si>
  <si>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</si>
  <si>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</si>
  <si>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</si>
  <si>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</si>
  <si>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</si>
  <si>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</si>
  <si>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</si>
  <si>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</si>
  <si>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</si>
  <si>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</si>
  <si>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</si>
  <si>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</si>
  <si>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</si>
  <si>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</si>
  <si>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</si>
  <si>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</si>
  <si>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</si>
  <si>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</si>
  <si>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</si>
  <si>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</si>
  <si>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</si>
  <si>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</si>
  <si>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</si>
  <si>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</si>
  <si>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</si>
  <si>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</si>
  <si>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</si>
  <si>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</si>
  <si>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</si>
  <si>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</si>
  <si>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</si>
  <si>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</si>
  <si>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</si>
  <si>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</si>
  <si>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</si>
  <si>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</si>
  <si>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</si>
  <si>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</si>
  <si>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</si>
  <si>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</si>
  <si>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</si>
  <si>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</si>
  <si>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</si>
  <si>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</si>
  <si>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</si>
  <si>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</si>
  <si>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</si>
  <si>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</si>
  <si>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</si>
  <si>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</si>
  <si>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</si>
  <si>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</si>
  <si>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</si>
  <si>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</si>
  <si>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</si>
  <si>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</si>
  <si>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</si>
  <si>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</si>
  <si>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</si>
  <si>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</si>
  <si>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</si>
  <si>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</si>
  <si>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</si>
  <si>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</si>
  <si>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</si>
  <si>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</si>
  <si>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</si>
  <si>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</si>
  <si>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</si>
  <si>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</si>
  <si>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</si>
  <si>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</si>
  <si>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</si>
  <si>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</si>
  <si>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</si>
  <si>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</si>
  <si>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</si>
  <si>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</si>
  <si>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</si>
  <si>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</si>
  <si>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</si>
  <si>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</si>
  <si>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</si>
  <si>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</si>
  <si>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</si>
  <si>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</si>
  <si>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</si>
  <si>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</si>
  <si>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</si>
  <si>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</si>
  <si>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</si>
  <si>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</si>
  <si>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</si>
  <si>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</si>
  <si>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</si>
  <si>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</si>
  <si>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</si>
  <si>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</si>
  <si>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</si>
  <si>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</si>
  <si>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</si>
  <si>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</si>
  <si>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</si>
  <si>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</si>
  <si>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</si>
  <si>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</si>
  <si>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</si>
  <si>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</si>
  <si>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</si>
  <si>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</si>
  <si>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</si>
  <si>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</si>
  <si>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</si>
  <si>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</si>
  <si>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</si>
  <si>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</si>
  <si>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</si>
  <si>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</si>
  <si>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</si>
  <si>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</si>
  <si>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</si>
  <si>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</si>
  <si>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</si>
  <si>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</si>
  <si>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</si>
  <si>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</si>
  <si>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</si>
  <si>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</si>
  <si>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</si>
  <si>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</si>
  <si>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</si>
  <si>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</si>
  <si>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</si>
  <si>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</si>
  <si>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</si>
  <si>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</si>
  <si>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</si>
  <si>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</si>
  <si>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</si>
  <si>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</si>
  <si>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</si>
  <si>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</si>
  <si>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</si>
  <si>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</si>
  <si>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</si>
  <si>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</si>
  <si>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</si>
  <si>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</si>
  <si>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</si>
  <si>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</si>
  <si>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</si>
  <si>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</si>
  <si>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</si>
  <si>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</si>
  <si>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</si>
  <si>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</si>
  <si>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</si>
  <si>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</si>
  <si>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</si>
  <si>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</si>
  <si>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</si>
  <si>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</si>
  <si>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</si>
  <si>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</si>
  <si>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</si>
  <si>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</si>
  <si>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</si>
  <si>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</si>
  <si>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</si>
  <si>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</si>
  <si>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</si>
  <si>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</si>
  <si>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</si>
  <si>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</si>
  <si>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</si>
  <si>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</si>
  <si>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</si>
  <si>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</si>
  <si>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</si>
  <si>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</si>
  <si>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</si>
  <si>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</si>
  <si>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</si>
  <si>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</si>
  <si>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</si>
  <si>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</si>
  <si>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</si>
  <si>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</si>
  <si>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</si>
  <si>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</si>
  <si>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</si>
  <si>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</si>
  <si>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</si>
  <si>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</si>
  <si>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</si>
  <si>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</si>
  <si>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</si>
  <si>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</si>
  <si>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</si>
  <si>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</si>
  <si>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</si>
  <si>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</si>
  <si>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</si>
  <si>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</si>
  <si>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</si>
  <si>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</si>
  <si>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</si>
  <si>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</si>
  <si>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</si>
  <si>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</si>
  <si>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</si>
  <si>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</si>
  <si>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</si>
  <si>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</si>
  <si>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</si>
  <si>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</si>
  <si>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</si>
  <si>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</si>
  <si>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</si>
  <si>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</si>
  <si>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</si>
  <si>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</si>
  <si>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</si>
  <si>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</si>
  <si>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</si>
  <si>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</si>
  <si>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</si>
  <si>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</si>
  <si>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</si>
  <si>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</si>
  <si>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</si>
  <si>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</si>
  <si>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</si>
  <si>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</si>
  <si>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</si>
  <si>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</si>
  <si>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</si>
  <si>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</si>
  <si>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</si>
  <si>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</si>
  <si>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</si>
  <si>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</si>
  <si>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</si>
  <si>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</si>
  <si>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</si>
  <si>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</si>
  <si>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</si>
  <si>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</si>
  <si>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</si>
  <si>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</si>
  <si>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</si>
  <si>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</si>
  <si>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</si>
  <si>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</si>
  <si>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</si>
  <si>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</si>
  <si>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</si>
  <si>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</si>
  <si>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</si>
  <si>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</si>
  <si>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</si>
  <si>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</si>
  <si>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</si>
  <si>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</si>
  <si>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</si>
  <si>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</si>
  <si>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</si>
  <si>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</si>
  <si>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</si>
  <si>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</si>
  <si>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</si>
  <si>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</si>
  <si>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</si>
  <si>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</si>
  <si>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</si>
  <si>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</si>
  <si>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</si>
  <si>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</si>
  <si>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</si>
  <si>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</si>
  <si>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</si>
  <si>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</si>
  <si>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</si>
  <si>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</si>
  <si>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</si>
  <si>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</si>
  <si>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</si>
  <si>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</si>
  <si>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</si>
  <si>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</si>
  <si>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</si>
  <si>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</si>
  <si>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</si>
  <si>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</si>
  <si>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</si>
  <si>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</si>
  <si>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</si>
  <si>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</si>
  <si>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</si>
  <si>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</si>
  <si>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</si>
  <si>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</si>
  <si>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</si>
  <si>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</si>
  <si>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</si>
  <si>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</si>
  <si>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</si>
  <si>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</si>
  <si>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</si>
  <si>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</si>
  <si>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</si>
  <si>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</si>
  <si>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</si>
  <si>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</si>
  <si>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</si>
  <si>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</si>
  <si>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</si>
  <si>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</si>
  <si>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</si>
  <si>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</si>
  <si>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</si>
  <si>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</si>
  <si>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</si>
  <si>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</si>
  <si>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</si>
  <si>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</si>
  <si>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</si>
  <si>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</si>
  <si>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</si>
  <si>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</si>
  <si>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</si>
  <si>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</si>
  <si>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</si>
  <si>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</si>
  <si>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</si>
  <si>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</si>
  <si>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</si>
  <si>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</si>
  <si>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</si>
  <si>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</si>
  <si>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</si>
  <si>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</si>
  <si>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</si>
  <si>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</si>
  <si>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</si>
  <si>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</si>
  <si>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</si>
  <si>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</si>
  <si>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</si>
  <si>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</si>
  <si>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</si>
  <si>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</si>
  <si>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</si>
  <si>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</si>
  <si>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</si>
  <si>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</si>
  <si>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</si>
  <si>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</si>
  <si>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</si>
  <si>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</si>
  <si>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</si>
  <si>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</si>
  <si>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</si>
  <si>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</si>
  <si>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</si>
  <si>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</si>
  <si>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</si>
  <si>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</si>
  <si>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</si>
  <si>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</si>
  <si>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</si>
  <si>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</si>
  <si>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</si>
  <si>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</si>
  <si>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</si>
  <si>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</si>
  <si>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</si>
  <si>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</si>
  <si>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</si>
  <si>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</si>
  <si>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</si>
  <si>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</si>
  <si>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</si>
  <si>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</si>
  <si>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</si>
  <si>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</si>
  <si>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</si>
  <si>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</si>
  <si>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</si>
  <si>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</si>
  <si>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</si>
  <si>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</si>
  <si>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</si>
  <si>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</si>
  <si>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</si>
  <si>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</si>
  <si>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</si>
  <si>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</si>
  <si>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</si>
  <si>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</si>
  <si>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</si>
  <si>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</si>
  <si>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</si>
  <si>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</si>
  <si>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</si>
  <si>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</si>
  <si>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</si>
  <si>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</si>
  <si>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</si>
  <si>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</si>
  <si>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</si>
  <si>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</si>
  <si>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</si>
  <si>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</si>
  <si>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</si>
  <si>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</si>
  <si>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</si>
  <si>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</si>
  <si>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</si>
  <si>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</si>
  <si>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</si>
  <si>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</si>
  <si>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</si>
  <si>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</si>
  <si>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</si>
  <si>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</si>
  <si>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</si>
  <si>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</si>
  <si>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</si>
  <si>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</si>
  <si>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</si>
  <si>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</si>
  <si>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</si>
  <si>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</si>
  <si>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</si>
  <si>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</si>
  <si>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</si>
  <si>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</si>
  <si>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</si>
  <si>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</si>
  <si>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</si>
  <si>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</si>
  <si>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</si>
  <si>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</si>
  <si>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</si>
  <si>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</si>
  <si>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</si>
  <si>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</si>
  <si>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</si>
  <si>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</si>
  <si>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</si>
  <si>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</si>
  <si>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</si>
  <si>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</si>
  <si>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</si>
  <si>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</si>
  <si>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</si>
  <si>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</si>
  <si>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</si>
  <si>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</si>
  <si>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</si>
  <si>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</si>
  <si>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</si>
  <si>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</si>
  <si>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</si>
  <si>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</si>
  <si>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</si>
  <si>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</si>
  <si>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</si>
  <si>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</si>
  <si>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</si>
  <si>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</si>
  <si>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</si>
  <si>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</si>
  <si>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</si>
  <si>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</si>
  <si>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</si>
  <si>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</si>
  <si>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</si>
  <si>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</si>
  <si>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</si>
  <si>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</si>
  <si>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</si>
  <si>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</si>
  <si>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</si>
  <si>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</si>
  <si>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</si>
  <si>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</si>
  <si>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</si>
  <si>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</si>
  <si>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</si>
  <si>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</si>
  <si>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</si>
  <si>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</si>
  <si>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</si>
  <si>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</si>
  <si>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</si>
  <si>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</si>
  <si>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</si>
  <si>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</si>
  <si>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</si>
  <si>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</si>
  <si>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</si>
  <si>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</si>
  <si>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</si>
  <si>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</si>
  <si>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</si>
  <si>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</si>
  <si>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</si>
  <si>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</si>
  <si>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</si>
  <si>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</si>
  <si>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</si>
  <si>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</si>
  <si>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</si>
  <si>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</si>
  <si>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</si>
  <si>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</si>
  <si>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</si>
  <si>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</si>
  <si>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</si>
  <si>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</si>
  <si>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</si>
  <si>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</si>
  <si>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</si>
  <si>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</si>
  <si>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</si>
  <si>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</si>
  <si>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</si>
  <si>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</si>
  <si>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</si>
  <si>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</si>
  <si>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</si>
  <si>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</si>
  <si>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</si>
  <si>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</si>
  <si>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</si>
  <si>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</si>
  <si>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</si>
  <si>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</si>
  <si>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</si>
  <si>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</si>
  <si>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</si>
  <si>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</si>
  <si>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</si>
  <si>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</si>
  <si>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</si>
  <si>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</si>
  <si>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</si>
  <si>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</si>
  <si>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</si>
  <si>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</si>
  <si>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</si>
  <si>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</si>
  <si>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</si>
  <si>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</si>
  <si>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</si>
  <si>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</si>
  <si>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</si>
  <si>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</si>
  <si>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</si>
  <si>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</si>
  <si>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</si>
  <si>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</si>
  <si>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</si>
  <si>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</si>
  <si>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</si>
  <si>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</si>
  <si>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</si>
  <si>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</si>
  <si>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</si>
  <si>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</si>
  <si>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</si>
  <si>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</si>
  <si>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</si>
  <si>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</si>
  <si>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</si>
  <si>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</si>
  <si>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</si>
  <si>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</si>
  <si>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</si>
  <si>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</si>
  <si>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</si>
  <si>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</si>
  <si>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</si>
  <si>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</si>
  <si>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</si>
  <si>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</si>
  <si>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</si>
  <si>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</si>
  <si>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</si>
  <si>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</si>
  <si>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</si>
  <si>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</si>
  <si>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</si>
  <si>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</si>
  <si>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</si>
  <si>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</si>
  <si>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</si>
  <si>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</si>
  <si>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</si>
  <si>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</si>
  <si>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</si>
  <si>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</si>
  <si>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</si>
  <si>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</si>
  <si>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</si>
  <si>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</si>
  <si>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</si>
  <si>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</si>
  <si>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</si>
  <si>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</si>
  <si>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</si>
  <si>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</si>
  <si>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</si>
  <si>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</si>
  <si>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</si>
  <si>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</si>
  <si>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</si>
  <si>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</si>
  <si>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</si>
  <si>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</si>
  <si>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</si>
  <si>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</si>
  <si>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</si>
  <si>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</si>
  <si>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</si>
  <si>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</si>
  <si>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</si>
  <si>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</si>
  <si>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</si>
  <si>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</si>
  <si>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</si>
  <si>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</si>
  <si>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</si>
  <si>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</si>
  <si>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</si>
  <si>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</si>
  <si>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</si>
  <si>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</si>
  <si>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</si>
  <si>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</si>
  <si>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</si>
  <si>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</si>
  <si>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</si>
  <si>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</si>
  <si>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</si>
  <si>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</si>
  <si>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</si>
  <si>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</si>
  <si>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</si>
  <si>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</si>
  <si>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</si>
  <si>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</si>
  <si>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</si>
  <si>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</si>
  <si>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</si>
  <si>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</si>
  <si>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</si>
  <si>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</si>
  <si>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</si>
  <si>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</si>
  <si>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</si>
  <si>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</si>
  <si>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</si>
  <si>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</si>
  <si>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</si>
  <si>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</si>
  <si>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</si>
  <si>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</si>
  <si>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</si>
  <si>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</si>
  <si>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</si>
  <si>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</si>
  <si>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</si>
  <si>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</si>
  <si>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</si>
  <si>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</si>
  <si>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</si>
  <si>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</si>
  <si>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</si>
  <si>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</si>
  <si>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</si>
  <si>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</si>
  <si>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</si>
  <si>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</si>
  <si>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</si>
  <si>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</si>
  <si>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</si>
  <si>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</si>
  <si>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</si>
  <si>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</si>
  <si>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</si>
  <si>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</si>
  <si>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</si>
  <si>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</si>
  <si>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</si>
  <si>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</si>
  <si>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</si>
  <si>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</si>
  <si>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</si>
  <si>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</si>
  <si>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</si>
  <si>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</si>
  <si>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</si>
  <si>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</si>
  <si>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</si>
  <si>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</si>
  <si>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</si>
  <si>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</si>
  <si>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</si>
  <si>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</si>
  <si>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</si>
  <si>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</si>
  <si>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</si>
  <si>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</si>
  <si>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</si>
  <si>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</si>
  <si>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</si>
  <si>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</si>
  <si>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</si>
  <si>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</si>
  <si>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</si>
  <si>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</si>
  <si>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</si>
  <si>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</si>
  <si>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</si>
  <si>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</si>
  <si>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</si>
  <si>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</si>
  <si>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</si>
  <si>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</si>
  <si>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</si>
  <si>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</si>
  <si>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</si>
  <si>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</si>
  <si>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</si>
  <si>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</si>
  <si>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</si>
  <si>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</si>
  <si>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</si>
  <si>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</si>
  <si>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</si>
  <si>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</si>
  <si>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</si>
  <si>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</si>
  <si>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</si>
  <si>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</si>
  <si>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</si>
  <si>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</si>
  <si>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</si>
  <si>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</si>
  <si>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</si>
  <si>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</si>
  <si>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</si>
  <si>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</si>
  <si>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</si>
  <si>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</si>
  <si>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</si>
  <si>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</si>
  <si>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</si>
  <si>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</si>
  <si>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</si>
  <si>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</si>
  <si>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</si>
  <si>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</si>
  <si>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</si>
  <si>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</si>
  <si>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</si>
  <si>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</si>
  <si>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</si>
  <si>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</si>
  <si>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</si>
  <si>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</si>
  <si>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</si>
  <si>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</si>
  <si>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</si>
  <si>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</si>
  <si>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</si>
  <si>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</si>
  <si>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</si>
  <si>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</si>
  <si>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</si>
  <si>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</si>
  <si>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</si>
  <si>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</si>
  <si>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</si>
  <si>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</si>
  <si>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</si>
  <si>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</si>
  <si>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</si>
  <si>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</si>
  <si>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</si>
  <si>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</si>
  <si>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</si>
  <si>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</si>
  <si>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</si>
  <si>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</si>
  <si>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</si>
  <si>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</si>
  <si>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</si>
  <si>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</si>
  <si>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</si>
  <si>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</si>
  <si>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</si>
  <si>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</si>
  <si>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</si>
  <si>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</si>
  <si>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</si>
  <si>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</si>
  <si>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</si>
  <si>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</si>
  <si>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</si>
  <si>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</si>
  <si>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</si>
  <si>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</si>
  <si>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</si>
  <si>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</si>
  <si>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</si>
  <si>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</si>
  <si>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</si>
  <si>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</si>
  <si>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</si>
  <si>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</si>
  <si>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</si>
  <si>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</si>
  <si>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</si>
  <si>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</si>
  <si>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</si>
  <si>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</si>
  <si>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</si>
  <si>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</si>
  <si>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</si>
  <si>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</si>
  <si>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</si>
  <si>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</si>
  <si>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</si>
  <si>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</si>
  <si>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</si>
  <si>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</si>
  <si>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</si>
  <si>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</si>
  <si>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</si>
  <si>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</si>
  <si>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</si>
  <si>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</si>
  <si>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</si>
  <si>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</si>
  <si>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</si>
  <si>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</si>
  <si>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</si>
  <si>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</si>
  <si>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</si>
  <si>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</si>
  <si>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</si>
  <si>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</si>
  <si>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</si>
  <si>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</si>
  <si>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</si>
  <si>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</si>
  <si>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</si>
  <si>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</si>
  <si>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</si>
  <si>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</si>
  <si>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</si>
  <si>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</si>
  <si>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</si>
  <si>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</si>
  <si>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</si>
  <si>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</si>
  <si>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</si>
  <si>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</si>
  <si>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</si>
  <si>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</si>
  <si>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</si>
  <si>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</si>
  <si>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</si>
  <si>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</si>
  <si>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</si>
  <si>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</si>
  <si>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</si>
  <si>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</si>
  <si>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</si>
  <si>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</si>
  <si>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</si>
  <si>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</si>
  <si>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</si>
  <si>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</si>
  <si>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</si>
  <si>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</si>
  <si>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</si>
  <si>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</si>
  <si>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</si>
  <si>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</si>
  <si>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</si>
  <si>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</si>
  <si>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</si>
  <si>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</si>
  <si>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</si>
  <si>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</si>
  <si>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</si>
  <si>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</si>
  <si>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</si>
  <si>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</si>
  <si>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</si>
  <si>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</si>
  <si>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</si>
  <si>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</si>
  <si>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</si>
  <si>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</si>
  <si>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</si>
  <si>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</si>
  <si>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</si>
  <si>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</si>
  <si>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</si>
  <si>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</si>
  <si>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</si>
  <si>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</si>
  <si>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</si>
  <si>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</si>
  <si>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</si>
  <si>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</si>
  <si>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</si>
  <si>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</si>
  <si>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</si>
  <si>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</si>
  <si>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</si>
  <si>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</si>
  <si>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</si>
  <si>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</si>
  <si>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</si>
  <si>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</si>
  <si>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</si>
  <si>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</si>
  <si>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</si>
  <si>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</si>
  <si>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</si>
  <si>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</si>
  <si>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</si>
  <si>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</si>
  <si>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</si>
  <si>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</si>
  <si>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</si>
  <si>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</si>
  <si>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</si>
  <si>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</si>
  <si>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</si>
  <si>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</si>
  <si>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</si>
  <si>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</si>
  <si>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</si>
  <si>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</si>
  <si>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</si>
  <si>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</si>
  <si>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</si>
  <si>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</si>
  <si>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</si>
  <si>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</si>
  <si>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</si>
  <si>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</si>
  <si>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</si>
  <si>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</si>
  <si>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</si>
  <si>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</si>
  <si>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</si>
  <si>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</si>
  <si>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</si>
  <si>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</si>
  <si>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</si>
  <si>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</si>
  <si>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</si>
  <si>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</si>
  <si>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</si>
  <si>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</si>
  <si>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</si>
  <si>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</si>
  <si>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</si>
  <si>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</si>
  <si>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</si>
  <si>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</si>
  <si>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</si>
  <si>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</si>
  <si>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</si>
  <si>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</si>
  <si>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</si>
  <si>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</si>
  <si>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</si>
  <si>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</si>
  <si>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</si>
  <si>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</si>
  <si>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</si>
  <si>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</si>
  <si>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</si>
  <si>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</si>
  <si>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</si>
  <si>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</si>
  <si>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</si>
  <si>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</si>
  <si>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</si>
  <si>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</si>
  <si>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</si>
  <si>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</si>
  <si>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</si>
  <si>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</si>
  <si>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</si>
  <si>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</si>
  <si>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</si>
  <si>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</si>
  <si>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</si>
  <si>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</si>
  <si>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</si>
  <si>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</si>
  <si>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</si>
  <si>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</si>
  <si>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</si>
  <si>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</si>
  <si>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</si>
  <si>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</si>
  <si>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</si>
  <si>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</si>
  <si>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</si>
  <si>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</si>
  <si>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</si>
  <si>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</si>
  <si>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</si>
  <si>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</si>
  <si>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</si>
  <si>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</si>
  <si>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</si>
  <si>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</si>
  <si>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</si>
  <si>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</si>
  <si>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</si>
  <si>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</si>
  <si>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</si>
  <si>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</si>
  <si>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</si>
  <si>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</si>
  <si>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</si>
  <si>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</si>
  <si>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</si>
  <si>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</si>
  <si>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</si>
  <si>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</si>
  <si>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</si>
  <si>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</si>
  <si>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</si>
  <si>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</si>
  <si>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</si>
  <si>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</si>
  <si>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</si>
  <si>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</si>
  <si>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</si>
  <si>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</si>
  <si>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</si>
  <si>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</si>
  <si>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</si>
  <si>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</si>
  <si>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</si>
  <si>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</si>
  <si>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</si>
  <si>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</si>
  <si>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</si>
  <si>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</si>
  <si>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</si>
  <si>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</si>
  <si>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</si>
  <si>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</si>
  <si>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</si>
  <si>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</si>
  <si>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</si>
  <si>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</si>
  <si>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</si>
  <si>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</si>
  <si>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</si>
  <si>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</si>
  <si>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</si>
  <si>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</si>
  <si>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</si>
  <si>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</si>
  <si>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</si>
  <si>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</si>
  <si>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</si>
  <si>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</si>
  <si>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</si>
  <si>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</si>
  <si>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</si>
  <si>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</si>
  <si>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</si>
  <si>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</si>
  <si>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</si>
  <si>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</si>
  <si>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</si>
  <si>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</si>
  <si>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</si>
  <si>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</si>
  <si>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</si>
  <si>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</si>
  <si>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</si>
  <si>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</si>
  <si>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</si>
  <si>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</si>
  <si>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</si>
  <si>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</si>
  <si>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</si>
  <si>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</si>
  <si>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</si>
  <si>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</si>
  <si>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</si>
  <si>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</si>
  <si>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</si>
  <si>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</si>
  <si>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</si>
  <si>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</si>
  <si>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</si>
  <si>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</si>
  <si>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</si>
  <si>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</si>
  <si>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</si>
  <si>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</si>
  <si>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</si>
  <si>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</si>
  <si>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</si>
  <si>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</si>
  <si>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</si>
  <si>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</si>
  <si>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</si>
  <si>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</si>
  <si>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</si>
  <si>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</si>
  <si>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</si>
  <si>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</si>
  <si>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</si>
  <si>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</si>
  <si>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</si>
  <si>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</si>
  <si>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</si>
  <si>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</si>
  <si>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</si>
  <si>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</si>
  <si>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</si>
  <si>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</si>
  <si>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</si>
  <si>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</si>
  <si>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</si>
  <si>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</si>
  <si>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</si>
  <si>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</si>
  <si>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</si>
  <si>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</si>
  <si>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</si>
  <si>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</si>
  <si>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</si>
  <si>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</si>
  <si>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</si>
  <si>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</si>
  <si>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</si>
  <si>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</si>
  <si>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</si>
  <si>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</si>
  <si>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</si>
  <si>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</si>
  <si>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</si>
  <si>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</si>
  <si>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</si>
  <si>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</si>
  <si>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</si>
  <si>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</si>
  <si>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</si>
  <si>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</si>
  <si>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</si>
  <si>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</si>
  <si>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</si>
  <si>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</si>
  <si>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</si>
  <si>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</si>
  <si>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</si>
  <si>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</si>
  <si>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</si>
  <si>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</si>
  <si>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</si>
  <si>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</si>
  <si>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</si>
  <si>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</si>
  <si>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</si>
  <si>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</si>
  <si>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</si>
  <si>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</si>
  <si>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</si>
  <si>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</si>
  <si>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</si>
  <si>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</si>
  <si>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</si>
  <si>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</si>
  <si>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</si>
  <si>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</si>
  <si>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</si>
  <si>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</si>
  <si>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</si>
  <si>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</si>
  <si>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</si>
  <si>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</si>
  <si>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</si>
  <si>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</si>
  <si>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</si>
  <si>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</si>
  <si>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</si>
  <si>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</si>
  <si>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</si>
  <si>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</si>
  <si>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</si>
  <si>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</si>
  <si>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</si>
  <si>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</si>
  <si>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</si>
  <si>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</si>
  <si>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</si>
  <si>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</si>
  <si>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</si>
  <si>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</si>
  <si>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</si>
  <si>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</si>
  <si>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</si>
  <si>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</si>
  <si>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</si>
  <si>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</si>
  <si>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</si>
  <si>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</si>
  <si>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</si>
  <si>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</si>
  <si>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</si>
  <si>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</si>
  <si>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</si>
  <si>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</si>
  <si>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</si>
  <si>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</si>
  <si>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</si>
  <si>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</si>
  <si>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</si>
  <si>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</si>
  <si>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</si>
  <si>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</si>
  <si>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</si>
  <si>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</si>
  <si>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</si>
  <si>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</si>
  <si>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</si>
  <si>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</si>
  <si>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</si>
  <si>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</si>
  <si>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</si>
  <si>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</si>
  <si>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</si>
  <si>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</si>
  <si>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</si>
  <si>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</si>
  <si>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</si>
  <si>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</si>
  <si>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</si>
  <si>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</si>
  <si>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</si>
  <si>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</si>
  <si>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</si>
  <si>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</si>
  <si>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</si>
  <si>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</si>
  <si>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</si>
  <si>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</si>
  <si>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</si>
  <si>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</si>
  <si>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</si>
  <si>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</si>
  <si>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</si>
  <si>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</si>
  <si>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</si>
  <si>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</si>
  <si>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</si>
  <si>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</si>
  <si>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</si>
  <si>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</si>
  <si>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</si>
  <si>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</si>
  <si>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</si>
  <si>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</si>
  <si>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</si>
  <si>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</si>
  <si>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</si>
  <si>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</si>
  <si>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</si>
  <si>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</si>
  <si>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</si>
  <si>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</si>
  <si>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</si>
  <si>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</si>
  <si>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</si>
  <si>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</si>
  <si>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</si>
  <si>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</si>
  <si>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</si>
  <si>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</si>
  <si>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</si>
  <si>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</si>
  <si>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</si>
  <si>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</si>
  <si>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</si>
  <si>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</si>
  <si>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</si>
  <si>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</si>
  <si>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</si>
  <si>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</si>
  <si>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</si>
  <si>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</si>
  <si>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</si>
  <si>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</si>
  <si>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id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</si>
  <si>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</si>
  <si>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</si>
  <si>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</si>
  <si>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</si>
  <si>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</si>
  <si>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</si>
  <si>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</si>
  <si>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</si>
  <si>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</si>
  <si>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</si>
  <si>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</si>
  <si>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</si>
  <si>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</si>
  <si>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</si>
  <si>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</si>
  <si>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</si>
  <si>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</si>
  <si>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</si>
  <si>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</si>
  <si>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</si>
  <si>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</si>
  <si>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</si>
  <si>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</si>
  <si>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</si>
  <si>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</si>
  <si>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</si>
  <si>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</si>
  <si>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</si>
  <si>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</si>
  <si>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</si>
  <si>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</si>
  <si>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</si>
  <si>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</si>
  <si>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</si>
  <si>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</si>
  <si>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</si>
  <si>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</si>
  <si>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</si>
  <si>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</si>
  <si>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</si>
  <si>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</si>
  <si>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Percentage Successful</t>
  </si>
  <si>
    <t>Number Successful</t>
  </si>
  <si>
    <t>Number Failed</t>
  </si>
  <si>
    <t>Percentage Failed</t>
  </si>
  <si>
    <t>Number Canceled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</si>
  <si>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</si>
  <si>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</si>
  <si>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</si>
  <si>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</si>
  <si>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</si>
  <si>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</si>
  <si>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</si>
  <si>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</si>
  <si>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</si>
  <si>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</si>
  <si>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</si>
  <si>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</si>
  <si>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</si>
  <si>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Value</t>
  </si>
  <si>
    <t>Min</t>
  </si>
  <si>
    <t>Max</t>
  </si>
  <si>
    <t>Goal Bucket</t>
  </si>
  <si>
    <t>Total Projects</t>
  </si>
  <si>
    <t>The success rate is highest during the months of June and July, with an average success rate of 66%.</t>
  </si>
  <si>
    <t>The success rate is lowest during the months of August and December, with an average success rate of 55%.</t>
  </si>
  <si>
    <t>Aug and Feb have the highest number of canceled campaigns with an average cancellation rate of 9%.</t>
  </si>
  <si>
    <t>June and April have the lowest number of canceled campaigns with an average cancellation rate of 2%.</t>
  </si>
  <si>
    <t>The top 5 subcategories with the highest success rates are Audio and World Music, with a 100% success rate each, followed by Web with a 71% success rate, Translations with a 67% success rate, and Television with a 65% success rate.</t>
  </si>
  <si>
    <t>The bottom 5 subcategories with the lowest success rates are Radio &amp; Podcasts and Video Games, both with a success rate of 50% and 49%, respectively, followed by Food Trucks with a 48% success rate, Science Fiction with a 36% success rate, and Mobile Games with a 31% success rate.</t>
  </si>
  <si>
    <t>The top 5 subcategories with the highest success rates account for 10% of the total campaigns, while the bottom 5 subcategories with the lowest success rates account for 12% of the total campaigns.</t>
  </si>
  <si>
    <t>The top 3 most successful campaigns, with success rates of 100%, 67%, and 62%, respectively, were in the categories of Journalism, Technology, and Photography.</t>
  </si>
  <si>
    <t>The bottom 3 most successful campaigns, with success rates of 54%, 48%, and 44% respectively, were in the categories of Theater, Food, and Games.</t>
  </si>
  <si>
    <t>The top three most successful campaigns represent only 14% of the total campaigns, while the bottom three least successful campaigns account for a much larger percentage of the total campaigns at 44%.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</si>
  <si>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</si>
  <si>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</si>
  <si>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</si>
  <si>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</si>
  <si>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</si>
  <si>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</si>
  <si>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Campaigns</t>
  </si>
  <si>
    <t>Unsuccessful Campaigns</t>
  </si>
  <si>
    <t>Statistics</t>
  </si>
  <si>
    <t>Insights</t>
  </si>
  <si>
    <t>The median better summarizes the data for both Successful and Unsuccessful Campaigns, because both have a large number of</t>
  </si>
  <si>
    <t>outliers. The median is not affected by outliers.</t>
  </si>
  <si>
    <t>Variability</t>
  </si>
  <si>
    <t>Range</t>
  </si>
  <si>
    <t>Q3</t>
  </si>
  <si>
    <t>Q1</t>
  </si>
  <si>
    <t>IQR</t>
  </si>
  <si>
    <t>Standard Deviation</t>
  </si>
  <si>
    <t>Variation</t>
  </si>
  <si>
    <t>There is more variability with Successful Campaigns because the IQR, Standard Deviation, and Variation are all almost 1.5 times greater</t>
  </si>
  <si>
    <t>than Unsuccessful Campaigns.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</si>
</sst>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3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42" applyNumberFormat="1" applyFont="1"/>
    <xf numFmtId="14" fontId="0" fillId="0" borderId="0" xfId="0" applyNumberFormat="1" applyAlignment="1">
      <alignment horizontal="left"/>
    </xf>
    <xf numFmtId="10" fontId="0" fillId="0" borderId="0" xfId="43" applyNumberFormat="1" applyFont="1"/>
    <xf numFmtId="9" fontId="0" fillId="0" borderId="0" xfId="0" applyNumberFormat="1"/>
    <xf numFmtId="2" fontId="17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9" fontId="0" fillId="0" borderId="0" xfId="43" applyFont="1"/>
    <xf numFmtId="9" fontId="1" fillId="0" borderId="0" xfId="43" applyFont="1"/>
    <xf numFmtId="9" fontId="0" fillId="0" borderId="0" xfId="43" applyFont="1" applyFill="1"/>
    <xf numFmtId="43" fontId="0" fillId="0" borderId="0" xfId="42" applyFont="1"/>
    <xf numFmtId="0" fontId="0" fillId="0" borderId="11" xfId="0" applyBorder="1"/>
    <xf numFmtId="2" fontId="0" fillId="0" borderId="11" xfId="0" applyNumberFormat="1" applyBorder="1"/>
    <xf numFmtId="0" fontId="17" fillId="34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17" fillId="33" borderId="10" xfId="0" applyFont="1" applyFill="1" applyBorder="1" applyAlignment="1">
      <alignment horizontal="center"/>
    </xf>
    <xf numFmtId="0" fontId="17" fillId="0" borderId="11" xfId="0" applyFont="1" applyBorder="1"/>
    <xf numFmtId="3" fontId="17" fillId="0" borderId="11" xfId="0" applyNumberFormat="1" applyFont="1" applyBorder="1"/>
    <xf numFmtId="0" fontId="0" fillId="0" borderId="12" xfId="0" applyBorder="1"/>
    <xf numFmtId="0" fontId="0" fillId="0" borderId="13" xfId="0" applyBorder="1"/>
    <xf numFmtId="3" fontId="0" fillId="0" borderId="12" xfId="0" applyNumberFormat="1" applyBorder="1"/>
    <xf numFmtId="3" fontId="0" fillId="0" borderId="13" xfId="0" applyNumberFormat="1" applyBorder="1"/>
    <xf numFmtId="0" fontId="1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1199FF"/>
      <color rgb="FF00FA71"/>
      <color rgb="FFFF575B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Charles.xlsx]PivotTable1!PivotTable1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Campaign</a:t>
            </a:r>
            <a:r>
              <a:rPr lang="en-US" sz="1800" b="1" baseline="0"/>
              <a:t> Outcome by Category</a:t>
            </a:r>
            <a:endParaRPr lang="en-US" sz="1800" b="1"/>
          </a:p>
        </c:rich>
      </c:tx>
      <c:layout>
        <c:manualLayout>
          <c:xMode val="edge"/>
          <c:yMode val="edge"/>
          <c:x val="0.33975788111312771"/>
          <c:y val="2.85757795633907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6-479B-B308-5782822E632B}"/>
            </c:ext>
          </c:extLst>
        </c:ser>
        <c:ser>
          <c:idx val="1"/>
          <c:order val="1"/>
          <c:tx>
            <c:strRef>
              <c:f>PivotTable1!$C$4:$C$5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E6-479B-B308-5782822E632B}"/>
            </c:ext>
          </c:extLst>
        </c:ser>
        <c:ser>
          <c:idx val="2"/>
          <c:order val="2"/>
          <c:tx>
            <c:strRef>
              <c:f>PivotTable1!$D$4:$D$5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E6-479B-B308-5782822E632B}"/>
            </c:ext>
          </c:extLst>
        </c:ser>
        <c:ser>
          <c:idx val="3"/>
          <c:order val="3"/>
          <c:tx>
            <c:strRef>
              <c:f>PivotTable1!$E$4:$E$5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E6-479B-B308-5782822E6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680639"/>
        <c:axId val="189676319"/>
      </c:barChart>
      <c:catAx>
        <c:axId val="18968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76319"/>
        <c:crosses val="autoZero"/>
        <c:auto val="1"/>
        <c:lblAlgn val="ctr"/>
        <c:lblOffset val="100"/>
        <c:noMultiLvlLbl val="0"/>
      </c:catAx>
      <c:valAx>
        <c:axId val="1896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 of Campaigns</a:t>
                </a:r>
              </a:p>
            </c:rich>
          </c:tx>
          <c:layout>
            <c:manualLayout>
              <c:xMode val="edge"/>
              <c:yMode val="edge"/>
              <c:x val="6.3704408335024595E-3"/>
              <c:y val="0.33296731253303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ysClr val="windowText" lastClr="000000">
              <a:lumMod val="25000"/>
              <a:lumOff val="7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Charles.xlsx]PivotTable2!PivotTable1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Campaign Outcome by Sub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E-43C1-80DC-BEC05EAB6D4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3E-43C1-80DC-BEC05EAB6D4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3E-43C1-80DC-BEC05EAB6D4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3E-43C1-80DC-BEC05EAB6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680639"/>
        <c:axId val="189676319"/>
      </c:barChart>
      <c:catAx>
        <c:axId val="18968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Sub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76319"/>
        <c:crosses val="autoZero"/>
        <c:auto val="1"/>
        <c:lblAlgn val="ctr"/>
        <c:lblOffset val="100"/>
        <c:noMultiLvlLbl val="0"/>
      </c:catAx>
      <c:valAx>
        <c:axId val="1896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 of Campaigns</a:t>
                </a:r>
              </a:p>
            </c:rich>
          </c:tx>
          <c:layout>
            <c:manualLayout>
              <c:xMode val="edge"/>
              <c:yMode val="edge"/>
              <c:x val="5.7996222299611403E-3"/>
              <c:y val="0.292724904232331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ysClr val="windowText" lastClr="000000">
              <a:lumMod val="25000"/>
              <a:lumOff val="7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Charles.xlsx]PivotTable3!PivotTable1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Campaign Outcome by Month</a:t>
            </a:r>
          </a:p>
        </c:rich>
      </c:tx>
      <c:layout>
        <c:manualLayout>
          <c:xMode val="edge"/>
          <c:yMode val="edge"/>
          <c:x val="0.35349576185105142"/>
          <c:y val="3.54017181299436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200360597047749E-2"/>
          <c:y val="0.12354966721310005"/>
          <c:w val="0.81309307173928991"/>
          <c:h val="0.75718577839886059"/>
        </c:manualLayout>
      </c:layout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8-4978-9CBA-1183891B8E5C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8-4978-9CBA-1183891B8E5C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28-4978-9CBA-1183891B8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680639"/>
        <c:axId val="189676319"/>
      </c:lineChart>
      <c:catAx>
        <c:axId val="18968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Month Campaign Launched</a:t>
                </a:r>
              </a:p>
            </c:rich>
          </c:tx>
          <c:layout>
            <c:manualLayout>
              <c:xMode val="edge"/>
              <c:yMode val="edge"/>
              <c:x val="0.38352220770787226"/>
              <c:y val="0.93986455617962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76319"/>
        <c:crosses val="autoZero"/>
        <c:auto val="1"/>
        <c:lblAlgn val="ctr"/>
        <c:lblOffset val="100"/>
        <c:noMultiLvlLbl val="0"/>
      </c:catAx>
      <c:valAx>
        <c:axId val="1896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</a:t>
                </a:r>
                <a:r>
                  <a:rPr lang="en-US" sz="1400" b="1" baseline="0"/>
                  <a:t> of Campaigns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6.3704408335024595E-3"/>
              <c:y val="0.35824550088235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ysClr val="windowText" lastClr="000000">
              <a:lumMod val="25000"/>
              <a:lumOff val="75000"/>
            </a:sys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 Based on Goal</a:t>
            </a:r>
          </a:p>
        </c:rich>
      </c:tx>
      <c:layout>
        <c:manualLayout>
          <c:xMode val="edge"/>
          <c:yMode val="edge"/>
          <c:x val="0.39902541262771801"/>
          <c:y val="2.58509263248599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142475309852324E-2"/>
          <c:y val="0.12282528637408696"/>
          <c:w val="0.91432410398241504"/>
          <c:h val="0.64757411137561294"/>
        </c:manualLayout>
      </c:layout>
      <c:lineChart>
        <c:grouping val="standard"/>
        <c:varyColors val="0"/>
        <c:ser>
          <c:idx val="3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51-4772-87E5-6DC65D084728}"/>
            </c:ext>
          </c:extLst>
        </c:ser>
        <c:ser>
          <c:idx val="4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51-4772-87E5-6DC65D084728}"/>
            </c:ext>
          </c:extLst>
        </c:ser>
        <c:ser>
          <c:idx val="5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51-4772-87E5-6DC65D084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638656"/>
        <c:axId val="321643936"/>
      </c:lineChart>
      <c:catAx>
        <c:axId val="32163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Goal Bucket</a:t>
                </a:r>
              </a:p>
            </c:rich>
          </c:tx>
          <c:layout>
            <c:manualLayout>
              <c:xMode val="edge"/>
              <c:yMode val="edge"/>
              <c:x val="0.4651552428217976"/>
              <c:y val="0.850088241232289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43936"/>
        <c:crosses val="autoZero"/>
        <c:auto val="1"/>
        <c:lblAlgn val="ctr"/>
        <c:lblOffset val="100"/>
        <c:noMultiLvlLbl val="0"/>
      </c:catAx>
      <c:valAx>
        <c:axId val="3216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Percent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3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742045595085953"/>
          <c:y val="0.92264187670321118"/>
          <c:w val="0.40867264174320445"/>
          <c:h val="6.1850809372810296E-2"/>
        </c:manualLayout>
      </c:layout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</a:t>
          </a:r>
        </a:p>
      </cx:txPr>
    </cx:title>
    <cx:plotArea>
      <cx:plotAreaRegion>
        <cx:series layoutId="boxWhisker" uniqueId="{F6DC9EB6-0829-4BEE-855D-C9A4BF655FB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Unsuccessful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Unsuccessful Campaigns</a:t>
          </a:r>
        </a:p>
      </cx:txPr>
    </cx:title>
    <cx:plotArea>
      <cx:plotAreaRegion>
        <cx:series layoutId="boxWhisker" uniqueId="{7ADFC753-1956-4CC9-A598-792F6A9DE98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71436</xdr:colOff>
      <xdr:row>3</xdr:row>
      <xdr:rowOff>0</xdr:rowOff>
    </xdr:from>
    <xdr:to>
      <xdr:col>21</xdr:col>
      <xdr:colOff>438149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2D101F-8561-4F41-AD3F-0BFE8D586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33336</xdr:colOff>
      <xdr:row>2</xdr:row>
      <xdr:rowOff>9524</xdr:rowOff>
    </xdr:from>
    <xdr:to>
      <xdr:col>25</xdr:col>
      <xdr:colOff>9525</xdr:colOff>
      <xdr:row>34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2D7DE-6A7B-14F4-458F-57DA1DDC4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33336</xdr:colOff>
      <xdr:row>2</xdr:row>
      <xdr:rowOff>9525</xdr:rowOff>
    </xdr:from>
    <xdr:to>
      <xdr:col>20</xdr:col>
      <xdr:colOff>400049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3A705-2C2F-4FDC-8B61-D3BA4BF3F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13</xdr:row>
      <xdr:rowOff>187325</xdr:rowOff>
    </xdr:from>
    <xdr:to>
      <xdr:col>11</xdr:col>
      <xdr:colOff>450851</xdr:colOff>
      <xdr:row>34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741D09-BBED-CD44-503D-EBDBEB443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8</xdr:col>
      <xdr:colOff>19050</xdr:colOff>
      <xdr:row>28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FEA8E05-8E4B-44B5-AF12-2F03A3BFC1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9950" y="2032000"/>
              <a:ext cx="3949700" cy="3578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15875</xdr:colOff>
      <xdr:row>10</xdr:row>
      <xdr:rowOff>174624</xdr:rowOff>
    </xdr:from>
    <xdr:to>
      <xdr:col>11</xdr:col>
      <xdr:colOff>12700</xdr:colOff>
      <xdr:row>28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3E10C0D-6548-91D9-2704-9474028BD8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12275" y="2003424"/>
              <a:ext cx="3851275" cy="358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es Quinn" refreshedDate="45042.193639930556" createdVersion="8" refreshedVersion="8" minRefreshableVersion="3" recordCount="1000" xr:uid="{4CC888BE-A5D2-4A99-ADB9-117FD0231114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0.03431888363904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es Quinn" refreshedDate="45042.206516666665" createdVersion="8" refreshedVersion="8" minRefreshableVersion="3" recordCount="1000" xr:uid="{EF49451E-F032-4575-92D4-9BF88BCFC457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0.03431888363904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0.21929752943289627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.960096560546351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3.301215259867539E-2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7.2901836988741475E-2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0.23933810634039657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2.4759114449006539E-2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0.31223994332913801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0.9738585016609239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6.0522279764238213E-2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0.30261139882119104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3.7138671673509809E-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7.5652849705297759E-2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0.13479962311125784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0.2751012716556282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0.62172887394171983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0.13755063582781413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.7180074414893982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0.1856933583675490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0.92709128547946718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.9202068761562849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0.7675325479192027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1.2242006588675456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0.19532190287549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.676728495677471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0.2242075363993370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2.035749410251648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2.0632595374172117E-2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3.053624115377473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2.209063211394694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0.1774403202178802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0.3108644369708599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.1732931685476715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7.4538689555092468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0.22695854911589328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2.702869994016547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2.2008101732450259E-2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0.14717918033576111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0.1843178520092709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0.1210445595284764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0.2723502589390719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0.15268120576887367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0.30536241153774735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8.5446454976238133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0.13479962311125784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6.602430519735078E-2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0.12654658496158899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0.20495044738344304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3.3438559569741613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0.41677842655827679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1.3755063582781412E-3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2.0178678275940332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0.10316297687086058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0.2874808288801314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0.16506076299337694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0.18019133293443648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0.22558304275761515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0.27647677801390635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0.2902318415966878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0.17606481385960207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2.200810173245026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3.0990158252006519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0.34250108321125716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6.8775317913907057E-3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5.2269241614569362E-2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0.3246195005536413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.6506076299337695E-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5.5914333464006436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0.3383745641364227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2.3383608090728401E-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3.404378236738399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0.1045384832291387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.4277343347019617E-2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0.12104455952847643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0.116918040453642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0.233836080907284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2.3163527073403896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.7028356063575901E-2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0.45391709823178655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1.1526743282370824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0.1746893075013239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0.56533311325231606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0.24759114449006542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1.3755063582781411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0.51443937799602479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.7660951437748028E-2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0.27922779073046267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2.0385004229682053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0.1554322184854299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0.1320486103947015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0.1458036739774829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0.933968817270857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0.68500216642251432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0.839058878549666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0.24759114449006542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.7138671673509809E-2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3.2063053211463468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0.15543221848542996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1.67811775709933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0.22558304275761515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.3755063582781412E-3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0.2255830427576151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0.46217013638145543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5.089373525629122E-2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2.6368456888191965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0.130673104036423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0.20219943466688675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0.11829354681192014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0.11416702773708572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8.2530381496688468E-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0.4071498820503297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0.92984229819602338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0.49655779533840894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0.1801913329344364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0.17331380114304579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.544673007750978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0.100411964154304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0.3782642485264888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.2158926004635461E-2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0.21182797917483373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2.4511523304516474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.2420822415251616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4.658840035488063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0.9105852091801294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0.12929759767814528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0.24759114449006542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1.064641921307281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0.92434027276291086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0.73176938260397106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7.5652849705297759E-2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0.73314488896224927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3.3603620332734989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0.12242006588675457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0.21870551096622445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1.2929759767814526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0.16093424391854252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7.9779368780132184E-2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6.8775317913907064E-2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0.1581832312019862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0.448415072798674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0.25584418263973424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1.4731673097158893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0.16093424391854252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9.6285445079469886E-2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0.1856933583675490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1.056388883157612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7.0150824272185205E-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0.2737257652973501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0.14717918033576111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0.26822373986423753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.3755063582781412E-3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2.0178678275940332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4.6437094655470048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7.814251621378120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1.456661233416551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1.6423545917841005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0.52131690978741552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4.1265190748344234E-2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5.6395760689403787E-2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2.5047970784244948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0.22558304275761515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0.10316297687086058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0.2159544982496681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0.3383745641364227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.920206876156284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3.4470189338450217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0.335623551419866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0.200823928308608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1.3136085721556248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1.7427665559384049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9.2158926004635461E-2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6.8775317913907057E-3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3.5763165315231667E-2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2.147165425272178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6.602430519735078E-2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1.5543221848542994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.0756459721735063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3.7675119153238286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0.28885633523840964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.8651659892297854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2.898191896892043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0.18706886472582721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4.563930096766871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0.11829354681192014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0.467672161814568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2.6134620807284681E-2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1.218698633434433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1.9834801686370795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4.8142722539734943E-2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0.60659830400066028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3.301215259867539E-2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0.11829354681192014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0.33424804506158828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8.9407913288079177E-2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0.17331380114304579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0.72076533173774593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0.13755063582781413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2.7358821466152228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0.23108506819072772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1.7881582657615833E-2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1.3755063582781412E-3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0.2159544982496681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0.11279152137880757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6.187027599535079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5.5020254331125645E-2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0.11004050866225129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7.8403862421854043E-2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5.9146773405960071E-2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2.8239145535450239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1.11140913748873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0.31086443697085991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2.2351978322019792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0.23108506819072772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5.8995467706549478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0.22695854911589328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0.19669740923377418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2.4965440402748262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1.2847229386317838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0.54607602423642199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2.11690428539005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2.3383608090728401E-2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2.9972283546880694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0.1898198774423834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1.2805964195569495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4.9435698516516391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8.0879773866754707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0.1540567121271518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.2971024958562871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3.3947496922304525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3.5089167199675382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0.13892614218609226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9.2158926004635461E-2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0.1265465849615889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8.5281394213244752E-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0.20495044738344304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0.12654658496158899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.8403862421854043E-2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0.4525415918735084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0.13342411675297969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5.6395760689403787E-2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2.45390334316820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2.3163527073403896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0.34387658956953526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0.32737051327019762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.2901836988741475E-2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0.29435836067152221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0.3053624115377473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2.591453978996018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0.2998603861046347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8.892648606268181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1.3755063582781412E-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0.13892614218609226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8.1154875138410326E-2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1.8363009883013184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0.12104455952847643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2.3342342899980055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2.0632595374172117E-2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0.12654658496158899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0.25584418263973424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0.18981987744238349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0.3590071595105948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0.62447988665827603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0.14717918033576111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0.2737257652973501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7.5817910468291139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0.11829354681192014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4.3768612320410449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3.8074015997138946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6.602430519735078E-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0.11966905317019828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.599707017145686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8.390588785496661E-2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2.6052090425787995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0.3878927930344358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2.0632595374172117E-2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0.15955873756026437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0.18294234565099277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0.11416702773708572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0.12517107860331084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0.75102647161986502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0.54057399880330947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2.836294110769527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0.18294234565099277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3.9889684390066092E-2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0.18156683929271464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0.3493786150026478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0.2530931699231779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0.24208911905695285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0.18844437108410533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0.46354564273973359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.2489597733165521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0.1471791803357611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1.3755063582781411E-2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4.4016203464900518E-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0.251717663564899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2.627217144311249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5.2269241614569362E-2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0.14305266126092667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9.9036457796026156E-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6.7399811555628922E-2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1.3755063582781412E-3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0.40577437569205166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0.3369990577781446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4.4016203464900518E-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0.1953219028754960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0.116918040453642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9.6285445079469876E-3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0.90645869010529501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.104531605697347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0.10316297687086058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2.2008101732450259E-2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0.16643626935165509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5.1471447926768041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0.3067379178960255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0.18294234565099277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4.2640697106622376E-2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0.14855468669403923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.1265190748344234E-2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2.3383608090728401E-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8.8032406929801035E-2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0.11004050866225129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3.394749692230452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7.1086168595814332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3.5763165315231667E-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0.42228045199138931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0.100411964154304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0.17606481385960207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4.5391709823178659E-2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3.3576110205569427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0.2902318415966878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1.9050763062152254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0.26134620807284681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0.6464879883907263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0.3480031086443697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.53093857676357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3.1402810159489962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1.4745428160741674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.5061794623145646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2.3246057454900586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1.78403174668674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0.5405739988033094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1.729011492355623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0.4511660855152303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0.20219943466688675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1.1416702773708571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0.4552926045900647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3.4387658956953532E-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0.26272171443112496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.7908886458827658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.2695923686907242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1.3755063582781412E-3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2.768894299213898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4.5391709823178659E-2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2.3424873281476746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0.11004050866225129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0.11829354681192014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5.5020254331125645E-2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5.6395760689403787E-2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3.1636646240397248E-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0.257219688998012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3.954580780049656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0.1210445595284764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0.26272171443112496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0.19119538380066162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0.2558441826397342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0.154056712127151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0.13892614218609226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0.10316297687086058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0.28335430980529708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0.211827979174833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8.2062709334873905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2.9931018356132353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0.23246057454900584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2.8968163905337652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0.60659830400066028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3.4387658956953532E-2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0.18019133293443648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0.17468930750132391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0.48830475718874011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.0522279764238213E-2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0.11554253409536386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0.213203485533111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9.2158926004635461E-2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0.25997070171456865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6.6010550133767998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1.5639507293622466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1.469040790641054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0.5832146959099318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0.199448421950330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1.5845833247364185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6.8775317913907064E-2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0.20770146009999932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2.21181422411125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.207673949972833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4.6767216181456801E-2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0.30261139882119104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2.206312198678138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0.62447988665827603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0.1691872820682113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1.2943514831397309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1.3755063582781412E-3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0.41127640112516423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5.5020254331125645E-2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4.1471516702085953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3.077007723468201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0.598345265850991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0.8872016010894010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0.66574507740662037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0.21182797917483373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0.9821115398105927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1.5281875640470148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0.11279152137880757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0.1843178520092709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.4979264241648957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7.561158451454941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0.5749616577602629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1.979353649562245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2.0632595374172117E-2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2.7496372101980042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7.156759582121168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0.12929759767814528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0.16230975027682065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0.2819788034470189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0.2228320300410588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0.114167027737085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0.12654658496158899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0.30123589246291294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3.474529061010584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1.027503249633771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2.9408325939986657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0.11554253409536386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0.12929759767814528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0.12517107860331084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1.0894010357562878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1.3755063582781411E-2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2.356242391730455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0.34250108321125716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0.2640972207894031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0.33975007049470085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3.1540360795317777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4.306710407768860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4.4016203464900518E-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0.19669740923377418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0.1237955722450327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0.4071498820503297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0.233836080907284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0.25584418263973424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0.60384729128410397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0.83218134675827538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0.11829354681192014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1.3755063582781412E-3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8.646432968136394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4.2640697106622376E-2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1.624473009126484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5.3644747972847504E-2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5.126512197302632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2.207687705036416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6.3273292480794496E-2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2.9160734795496595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0.14442816761920482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6.8775317913907064E-2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2.861053225218533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0.7358959016788054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2.895440884175487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.350733488765552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0.11004050866225129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5.7771267047681929E-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0.19119538380066162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2.2008101732450259E-2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0.21870551096622445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0.52406792250397183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0.26684823350595938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0.7909161560099311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0.14580367397748295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0.1953219028754960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0.2902318415966878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1.5405671212715182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0.15543221848542996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3.790895523414556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0.2379625999821184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0.11966905317019828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2.1155287790317812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1.237955722450327E-2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0.76203052248609016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2.162295995213237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0.89132812016423546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2.8885633523840964E-2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3.226937916520519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0.15818323120198624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0.11691804045364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0.19807291559205231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3.3603620332734989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0.8184262831754939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8.8032406929801035E-2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0.3686357040185418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0.26822373986423753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7.4277343347019617E-2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0.16506076299337694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0.79641818144304377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2.8500491743523084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2.4704094194675417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0.2558441826397342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0.632732924807944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8.5281394213244752E-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0.47730070632251498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3.477280073727140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2.6134620807284681E-2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.0302267522231618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1.7303869987139016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0.18019133293443648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0.49793330169668709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0.32874601962847572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4.8142722539734943E-2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0.7262673571708585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0.1829423456509927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1.1636783791033074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0.10728949594569501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1.3755063582781411E-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2.438772773227144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4.4016203464900518E-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0.50756184620463407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0.26272171443112496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0.12242006588675457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2.7221270830324413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8.6656900571522893E-2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0.2021994346668867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8.3630786583310979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0.11004050866225129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1.237955722450327E-2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2.45390334316820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5.006843144132433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0.17331380114304579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3.050873102660917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0.3342480450615882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0.27785228437218451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0.19257089015893977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1.4470326889086045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1.7826562403284709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0.1059139895874168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0.33975007049470085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0.54332501151986579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6.7399811555628922E-2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0.2475911444900654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0.11554253409536386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3.7001121037681997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0.1210445595284764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0.21457899189139001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4.105886479460251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.0481358450079437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1.3755063582781412E-3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.8225321696549543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0.12654658496158899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1.4140205363099292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0.76203052248609016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0.1856933583675490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0.167811775709933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0.3039869051794691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0.17331380114304579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.40576749816026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.3699837002496542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0.27235025893907194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3.5763165315231667E-2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0.116918040453642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2.4621563813178726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4.9463208643681957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5.089373525629122E-2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0.335623551419866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7.1251229358807713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0.81017324502582511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.7482548263079347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4.8142722539734943E-2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0.12929759767814528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0.41265190748344233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0.1980729155920523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0.7675325479192027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8.8032406929801035E-2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5.089373525629122E-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0.3369990577781446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0.11966905317019828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.2860778123946881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9.7660951437748028E-2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5.7771267047681929E-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1.2503352796748304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2.2186917559026416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0.18706886472582721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0.17881582657615835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0.21457899189139001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1.881692698124497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0.14030164854437041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0.11829354681192014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0.1403016485443704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0.3480031086443697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5.5102784712622332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0.2159544982496681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2.2406998576350921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0.251717663564899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3.0096079119125729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3.3135948170920422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0.11279152137880757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1.3755063582781412E-3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0.26684823350595938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1.5680772484370809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0.14030164854437041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3.9298216656006493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0.14717918033576111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0.22008101732450258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3.0673791789602549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0.434660009215892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0.1609342439185425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8.8114937311297723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2.0632595374172117E-2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0.2640972207894031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3.5763165315231667E-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0.9944910970350960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0.233836080907284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0.3273705132701976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7.5652849705297759E-2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1.647856617217213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0.891328120164235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0.17606481385960207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2.9490856321483347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8.8032406929801035E-2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3.7042386228430342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0.59421874677615694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8.5281394213244752E-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0.25997070171456865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0.2118279791748337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0.1320486103947015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1.0316297687086058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0.11966905317019828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4.213175975405945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0.38239076760132323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0.14442816761920482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2.2805895420251581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3.1168974078582679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3.5818185569562795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8.9407913288079177E-2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0.12929759767814528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6.1897786122516354E-2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0.3535051340774823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0.26684823350595938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0.1774403202178802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0.51581488435430289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4.0274826170383973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6.460753364832428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4.0096010343807817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2.4759114449006539E-2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0.99449109703509608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0.82805482768344096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1.3755063582781412E-3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5.3204585938198496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0.56258210053575974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0.32186848783708505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4.148527176566873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0.36313367858542928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0.6932552045721831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1.9257089015893975E-2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0.53644747972847506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1.0316297687086058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0.1059139895874168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1.034380781425162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0.1801913329344364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0.1196690531701982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1.462163258849664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0.37413772945165441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3.4387658956953532E-2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0.576337164118541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0.10453848322913872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2.2296958067688668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1.5144325004642334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.4759183224324455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6.090742154455608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7.9779368780132184E-2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1.675366744382776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0.4552926045900647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.6093424391854252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0.15268120576887367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0.29573386702980037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0.499308808054965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.064621288711907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2.279214035666879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0.1416771549026485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0.20219943466688675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0.15130569941059552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.2737188877655587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0.1843178520092709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0.37001121037681994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0.24071361269867469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9.4909938721191744E-2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0.26134620807284681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0.32599500691191946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0.1059139895874168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2.4043851142701906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0.10866500230397315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0.26959924622251569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.2228251525092675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10.03431888363904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3.9793398944986622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7.7028356063575901E-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1.3755063582781412E-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.127915213788075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0.11416702773708572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2.8032819581708517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0.15955873756026437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2.7854003755132357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.8500560518840998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0.2310850681907277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0.18844437108410533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0.25584418263973424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0.17193829478476763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1.9257089015893975E-2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0.27785228437218451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0.14167715490264854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2.4552788495264819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0.90233217103046059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0.2159544982496681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0.76340602884436837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0.40852538840860791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0.16918728206821135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5.2269241614569362E-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8.2530381496688468E-2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4.176037303732436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0.1980729155920523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0.16643626935165509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2.1953081478119132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0.72076533173774593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0.24896665084834355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1.3755063582781411E-2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0.167811775709933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.4731673097158893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0.30123589246291294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1.541942627629796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1.3479962311125784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0.73727140803708369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2.738633159331779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3.9889684390066092E-2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0.24759114449006542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2.0632595374172117E-2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0.26272171443112496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2.2008101732450259E-2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0.1788158265761583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0.167811775709933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.3383608090728401E-2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0.19257089015893977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4.6767216181456801E-2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4.660215541846342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0.38514178031787955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0.84456090398277861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0.503435327129799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.3755063582781412E-3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0.3713867167350981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0.15680772484370809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0.18844437108410533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4.4084978782814428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0.39614583118410462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0.2035749410251648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0.15680772484370809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2.0880186518662183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1.7523951004463518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0.28885633523840964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0.22833405547417143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0.13755063582781413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0.3232439941953631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0.2035749410251648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0.2723502589390719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0.34112557685297901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0.70563476179668638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0.20632595374172116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4.6904766817284615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0.29710937338807847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3.5763165315231667E-2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7.068727175191367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3.236566461028466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0.10728949594569501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1.3755063582781411E-2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.0274894945701885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0.92984229819602338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0.2393381063403965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.143045783729135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0.22558304275761515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.7028356063575901E-2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0.22145652368278074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0.18981987744238349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4.5501750331840913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0.17468930750132391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0.28472981616357523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1.1815599617609231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4.2640697106622376E-2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6.1897786122516354E-2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1.53093857676357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8.2530381496688475E-3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.6285445079469876E-3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0.24896665084834355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0.15130569941059552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4.2640697106622376E-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0.1072894959456950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0.25446867628145609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0.16643626935165509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1.684995288890722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.3755063582781412E-3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0.1458036739774829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0.19532190287549606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0.32049298147880689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0.2998603861046347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9.2158926004635461E-2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0.10453848322913872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5.9146773405960071E-2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2.6134620807284681E-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2.8995674032503214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0.30398690517946919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0.933968817270857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3.858295334970185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9.3534432362913603E-2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4.9518228898013078E-2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0.251717663564899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0.18294234565099277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3.4236353257542933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9.4909938721191744E-2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6.4648798839072638E-2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0.3837662739596013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0.28885633523840964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2.8885633523840966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0.34662760228609157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1.7606481385960207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0.2159544982496681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0.2668482335059593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0.11279152137880757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9.6285445079469886E-2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0.21182797917483373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3.0261139882119106E-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5.822518414591371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.784031746686749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0.22695854911589328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0.16368525663509881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2.4181401778529721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0.12929759767814528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2.4717849258258195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0.3590071595105948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0.2159544982496681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4.85966396379667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0.21320348553311189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0.18156683929271464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4.5391709823178659E-2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0.1292975976781452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.8624356091086032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6.602430519735078E-2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0.15130569941059552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0.23658709362384028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0.4222804519913893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.3755063582781412E-3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0.22008101732450258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4.2640697106622376E-2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2.0178678275940332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3.661597925736411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0.6217288739417198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0.2173300046079463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0.30948893061258176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4.8142722539734943E-2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8.6656900571522893E-2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8.9407913288079177E-2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0.22420753639933702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0.116918040453642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0.29848487974635662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0.20632595374172116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.5006568042860779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1.235204709733770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0.41265190748344233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0.1733138011430457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0.7235163444543022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0.1664362693516550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3.1911747512052875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0.11141601502052943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2.5955804980708526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5.9944567093761387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9.2158926004635461E-2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7.8403862421854043E-2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.69049731432383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1.6506076299337695E-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7.2901836988741475E-2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3.3204723488834329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0.6217288739417198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0.11004050866225129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0.26547272714768122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2.5942049917125742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7.1526330630463333E-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2.5102991038576077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4.2640697106622376E-2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0.39889684390066094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0.167811775709933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2.0219943466688677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0.22695854911589328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0.25034215720662167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0.2737257652973501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7.7028356063575901E-2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0.1471791803357611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2.0082392830860862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3.7138671673509809E-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1.6794932634576103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0.16918728206821135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1.3755063582781412E-3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0.21870551096622445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0.15130569941059552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1.9257089015893975E-2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2.2008101732450259E-2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0.3246195005536413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0.2627217144311249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5.6395760689403787E-2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5.411242013466207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0.11004050866225129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0.4071498820503297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0.63548393752450116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0.2462156381317872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0.7193898253794678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0.1939463965172179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2.5666948645470113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7.1526330630463333E-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3.7138671673509809E-2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0.21457899189139001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0.3094889306125817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0.35075412136092599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5.2269241614569362E-2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3.110019876066877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5.5020254331125645E-2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3.1485340540986653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8.9407913288079177E-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2.0632595374172117E-2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5.089373525629122E-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.195287515216539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0.25309316992317799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0.116918040453642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0.1540567121271518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0.1980729155920523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2.6162130934450243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0.14442816761920482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0.1815668392927146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2.8885633523840964E-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1.342494205679465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0.1320486103947015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9.2158926004635461E-2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.0783419646357319E-2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0.10728949594569501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.2158926004635461E-2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0.1568077248437080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0.36175817222715112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2.325981251848336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0.2489666508483435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1.7881582657615833E-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0.22008101732450258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0.27922779073046267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1.3755063582781412E-3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2.144414412555621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3.1168974078582679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2.8885633523840964E-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2.1292838426145626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0.11004050866225129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1.141670277370857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0.18019133293443648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0.154056712127151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0.17881582657615835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7.5652849705297759E-2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0.21320348553311189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0.36588469130198553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0.15680772484370809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0.21320348553311189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0.28472981616357523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0.3369990577781446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2.1636715015715162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0.15680772484370809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0.12792209131986712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0.81705077681721583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3.301215259867539E-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2.3122261882655555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0.3466276022860915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4.4016203464900518E-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0.1856933583675490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0.19257089015893977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9.2158926004635461E-2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0.12654658496158899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1.3961389536523132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.0206257178423808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0.4442885537238395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0.10316297687086058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3.199427789354956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0.5240679225039718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6.0591055082152119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0.12654658496158899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0.66024305197350774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8.8032406929801035E-2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0.3108644369708599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8.8032406929801035E-2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0.33149703234503203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0.18156683929271464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0.10316297687086058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1.1581763536701948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2.8101594899622424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0.154056712127151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0.19119538380066162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0.51443937799602479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1.5433181339880744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b v="0"/>
    <b v="0"/>
    <s v="food/food trucks"/>
    <x v="0"/>
    <x v="0"/>
    <x v="0"/>
    <d v="2015-12-15T06:00:00"/>
  </r>
  <r>
    <n v="1"/>
    <s v="Odom Inc"/>
    <s v="Managed bottom-line architecture"/>
    <x v="1"/>
    <n v="14560"/>
    <n v="1040"/>
    <x v="1"/>
    <n v="158"/>
    <n v="0.21929752943289627"/>
    <x v="1"/>
    <s v="USD"/>
    <n v="1408424400"/>
    <n v="1408597200"/>
    <b v="0"/>
    <b v="1"/>
    <s v="music/rock"/>
    <x v="1"/>
    <x v="1"/>
    <x v="1"/>
    <d v="2014-08-21T05:00:00"/>
  </r>
  <r>
    <n v="2"/>
    <s v="Melton, Robinson and Fritz"/>
    <s v="Function-based leadingedge pricing structure"/>
    <x v="2"/>
    <n v="142523"/>
    <n v="131.4787822878229"/>
    <x v="1"/>
    <n v="1425"/>
    <n v="1.9600965605463512"/>
    <x v="2"/>
    <s v="AUD"/>
    <n v="1384668000"/>
    <n v="1384840800"/>
    <b v="0"/>
    <b v="0"/>
    <s v="technology/web"/>
    <x v="2"/>
    <x v="2"/>
    <x v="2"/>
    <d v="2013-11-19T06:00:00"/>
  </r>
  <r>
    <n v="3"/>
    <s v="Mcdonald, Gonzalez and Ross"/>
    <s v="Vision-oriented fresh-thinking conglomeration"/>
    <x v="3"/>
    <n v="2477"/>
    <n v="58.976190476190467"/>
    <x v="0"/>
    <n v="24"/>
    <n v="3.301215259867539E-2"/>
    <x v="1"/>
    <s v="USD"/>
    <n v="1565499600"/>
    <n v="1568955600"/>
    <b v="0"/>
    <b v="0"/>
    <s v="music/rock"/>
    <x v="1"/>
    <x v="1"/>
    <x v="3"/>
    <d v="2019-09-20T05:00:00"/>
  </r>
  <r>
    <n v="4"/>
    <s v="Larson-Little"/>
    <s v="Proactive foreground core"/>
    <x v="4"/>
    <n v="5265"/>
    <n v="69.276315789473685"/>
    <x v="0"/>
    <n v="53"/>
    <n v="7.2901836988741475E-2"/>
    <x v="1"/>
    <s v="USD"/>
    <n v="1547964000"/>
    <n v="1548309600"/>
    <b v="0"/>
    <b v="0"/>
    <s v="theater/plays"/>
    <x v="3"/>
    <x v="3"/>
    <x v="4"/>
    <d v="2019-01-24T06:00:00"/>
  </r>
  <r>
    <n v="5"/>
    <s v="Harris Group"/>
    <s v="Open-source optimizing database"/>
    <x v="4"/>
    <n v="13195"/>
    <n v="173.61842105263159"/>
    <x v="1"/>
    <n v="174"/>
    <n v="0.23933810634039657"/>
    <x v="3"/>
    <s v="DKK"/>
    <n v="1346130000"/>
    <n v="1347080400"/>
    <b v="0"/>
    <b v="0"/>
    <s v="theater/plays"/>
    <x v="3"/>
    <x v="3"/>
    <x v="5"/>
    <d v="2012-09-08T05:00:00"/>
  </r>
  <r>
    <n v="6"/>
    <s v="Ortiz, Coleman and Mitchell"/>
    <s v="Operative upward-trending algorithm"/>
    <x v="5"/>
    <n v="1090"/>
    <n v="20.961538461538463"/>
    <x v="0"/>
    <n v="18"/>
    <n v="2.4759114449006539E-2"/>
    <x v="4"/>
    <s v="GBP"/>
    <n v="1505278800"/>
    <n v="1505365200"/>
    <b v="0"/>
    <b v="0"/>
    <s v="film &amp; video/documentary"/>
    <x v="4"/>
    <x v="4"/>
    <x v="6"/>
    <d v="2017-09-14T05:00:00"/>
  </r>
  <r>
    <n v="7"/>
    <s v="Carter-Guzman"/>
    <s v="Centralized cohesive challenge"/>
    <x v="6"/>
    <n v="14741"/>
    <n v="327.57777777777778"/>
    <x v="1"/>
    <n v="227"/>
    <n v="0.31223994332913801"/>
    <x v="3"/>
    <s v="DKK"/>
    <n v="1439442000"/>
    <n v="1439614800"/>
    <b v="0"/>
    <b v="0"/>
    <s v="theater/plays"/>
    <x v="3"/>
    <x v="3"/>
    <x v="7"/>
    <d v="2015-08-15T05:00:00"/>
  </r>
  <r>
    <n v="8"/>
    <s v="Nunez-Richards"/>
    <s v="Exclusive attitude-oriented intranet"/>
    <x v="7"/>
    <n v="21946"/>
    <n v="19.932788374205266"/>
    <x v="2"/>
    <n v="708"/>
    <n v="0.97385850166092391"/>
    <x v="3"/>
    <s v="DKK"/>
    <n v="1281330000"/>
    <n v="1281502800"/>
    <b v="0"/>
    <b v="0"/>
    <s v="theater/plays"/>
    <x v="3"/>
    <x v="3"/>
    <x v="8"/>
    <d v="2010-08-11T05:00:00"/>
  </r>
  <r>
    <n v="9"/>
    <s v="Rangel, Holt and Jones"/>
    <s v="Open-source fresh-thinking model"/>
    <x v="8"/>
    <n v="3208"/>
    <n v="51.741935483870968"/>
    <x v="0"/>
    <n v="44"/>
    <n v="6.0522279764238213E-2"/>
    <x v="1"/>
    <s v="USD"/>
    <n v="1379566800"/>
    <n v="1383804000"/>
    <b v="0"/>
    <b v="0"/>
    <s v="music/electric music"/>
    <x v="1"/>
    <x v="5"/>
    <x v="9"/>
    <d v="2013-11-07T06:00:00"/>
  </r>
  <r>
    <n v="10"/>
    <s v="Green Ltd"/>
    <s v="Monitored empowering installation"/>
    <x v="5"/>
    <n v="13838"/>
    <n v="266.11538461538464"/>
    <x v="1"/>
    <n v="220"/>
    <n v="0.30261139882119104"/>
    <x v="1"/>
    <s v="USD"/>
    <n v="1281762000"/>
    <n v="1285909200"/>
    <b v="0"/>
    <b v="0"/>
    <s v="film &amp; video/drama"/>
    <x v="4"/>
    <x v="6"/>
    <x v="10"/>
    <d v="2010-10-01T05:00:00"/>
  </r>
  <r>
    <n v="11"/>
    <s v="Perez, Johnson and Gardner"/>
    <s v="Grass-roots zero administration system engine"/>
    <x v="9"/>
    <n v="3030"/>
    <n v="48.095238095238095"/>
    <x v="0"/>
    <n v="27"/>
    <n v="3.7138671673509809E-2"/>
    <x v="1"/>
    <s v="USD"/>
    <n v="1285045200"/>
    <n v="1285563600"/>
    <b v="0"/>
    <b v="1"/>
    <s v="theater/plays"/>
    <x v="3"/>
    <x v="3"/>
    <x v="11"/>
    <d v="2010-09-27T05:00:00"/>
  </r>
  <r>
    <n v="12"/>
    <s v="Kim Ltd"/>
    <s v="Assimilated hybrid intranet"/>
    <x v="9"/>
    <n v="5629"/>
    <n v="89.349206349206341"/>
    <x v="0"/>
    <n v="55"/>
    <n v="7.5652849705297759E-2"/>
    <x v="1"/>
    <s v="USD"/>
    <n v="1571720400"/>
    <n v="1572411600"/>
    <b v="0"/>
    <b v="0"/>
    <s v="film &amp; video/drama"/>
    <x v="4"/>
    <x v="6"/>
    <x v="12"/>
    <d v="2019-10-30T05:00:00"/>
  </r>
  <r>
    <n v="13"/>
    <s v="Walker, Taylor and Coleman"/>
    <s v="Multi-tiered directional open architecture"/>
    <x v="3"/>
    <n v="10295"/>
    <n v="245.11904761904765"/>
    <x v="1"/>
    <n v="98"/>
    <n v="0.13479962311125784"/>
    <x v="1"/>
    <s v="USD"/>
    <n v="1465621200"/>
    <n v="1466658000"/>
    <b v="0"/>
    <b v="0"/>
    <s v="music/indie rock"/>
    <x v="1"/>
    <x v="7"/>
    <x v="13"/>
    <d v="2016-06-23T05:00:00"/>
  </r>
  <r>
    <n v="14"/>
    <s v="Rodriguez, Rose and Stewart"/>
    <s v="Cloned directional synergy"/>
    <x v="10"/>
    <n v="18829"/>
    <n v="66.769503546099301"/>
    <x v="0"/>
    <n v="200"/>
    <n v="0.27510127165562825"/>
    <x v="1"/>
    <s v="USD"/>
    <n v="1331013600"/>
    <n v="1333342800"/>
    <b v="0"/>
    <b v="0"/>
    <s v="music/indie rock"/>
    <x v="1"/>
    <x v="7"/>
    <x v="14"/>
    <d v="2012-04-02T05:00:00"/>
  </r>
  <r>
    <n v="15"/>
    <s v="Wright, Hunt and Rowe"/>
    <s v="Extended eco-centric pricing structure"/>
    <x v="11"/>
    <n v="38414"/>
    <n v="47.307881773399011"/>
    <x v="0"/>
    <n v="452"/>
    <n v="0.62172887394171983"/>
    <x v="1"/>
    <s v="USD"/>
    <n v="1575957600"/>
    <n v="1576303200"/>
    <b v="0"/>
    <b v="0"/>
    <s v="technology/wearables"/>
    <x v="2"/>
    <x v="8"/>
    <x v="15"/>
    <d v="2019-12-14T06:00:00"/>
  </r>
  <r>
    <n v="16"/>
    <s v="Hines Inc"/>
    <s v="Cross-platform systemic adapter"/>
    <x v="12"/>
    <n v="11041"/>
    <n v="649.47058823529414"/>
    <x v="1"/>
    <n v="100"/>
    <n v="0.13755063582781413"/>
    <x v="1"/>
    <s v="USD"/>
    <n v="1390370400"/>
    <n v="1392271200"/>
    <b v="0"/>
    <b v="0"/>
    <s v="publishing/nonfiction"/>
    <x v="5"/>
    <x v="9"/>
    <x v="16"/>
    <d v="2014-02-13T06:00:00"/>
  </r>
  <r>
    <n v="17"/>
    <s v="Cochran-Nguyen"/>
    <s v="Seamless 4thgeneration methodology"/>
    <x v="13"/>
    <n v="134845"/>
    <n v="159.39125295508273"/>
    <x v="1"/>
    <n v="1249"/>
    <n v="1.7180074414893982"/>
    <x v="1"/>
    <s v="USD"/>
    <n v="1294812000"/>
    <n v="1294898400"/>
    <b v="0"/>
    <b v="0"/>
    <s v="film &amp; video/animation"/>
    <x v="4"/>
    <x v="10"/>
    <x v="17"/>
    <d v="2011-01-13T06:00:00"/>
  </r>
  <r>
    <n v="18"/>
    <s v="Johnson-Gould"/>
    <s v="Exclusive needs-based adapter"/>
    <x v="14"/>
    <n v="6089"/>
    <n v="66.912087912087912"/>
    <x v="3"/>
    <n v="135"/>
    <n v="0.18569335836754905"/>
    <x v="1"/>
    <s v="USD"/>
    <n v="1536382800"/>
    <n v="1537074000"/>
    <b v="0"/>
    <b v="0"/>
    <s v="theater/plays"/>
    <x v="3"/>
    <x v="3"/>
    <x v="18"/>
    <d v="2018-09-16T05:00:00"/>
  </r>
  <r>
    <n v="19"/>
    <s v="Perez-Hess"/>
    <s v="Down-sized cohesive archive"/>
    <x v="15"/>
    <n v="30331"/>
    <n v="48.529600000000002"/>
    <x v="0"/>
    <n v="674"/>
    <n v="0.92709128547946718"/>
    <x v="1"/>
    <s v="USD"/>
    <n v="1551679200"/>
    <n v="1553490000"/>
    <b v="0"/>
    <b v="1"/>
    <s v="theater/plays"/>
    <x v="3"/>
    <x v="3"/>
    <x v="19"/>
    <d v="2019-03-25T05:00:00"/>
  </r>
  <r>
    <n v="20"/>
    <s v="Reeves, Thompson and Richardson"/>
    <s v="Proactive composite alliance"/>
    <x v="16"/>
    <n v="147936"/>
    <n v="112.24279210925646"/>
    <x v="1"/>
    <n v="1396"/>
    <n v="1.9202068761562849"/>
    <x v="1"/>
    <s v="USD"/>
    <n v="1406523600"/>
    <n v="1406523600"/>
    <b v="0"/>
    <b v="0"/>
    <s v="film &amp; video/drama"/>
    <x v="4"/>
    <x v="6"/>
    <x v="20"/>
    <d v="2014-07-28T05:00:00"/>
  </r>
  <r>
    <n v="21"/>
    <s v="Simmons-Reynolds"/>
    <s v="Re-engineered intangible definition"/>
    <x v="17"/>
    <n v="38533"/>
    <n v="40.992553191489364"/>
    <x v="0"/>
    <n v="558"/>
    <n v="0.76753254791920278"/>
    <x v="1"/>
    <s v="USD"/>
    <n v="1313384400"/>
    <n v="1316322000"/>
    <b v="0"/>
    <b v="0"/>
    <s v="theater/plays"/>
    <x v="3"/>
    <x v="3"/>
    <x v="21"/>
    <d v="2011-09-18T05:00:00"/>
  </r>
  <r>
    <n v="22"/>
    <s v="Collier Inc"/>
    <s v="Enhanced dynamic definition"/>
    <x v="18"/>
    <n v="75690"/>
    <n v="128.07106598984771"/>
    <x v="1"/>
    <n v="890"/>
    <n v="1.2242006588675456"/>
    <x v="1"/>
    <s v="USD"/>
    <n v="1522731600"/>
    <n v="1524027600"/>
    <b v="0"/>
    <b v="0"/>
    <s v="theater/plays"/>
    <x v="3"/>
    <x v="3"/>
    <x v="22"/>
    <d v="2018-04-18T05:00:00"/>
  </r>
  <r>
    <n v="23"/>
    <s v="Gray-Jenkins"/>
    <s v="Devolved next generation adapter"/>
    <x v="6"/>
    <n v="14942"/>
    <n v="332.04444444444448"/>
    <x v="1"/>
    <n v="142"/>
    <n v="0.19532190287549606"/>
    <x v="4"/>
    <s v="GBP"/>
    <n v="1550124000"/>
    <n v="1554699600"/>
    <b v="0"/>
    <b v="0"/>
    <s v="film &amp; video/documentary"/>
    <x v="4"/>
    <x v="4"/>
    <x v="23"/>
    <d v="2019-04-08T05:00:00"/>
  </r>
  <r>
    <n v="24"/>
    <s v="Scott, Wilson and Martin"/>
    <s v="Cross-platform intermediate frame"/>
    <x v="19"/>
    <n v="104257"/>
    <n v="112.83225108225108"/>
    <x v="1"/>
    <n v="2673"/>
    <n v="3.6767284956774713"/>
    <x v="1"/>
    <s v="USD"/>
    <n v="1403326800"/>
    <n v="1403499600"/>
    <b v="0"/>
    <b v="0"/>
    <s v="technology/wearables"/>
    <x v="2"/>
    <x v="8"/>
    <x v="24"/>
    <d v="2014-06-23T05:00:00"/>
  </r>
  <r>
    <n v="25"/>
    <s v="Caldwell, Velazquez and Wilson"/>
    <s v="Monitored impactful analyzer"/>
    <x v="20"/>
    <n v="11904"/>
    <n v="216.43636363636364"/>
    <x v="1"/>
    <n v="163"/>
    <n v="0.22420753639933702"/>
    <x v="1"/>
    <s v="USD"/>
    <n v="1305694800"/>
    <n v="1307422800"/>
    <b v="0"/>
    <b v="1"/>
    <s v="games/video games"/>
    <x v="6"/>
    <x v="11"/>
    <x v="25"/>
    <d v="2011-06-07T05:00:00"/>
  </r>
  <r>
    <n v="26"/>
    <s v="Spencer-Bates"/>
    <s v="Optional responsive customer loyalty"/>
    <x v="21"/>
    <n v="51814"/>
    <n v="48.199069767441863"/>
    <x v="3"/>
    <n v="1480"/>
    <n v="2.0357494102516487"/>
    <x v="1"/>
    <s v="USD"/>
    <n v="1533013200"/>
    <n v="1535346000"/>
    <b v="0"/>
    <b v="0"/>
    <s v="theater/plays"/>
    <x v="3"/>
    <x v="3"/>
    <x v="26"/>
    <d v="2018-08-27T05:00:00"/>
  </r>
  <r>
    <n v="27"/>
    <s v="Best, Carr and Williams"/>
    <s v="Diverse transitional migration"/>
    <x v="22"/>
    <n v="1599"/>
    <n v="79.95"/>
    <x v="0"/>
    <n v="15"/>
    <n v="2.0632595374172117E-2"/>
    <x v="1"/>
    <s v="USD"/>
    <n v="1443848400"/>
    <n v="1444539600"/>
    <b v="0"/>
    <b v="0"/>
    <s v="music/rock"/>
    <x v="1"/>
    <x v="1"/>
    <x v="27"/>
    <d v="2015-10-11T05:00:00"/>
  </r>
  <r>
    <n v="28"/>
    <s v="Campbell, Brown and Powell"/>
    <s v="Synchronized global task-force"/>
    <x v="23"/>
    <n v="137635"/>
    <n v="105.22553516819573"/>
    <x v="1"/>
    <n v="2220"/>
    <n v="3.0536241153774735"/>
    <x v="1"/>
    <s v="USD"/>
    <n v="1265695200"/>
    <n v="1267682400"/>
    <b v="0"/>
    <b v="1"/>
    <s v="theater/plays"/>
    <x v="3"/>
    <x v="3"/>
    <x v="28"/>
    <d v="2010-03-04T06:00:00"/>
  </r>
  <r>
    <n v="29"/>
    <s v="Johnson, Parker and Haynes"/>
    <s v="Focused 6thgeneration forecast"/>
    <x v="24"/>
    <n v="150965"/>
    <n v="328.89978213507629"/>
    <x v="1"/>
    <n v="1606"/>
    <n v="2.2090632113946946"/>
    <x v="5"/>
    <s v="CHF"/>
    <n v="1532062800"/>
    <n v="1535518800"/>
    <b v="0"/>
    <b v="0"/>
    <s v="film &amp; video/shorts"/>
    <x v="4"/>
    <x v="12"/>
    <x v="29"/>
    <d v="2018-08-29T05:00:00"/>
  </r>
  <r>
    <n v="30"/>
    <s v="Clark-Cooke"/>
    <s v="Down-sized analyzing challenge"/>
    <x v="25"/>
    <n v="14455"/>
    <n v="160.61111111111111"/>
    <x v="1"/>
    <n v="129"/>
    <n v="0.1774403202178802"/>
    <x v="1"/>
    <s v="USD"/>
    <n v="1558674000"/>
    <n v="1559106000"/>
    <b v="0"/>
    <b v="0"/>
    <s v="film &amp; video/animation"/>
    <x v="4"/>
    <x v="10"/>
    <x v="30"/>
    <d v="2019-05-29T05:00:00"/>
  </r>
  <r>
    <n v="31"/>
    <s v="Schroeder Ltd"/>
    <s v="Progressive needs-based focus group"/>
    <x v="26"/>
    <n v="10850"/>
    <n v="310"/>
    <x v="1"/>
    <n v="226"/>
    <n v="0.31086443697085991"/>
    <x v="4"/>
    <s v="GBP"/>
    <n v="1451973600"/>
    <n v="1454392800"/>
    <b v="0"/>
    <b v="0"/>
    <s v="games/video games"/>
    <x v="6"/>
    <x v="11"/>
    <x v="31"/>
    <d v="2016-02-02T06:00:00"/>
  </r>
  <r>
    <n v="32"/>
    <s v="Jackson PLC"/>
    <s v="Ergonomic 6thgeneration success"/>
    <x v="27"/>
    <n v="87676"/>
    <n v="86.807920792079202"/>
    <x v="0"/>
    <n v="2307"/>
    <n v="3.1732931685476715"/>
    <x v="6"/>
    <s v="EUR"/>
    <n v="1515564000"/>
    <n v="1517896800"/>
    <b v="0"/>
    <b v="0"/>
    <s v="film &amp; video/documentary"/>
    <x v="4"/>
    <x v="4"/>
    <x v="32"/>
    <d v="2018-02-06T06:00:00"/>
  </r>
  <r>
    <n v="33"/>
    <s v="Blair, Collins and Carter"/>
    <s v="Exclusive interactive approach"/>
    <x v="28"/>
    <n v="189666"/>
    <n v="377.82071713147411"/>
    <x v="1"/>
    <n v="5419"/>
    <n v="7.4538689555092468"/>
    <x v="1"/>
    <s v="USD"/>
    <n v="1412485200"/>
    <n v="1415685600"/>
    <b v="0"/>
    <b v="0"/>
    <s v="theater/plays"/>
    <x v="3"/>
    <x v="3"/>
    <x v="33"/>
    <d v="2014-11-11T06:00:00"/>
  </r>
  <r>
    <n v="34"/>
    <s v="Maldonado and Sons"/>
    <s v="Reverse-engineered asynchronous archive"/>
    <x v="29"/>
    <n v="14025"/>
    <n v="150.80645161290323"/>
    <x v="1"/>
    <n v="165"/>
    <n v="0.22695854911589328"/>
    <x v="1"/>
    <s v="USD"/>
    <n v="1490245200"/>
    <n v="1490677200"/>
    <b v="0"/>
    <b v="0"/>
    <s v="film &amp; video/documentary"/>
    <x v="4"/>
    <x v="4"/>
    <x v="34"/>
    <d v="2017-03-28T05:00:00"/>
  </r>
  <r>
    <n v="35"/>
    <s v="Mitchell and Sons"/>
    <s v="Synergized intangible challenge"/>
    <x v="30"/>
    <n v="188628"/>
    <n v="150.30119521912351"/>
    <x v="1"/>
    <n v="1965"/>
    <n v="2.7028699940165475"/>
    <x v="3"/>
    <s v="DKK"/>
    <n v="1547877600"/>
    <n v="1551506400"/>
    <b v="0"/>
    <b v="1"/>
    <s v="film &amp; video/drama"/>
    <x v="4"/>
    <x v="6"/>
    <x v="35"/>
    <d v="2019-03-02T06:00:00"/>
  </r>
  <r>
    <n v="36"/>
    <s v="Jackson-Lewis"/>
    <s v="Monitored multi-state encryption"/>
    <x v="31"/>
    <n v="1101"/>
    <n v="157.28571428571431"/>
    <x v="1"/>
    <n v="16"/>
    <n v="2.2008101732450259E-2"/>
    <x v="1"/>
    <s v="USD"/>
    <n v="1298700000"/>
    <n v="1300856400"/>
    <b v="0"/>
    <b v="0"/>
    <s v="theater/plays"/>
    <x v="3"/>
    <x v="3"/>
    <x v="36"/>
    <d v="2011-03-23T05:00:00"/>
  </r>
  <r>
    <n v="37"/>
    <s v="Black, Armstrong and Anderson"/>
    <s v="Profound attitude-oriented functionalities"/>
    <x v="32"/>
    <n v="11339"/>
    <n v="139.98765432098764"/>
    <x v="1"/>
    <n v="107"/>
    <n v="0.14717918033576111"/>
    <x v="1"/>
    <s v="USD"/>
    <n v="1570338000"/>
    <n v="1573192800"/>
    <b v="0"/>
    <b v="1"/>
    <s v="publishing/fiction"/>
    <x v="5"/>
    <x v="13"/>
    <x v="37"/>
    <d v="2019-11-08T06:00:00"/>
  </r>
  <r>
    <n v="38"/>
    <s v="Maldonado-Gonzalez"/>
    <s v="Digitized client-driven database"/>
    <x v="33"/>
    <n v="10085"/>
    <n v="325.32258064516128"/>
    <x v="1"/>
    <n v="134"/>
    <n v="0.18431785200927092"/>
    <x v="1"/>
    <s v="USD"/>
    <n v="1287378000"/>
    <n v="1287810000"/>
    <b v="0"/>
    <b v="0"/>
    <s v="photography/photography books"/>
    <x v="7"/>
    <x v="14"/>
    <x v="38"/>
    <d v="2010-10-23T05:00:00"/>
  </r>
  <r>
    <n v="39"/>
    <s v="Kim-Rice"/>
    <s v="Organized bi-directional function"/>
    <x v="34"/>
    <n v="5027"/>
    <n v="50.777777777777779"/>
    <x v="0"/>
    <n v="88"/>
    <n v="0.12104455952847643"/>
    <x v="3"/>
    <s v="DKK"/>
    <n v="1361772000"/>
    <n v="1362978000"/>
    <b v="0"/>
    <b v="0"/>
    <s v="theater/plays"/>
    <x v="3"/>
    <x v="3"/>
    <x v="39"/>
    <d v="2013-03-11T05:00:00"/>
  </r>
  <r>
    <n v="40"/>
    <s v="Garcia, Garcia and Lopez"/>
    <s v="Reduced stable middleware"/>
    <x v="35"/>
    <n v="14878"/>
    <n v="169.06818181818181"/>
    <x v="1"/>
    <n v="198"/>
    <n v="0.27235025893907194"/>
    <x v="1"/>
    <s v="USD"/>
    <n v="1275714000"/>
    <n v="1277355600"/>
    <b v="0"/>
    <b v="1"/>
    <s v="technology/wearables"/>
    <x v="2"/>
    <x v="8"/>
    <x v="40"/>
    <d v="2010-06-24T05:00:00"/>
  </r>
  <r>
    <n v="41"/>
    <s v="Watts Group"/>
    <s v="Universal 5thgeneration neural-net"/>
    <x v="36"/>
    <n v="11924"/>
    <n v="212.92857142857144"/>
    <x v="1"/>
    <n v="111"/>
    <n v="0.15268120576887367"/>
    <x v="6"/>
    <s v="EUR"/>
    <n v="1346734800"/>
    <n v="1348981200"/>
    <b v="0"/>
    <b v="1"/>
    <s v="music/rock"/>
    <x v="1"/>
    <x v="1"/>
    <x v="41"/>
    <d v="2012-09-30T05:00:00"/>
  </r>
  <r>
    <n v="42"/>
    <s v="Werner-Bryant"/>
    <s v="Virtual uniform frame"/>
    <x v="37"/>
    <n v="7991"/>
    <n v="443.94444444444446"/>
    <x v="1"/>
    <n v="222"/>
    <n v="0.30536241153774735"/>
    <x v="1"/>
    <s v="USD"/>
    <n v="1309755600"/>
    <n v="1310533200"/>
    <b v="0"/>
    <b v="0"/>
    <s v="food/food trucks"/>
    <x v="0"/>
    <x v="0"/>
    <x v="42"/>
    <d v="2011-07-13T05:00:00"/>
  </r>
  <r>
    <n v="43"/>
    <s v="Schmitt-Mendoza"/>
    <s v="Profound explicit paradigm"/>
    <x v="38"/>
    <n v="167717"/>
    <n v="185.9390243902439"/>
    <x v="1"/>
    <n v="6212"/>
    <n v="8.5446454976238133"/>
    <x v="1"/>
    <s v="USD"/>
    <n v="1406178000"/>
    <n v="1407560400"/>
    <b v="0"/>
    <b v="0"/>
    <s v="publishing/radio &amp; podcasts"/>
    <x v="5"/>
    <x v="15"/>
    <x v="43"/>
    <d v="2014-08-09T05:00:00"/>
  </r>
  <r>
    <n v="44"/>
    <s v="Reid-Mccullough"/>
    <s v="Visionary real-time groupware"/>
    <x v="39"/>
    <n v="10541"/>
    <n v="658.8125"/>
    <x v="1"/>
    <n v="98"/>
    <n v="0.13479962311125784"/>
    <x v="3"/>
    <s v="DKK"/>
    <n v="1552798800"/>
    <n v="1552885200"/>
    <b v="0"/>
    <b v="0"/>
    <s v="publishing/fiction"/>
    <x v="5"/>
    <x v="13"/>
    <x v="44"/>
    <d v="2019-03-18T05:00:00"/>
  </r>
  <r>
    <n v="45"/>
    <s v="Woods-Clark"/>
    <s v="Networked tertiary Graphical User Interface"/>
    <x v="40"/>
    <n v="4530"/>
    <n v="47.684210526315788"/>
    <x v="0"/>
    <n v="48"/>
    <n v="6.602430519735078E-2"/>
    <x v="1"/>
    <s v="USD"/>
    <n v="1478062800"/>
    <n v="1479362400"/>
    <b v="0"/>
    <b v="1"/>
    <s v="theater/plays"/>
    <x v="3"/>
    <x v="3"/>
    <x v="45"/>
    <d v="2016-11-17T06:00:00"/>
  </r>
  <r>
    <n v="46"/>
    <s v="Vaughn, Hunt and Caldwell"/>
    <s v="Virtual grid-enabled task-force"/>
    <x v="41"/>
    <n v="4247"/>
    <n v="114.78378378378378"/>
    <x v="1"/>
    <n v="92"/>
    <n v="0.12654658496158899"/>
    <x v="1"/>
    <s v="USD"/>
    <n v="1278565200"/>
    <n v="1280552400"/>
    <b v="0"/>
    <b v="0"/>
    <s v="music/rock"/>
    <x v="1"/>
    <x v="1"/>
    <x v="46"/>
    <d v="2010-07-31T05:00:00"/>
  </r>
  <r>
    <n v="47"/>
    <s v="Bennett and Sons"/>
    <s v="Function-based multi-state software"/>
    <x v="42"/>
    <n v="7129"/>
    <n v="475.26666666666665"/>
    <x v="1"/>
    <n v="149"/>
    <n v="0.20495044738344304"/>
    <x v="1"/>
    <s v="USD"/>
    <n v="1396069200"/>
    <n v="1398661200"/>
    <b v="0"/>
    <b v="0"/>
    <s v="theater/plays"/>
    <x v="3"/>
    <x v="3"/>
    <x v="47"/>
    <d v="2014-04-28T05:00:00"/>
  </r>
  <r>
    <n v="48"/>
    <s v="Lamb Inc"/>
    <s v="Optimized leadingedge concept"/>
    <x v="43"/>
    <n v="128862"/>
    <n v="386.97297297297297"/>
    <x v="1"/>
    <n v="2431"/>
    <n v="3.3438559569741613"/>
    <x v="1"/>
    <s v="USD"/>
    <n v="1435208400"/>
    <n v="1436245200"/>
    <b v="0"/>
    <b v="0"/>
    <s v="theater/plays"/>
    <x v="3"/>
    <x v="3"/>
    <x v="48"/>
    <d v="2015-07-07T05:00:00"/>
  </r>
  <r>
    <n v="49"/>
    <s v="Casey-Kelly"/>
    <s v="Sharable holistic interface"/>
    <x v="44"/>
    <n v="13653"/>
    <n v="189.625"/>
    <x v="1"/>
    <n v="303"/>
    <n v="0.41677842655827679"/>
    <x v="1"/>
    <s v="USD"/>
    <n v="1571547600"/>
    <n v="1575439200"/>
    <b v="0"/>
    <b v="0"/>
    <s v="music/rock"/>
    <x v="1"/>
    <x v="1"/>
    <x v="49"/>
    <d v="2019-12-04T06:00:00"/>
  </r>
  <r>
    <n v="50"/>
    <s v="Jones, Taylor and Moore"/>
    <s v="Down-sized system-worthy secured line"/>
    <x v="0"/>
    <n v="2"/>
    <n v="2"/>
    <x v="0"/>
    <n v="1"/>
    <n v="1.3755063582781412E-3"/>
    <x v="6"/>
    <s v="EUR"/>
    <n v="1375333200"/>
    <n v="1377752400"/>
    <b v="0"/>
    <b v="0"/>
    <s v="music/metal"/>
    <x v="1"/>
    <x v="16"/>
    <x v="50"/>
    <d v="2013-08-29T05:00:00"/>
  </r>
  <r>
    <n v="51"/>
    <s v="Bradshaw, Gill and Donovan"/>
    <s v="Inverse secondary infrastructure"/>
    <x v="45"/>
    <n v="145243"/>
    <n v="91.867805186590772"/>
    <x v="0"/>
    <n v="1467"/>
    <n v="2.0178678275940332"/>
    <x v="4"/>
    <s v="GBP"/>
    <n v="1332824400"/>
    <n v="1334206800"/>
    <b v="0"/>
    <b v="1"/>
    <s v="technology/wearables"/>
    <x v="2"/>
    <x v="8"/>
    <x v="51"/>
    <d v="2012-04-12T05:00:00"/>
  </r>
  <r>
    <n v="52"/>
    <s v="Hernandez, Rodriguez and Clark"/>
    <s v="Organic foreground leverage"/>
    <x v="44"/>
    <n v="2459"/>
    <n v="34.152777777777779"/>
    <x v="0"/>
    <n v="75"/>
    <n v="0.10316297687086058"/>
    <x v="1"/>
    <s v="USD"/>
    <n v="1284526800"/>
    <n v="1284872400"/>
    <b v="0"/>
    <b v="0"/>
    <s v="theater/plays"/>
    <x v="3"/>
    <x v="3"/>
    <x v="52"/>
    <d v="2010-09-19T05:00:00"/>
  </r>
  <r>
    <n v="53"/>
    <s v="Smith-Jones"/>
    <s v="Reverse-engineered static concept"/>
    <x v="35"/>
    <n v="12356"/>
    <n v="140.40909090909091"/>
    <x v="1"/>
    <n v="209"/>
    <n v="0.28748082888013149"/>
    <x v="1"/>
    <s v="USD"/>
    <n v="1400562000"/>
    <n v="1403931600"/>
    <b v="0"/>
    <b v="0"/>
    <s v="film &amp; video/drama"/>
    <x v="4"/>
    <x v="6"/>
    <x v="53"/>
    <d v="2014-06-28T05:00:00"/>
  </r>
  <r>
    <n v="54"/>
    <s v="Roy PLC"/>
    <s v="Multi-channeled neutral customer loyalty"/>
    <x v="46"/>
    <n v="5392"/>
    <n v="89.86666666666666"/>
    <x v="0"/>
    <n v="120"/>
    <n v="0.16506076299337694"/>
    <x v="1"/>
    <s v="USD"/>
    <n v="1520748000"/>
    <n v="1521262800"/>
    <b v="0"/>
    <b v="0"/>
    <s v="technology/wearables"/>
    <x v="2"/>
    <x v="8"/>
    <x v="54"/>
    <d v="2018-03-17T05:00:00"/>
  </r>
  <r>
    <n v="55"/>
    <s v="Wright, Brooks and Villarreal"/>
    <s v="Reverse-engineered bifurcated strategy"/>
    <x v="47"/>
    <n v="11746"/>
    <n v="177.96969696969697"/>
    <x v="1"/>
    <n v="131"/>
    <n v="0.18019133293443648"/>
    <x v="1"/>
    <s v="USD"/>
    <n v="1532926800"/>
    <n v="1533358800"/>
    <b v="0"/>
    <b v="0"/>
    <s v="music/jazz"/>
    <x v="1"/>
    <x v="17"/>
    <x v="55"/>
    <d v="2018-08-04T05:00:00"/>
  </r>
  <r>
    <n v="56"/>
    <s v="Flores, Miller and Johnson"/>
    <s v="Horizontal context-sensitive knowledge user"/>
    <x v="48"/>
    <n v="11493"/>
    <n v="143.66249999999999"/>
    <x v="1"/>
    <n v="164"/>
    <n v="0.22558304275761515"/>
    <x v="1"/>
    <s v="USD"/>
    <n v="1420869600"/>
    <n v="1421474400"/>
    <b v="0"/>
    <b v="0"/>
    <s v="technology/wearables"/>
    <x v="2"/>
    <x v="8"/>
    <x v="56"/>
    <d v="2015-01-17T06:00:00"/>
  </r>
  <r>
    <n v="57"/>
    <s v="Bridges, Freeman and Kim"/>
    <s v="Cross-group multi-state task-force"/>
    <x v="49"/>
    <n v="6243"/>
    <n v="215.27586206896552"/>
    <x v="1"/>
    <n v="201"/>
    <n v="0.27647677801390635"/>
    <x v="1"/>
    <s v="USD"/>
    <n v="1504242000"/>
    <n v="1505278800"/>
    <b v="0"/>
    <b v="0"/>
    <s v="games/video games"/>
    <x v="6"/>
    <x v="11"/>
    <x v="57"/>
    <d v="2017-09-13T05:00:00"/>
  </r>
  <r>
    <n v="58"/>
    <s v="Anderson-Perez"/>
    <s v="Expanded 3rdgeneration strategy"/>
    <x v="50"/>
    <n v="6132"/>
    <n v="227.11111111111114"/>
    <x v="1"/>
    <n v="211"/>
    <n v="0.2902318415966878"/>
    <x v="1"/>
    <s v="USD"/>
    <n v="1442811600"/>
    <n v="1443934800"/>
    <b v="0"/>
    <b v="0"/>
    <s v="theater/plays"/>
    <x v="3"/>
    <x v="3"/>
    <x v="58"/>
    <d v="2015-10-04T05:00:00"/>
  </r>
  <r>
    <n v="59"/>
    <s v="Wright, Fox and Marks"/>
    <s v="Assimilated real-time support"/>
    <x v="1"/>
    <n v="3851"/>
    <n v="275.07142857142861"/>
    <x v="1"/>
    <n v="128"/>
    <n v="0.17606481385960207"/>
    <x v="1"/>
    <s v="USD"/>
    <n v="1497243600"/>
    <n v="1498539600"/>
    <b v="0"/>
    <b v="1"/>
    <s v="theater/plays"/>
    <x v="3"/>
    <x v="3"/>
    <x v="59"/>
    <d v="2017-06-27T05:00:00"/>
  </r>
  <r>
    <n v="60"/>
    <s v="Crawford-Peters"/>
    <s v="User-centric regional database"/>
    <x v="51"/>
    <n v="135997"/>
    <n v="144.37048832271762"/>
    <x v="1"/>
    <n v="1600"/>
    <n v="2.200810173245026"/>
    <x v="0"/>
    <s v="CAD"/>
    <n v="1342501200"/>
    <n v="1342760400"/>
    <b v="0"/>
    <b v="0"/>
    <s v="theater/plays"/>
    <x v="3"/>
    <x v="3"/>
    <x v="60"/>
    <d v="2012-07-20T05:00:00"/>
  </r>
  <r>
    <n v="61"/>
    <s v="Romero-Hoffman"/>
    <s v="Open-source zero administration complexity"/>
    <x v="52"/>
    <n v="184750"/>
    <n v="92.74598393574297"/>
    <x v="0"/>
    <n v="2253"/>
    <n v="3.0990158252006519"/>
    <x v="0"/>
    <s v="CAD"/>
    <n v="1298268000"/>
    <n v="1301720400"/>
    <b v="0"/>
    <b v="0"/>
    <s v="theater/plays"/>
    <x v="3"/>
    <x v="3"/>
    <x v="61"/>
    <d v="2011-04-02T05:00:00"/>
  </r>
  <r>
    <n v="62"/>
    <s v="Sparks-West"/>
    <s v="Organized incremental standardization"/>
    <x v="22"/>
    <n v="14452"/>
    <n v="722.6"/>
    <x v="1"/>
    <n v="249"/>
    <n v="0.34250108321125716"/>
    <x v="1"/>
    <s v="USD"/>
    <n v="1433480400"/>
    <n v="1433566800"/>
    <b v="0"/>
    <b v="0"/>
    <s v="technology/web"/>
    <x v="2"/>
    <x v="2"/>
    <x v="62"/>
    <d v="2015-06-06T05:00:00"/>
  </r>
  <r>
    <n v="63"/>
    <s v="Baker, Morgan and Brown"/>
    <s v="Assimilated didactic open system"/>
    <x v="53"/>
    <n v="557"/>
    <n v="11.851063829787234"/>
    <x v="0"/>
    <n v="5"/>
    <n v="6.8775317913907057E-3"/>
    <x v="1"/>
    <s v="USD"/>
    <n v="1493355600"/>
    <n v="1493874000"/>
    <b v="0"/>
    <b v="0"/>
    <s v="theater/plays"/>
    <x v="3"/>
    <x v="3"/>
    <x v="63"/>
    <d v="2017-05-04T05:00:00"/>
  </r>
  <r>
    <n v="64"/>
    <s v="Mosley-Gilbert"/>
    <s v="Vision-oriented logistical intranet"/>
    <x v="54"/>
    <n v="2734"/>
    <n v="97.642857142857139"/>
    <x v="0"/>
    <n v="38"/>
    <n v="5.2269241614569362E-2"/>
    <x v="1"/>
    <s v="USD"/>
    <n v="1530507600"/>
    <n v="1531803600"/>
    <b v="0"/>
    <b v="1"/>
    <s v="technology/web"/>
    <x v="2"/>
    <x v="2"/>
    <x v="64"/>
    <d v="2018-07-17T05:00:00"/>
  </r>
  <r>
    <n v="65"/>
    <s v="Berry-Boyer"/>
    <s v="Mandatory incremental projection"/>
    <x v="55"/>
    <n v="14405"/>
    <n v="236.14754098360655"/>
    <x v="1"/>
    <n v="236"/>
    <n v="0.3246195005536413"/>
    <x v="1"/>
    <s v="USD"/>
    <n v="1296108000"/>
    <n v="1296712800"/>
    <b v="0"/>
    <b v="0"/>
    <s v="theater/plays"/>
    <x v="3"/>
    <x v="3"/>
    <x v="65"/>
    <d v="2011-02-03T06:00:00"/>
  </r>
  <r>
    <n v="66"/>
    <s v="Sanders-Allen"/>
    <s v="Grass-roots needs-based encryption"/>
    <x v="49"/>
    <n v="1307"/>
    <n v="45.068965517241381"/>
    <x v="0"/>
    <n v="12"/>
    <n v="1.6506076299337695E-2"/>
    <x v="1"/>
    <s v="USD"/>
    <n v="1428469200"/>
    <n v="1428901200"/>
    <b v="0"/>
    <b v="1"/>
    <s v="theater/plays"/>
    <x v="3"/>
    <x v="3"/>
    <x v="66"/>
    <d v="2015-04-13T05:00:00"/>
  </r>
  <r>
    <n v="67"/>
    <s v="Lopez Inc"/>
    <s v="Team-oriented 6thgeneration middleware"/>
    <x v="56"/>
    <n v="117892"/>
    <n v="162.38567493112947"/>
    <x v="1"/>
    <n v="4065"/>
    <n v="5.5914333464006436"/>
    <x v="4"/>
    <s v="GBP"/>
    <n v="1264399200"/>
    <n v="1264831200"/>
    <b v="0"/>
    <b v="1"/>
    <s v="technology/wearables"/>
    <x v="2"/>
    <x v="8"/>
    <x v="67"/>
    <d v="2010-01-30T06:00:00"/>
  </r>
  <r>
    <n v="68"/>
    <s v="Moreno-Turner"/>
    <s v="Inverse multi-tasking installation"/>
    <x v="57"/>
    <n v="14508"/>
    <n v="254.52631578947367"/>
    <x v="1"/>
    <n v="246"/>
    <n v="0.3383745641364227"/>
    <x v="6"/>
    <s v="EUR"/>
    <n v="1501131600"/>
    <n v="1505192400"/>
    <b v="0"/>
    <b v="1"/>
    <s v="theater/plays"/>
    <x v="3"/>
    <x v="3"/>
    <x v="68"/>
    <d v="2017-09-12T05:00:00"/>
  </r>
  <r>
    <n v="69"/>
    <s v="Jones-Watson"/>
    <s v="Switchable disintermediate moderator"/>
    <x v="58"/>
    <n v="1901"/>
    <n v="24.063291139240505"/>
    <x v="3"/>
    <n v="17"/>
    <n v="2.3383608090728401E-2"/>
    <x v="1"/>
    <s v="USD"/>
    <n v="1292738400"/>
    <n v="1295676000"/>
    <b v="0"/>
    <b v="0"/>
    <s v="theater/plays"/>
    <x v="3"/>
    <x v="3"/>
    <x v="69"/>
    <d v="2011-01-22T06:00:00"/>
  </r>
  <r>
    <n v="70"/>
    <s v="Barker Inc"/>
    <s v="Re-engineered 24/7 task-force"/>
    <x v="59"/>
    <n v="158389"/>
    <n v="123.74140625000001"/>
    <x v="1"/>
    <n v="2475"/>
    <n v="3.4043782367383995"/>
    <x v="6"/>
    <s v="EUR"/>
    <n v="1288674000"/>
    <n v="1292911200"/>
    <b v="0"/>
    <b v="1"/>
    <s v="theater/plays"/>
    <x v="3"/>
    <x v="3"/>
    <x v="70"/>
    <d v="2010-12-21T06:00:00"/>
  </r>
  <r>
    <n v="71"/>
    <s v="Tate, Bass and House"/>
    <s v="Organic object-oriented budgetary management"/>
    <x v="46"/>
    <n v="6484"/>
    <n v="108.06666666666666"/>
    <x v="1"/>
    <n v="76"/>
    <n v="0.10453848322913872"/>
    <x v="1"/>
    <s v="USD"/>
    <n v="1575093600"/>
    <n v="1575439200"/>
    <b v="0"/>
    <b v="0"/>
    <s v="theater/plays"/>
    <x v="3"/>
    <x v="3"/>
    <x v="71"/>
    <d v="2019-12-04T06:00:00"/>
  </r>
  <r>
    <n v="72"/>
    <s v="Hampton, Lewis and Ray"/>
    <s v="Seamless coherent parallelism"/>
    <x v="60"/>
    <n v="4022"/>
    <n v="670.33333333333326"/>
    <x v="1"/>
    <n v="54"/>
    <n v="7.4277343347019617E-2"/>
    <x v="1"/>
    <s v="USD"/>
    <n v="1435726800"/>
    <n v="1438837200"/>
    <b v="0"/>
    <b v="0"/>
    <s v="film &amp; video/animation"/>
    <x v="4"/>
    <x v="10"/>
    <x v="72"/>
    <d v="2015-08-06T05:00:00"/>
  </r>
  <r>
    <n v="73"/>
    <s v="Collins-Goodman"/>
    <s v="Cross-platform even-keeled initiative"/>
    <x v="1"/>
    <n v="9253"/>
    <n v="660.92857142857144"/>
    <x v="1"/>
    <n v="88"/>
    <n v="0.12104455952847643"/>
    <x v="1"/>
    <s v="USD"/>
    <n v="1480226400"/>
    <n v="1480485600"/>
    <b v="0"/>
    <b v="0"/>
    <s v="music/jazz"/>
    <x v="1"/>
    <x v="17"/>
    <x v="73"/>
    <d v="2016-11-30T06:00:00"/>
  </r>
  <r>
    <n v="74"/>
    <s v="Davis-Michael"/>
    <s v="Progressive tertiary framework"/>
    <x v="61"/>
    <n v="4776"/>
    <n v="122.46153846153847"/>
    <x v="1"/>
    <n v="85"/>
    <n v="0.116918040453642"/>
    <x v="4"/>
    <s v="GBP"/>
    <n v="1459054800"/>
    <n v="1459141200"/>
    <b v="0"/>
    <b v="0"/>
    <s v="music/metal"/>
    <x v="1"/>
    <x v="16"/>
    <x v="74"/>
    <d v="2016-03-28T05:00:00"/>
  </r>
  <r>
    <n v="75"/>
    <s v="White, Torres and Bishop"/>
    <s v="Multi-layered dynamic protocol"/>
    <x v="62"/>
    <n v="14606"/>
    <n v="150.57731958762886"/>
    <x v="1"/>
    <n v="170"/>
    <n v="0.233836080907284"/>
    <x v="1"/>
    <s v="USD"/>
    <n v="1531630800"/>
    <n v="1532322000"/>
    <b v="0"/>
    <b v="0"/>
    <s v="photography/photography books"/>
    <x v="7"/>
    <x v="14"/>
    <x v="75"/>
    <d v="2018-07-23T05:00:00"/>
  </r>
  <r>
    <n v="76"/>
    <s v="Martin, Conway and Larsen"/>
    <s v="Horizontal next generation function"/>
    <x v="63"/>
    <n v="95993"/>
    <n v="78.106590724165997"/>
    <x v="0"/>
    <n v="1684"/>
    <n v="2.3163527073403896"/>
    <x v="1"/>
    <s v="USD"/>
    <n v="1421992800"/>
    <n v="1426222800"/>
    <b v="1"/>
    <b v="1"/>
    <s v="theater/plays"/>
    <x v="3"/>
    <x v="3"/>
    <x v="76"/>
    <d v="2015-03-13T05:00:00"/>
  </r>
  <r>
    <n v="77"/>
    <s v="Acevedo-Huffman"/>
    <s v="Pre-emptive impactful model"/>
    <x v="40"/>
    <n v="4460"/>
    <n v="46.94736842105263"/>
    <x v="0"/>
    <n v="56"/>
    <n v="7.7028356063575901E-2"/>
    <x v="1"/>
    <s v="USD"/>
    <n v="1285563600"/>
    <n v="1286773200"/>
    <b v="0"/>
    <b v="1"/>
    <s v="film &amp; video/animation"/>
    <x v="4"/>
    <x v="10"/>
    <x v="77"/>
    <d v="2010-10-11T05:00:00"/>
  </r>
  <r>
    <n v="78"/>
    <s v="Montgomery, Larson and Spencer"/>
    <s v="User-centric bifurcated knowledge user"/>
    <x v="6"/>
    <n v="13536"/>
    <n v="300.8"/>
    <x v="1"/>
    <n v="330"/>
    <n v="0.45391709823178655"/>
    <x v="1"/>
    <s v="USD"/>
    <n v="1523854800"/>
    <n v="1523941200"/>
    <b v="0"/>
    <b v="0"/>
    <s v="publishing/translations"/>
    <x v="5"/>
    <x v="18"/>
    <x v="78"/>
    <d v="2018-04-17T05:00:00"/>
  </r>
  <r>
    <n v="79"/>
    <s v="Soto LLC"/>
    <s v="Triple-buffered reciprocal project"/>
    <x v="64"/>
    <n v="40228"/>
    <n v="69.598615916955026"/>
    <x v="0"/>
    <n v="838"/>
    <n v="1.1526743282370824"/>
    <x v="1"/>
    <s v="USD"/>
    <n v="1529125200"/>
    <n v="1529557200"/>
    <b v="0"/>
    <b v="0"/>
    <s v="theater/plays"/>
    <x v="3"/>
    <x v="3"/>
    <x v="79"/>
    <d v="2018-06-21T05:00:00"/>
  </r>
  <r>
    <n v="80"/>
    <s v="Sutton, Barrett and Tucker"/>
    <s v="Cross-platform needs-based approach"/>
    <x v="65"/>
    <n v="7012"/>
    <n v="637.4545454545455"/>
    <x v="1"/>
    <n v="127"/>
    <n v="0.17468930750132391"/>
    <x v="1"/>
    <s v="USD"/>
    <n v="1503982800"/>
    <n v="1506574800"/>
    <b v="0"/>
    <b v="0"/>
    <s v="games/video games"/>
    <x v="6"/>
    <x v="11"/>
    <x v="80"/>
    <d v="2017-09-28T05:00:00"/>
  </r>
  <r>
    <n v="81"/>
    <s v="Gomez, Bailey and Flores"/>
    <s v="User-friendly static contingency"/>
    <x v="66"/>
    <n v="37857"/>
    <n v="225.33928571428569"/>
    <x v="1"/>
    <n v="411"/>
    <n v="0.56533311325231606"/>
    <x v="1"/>
    <s v="USD"/>
    <n v="1511416800"/>
    <n v="1513576800"/>
    <b v="0"/>
    <b v="0"/>
    <s v="music/rock"/>
    <x v="1"/>
    <x v="1"/>
    <x v="81"/>
    <d v="2017-12-18T06:00:00"/>
  </r>
  <r>
    <n v="82"/>
    <s v="Porter-George"/>
    <s v="Reactive content-based framework"/>
    <x v="67"/>
    <n v="14973"/>
    <n v="1497.3000000000002"/>
    <x v="1"/>
    <n v="180"/>
    <n v="0.24759114449006542"/>
    <x v="4"/>
    <s v="GBP"/>
    <n v="1547704800"/>
    <n v="1548309600"/>
    <b v="0"/>
    <b v="1"/>
    <s v="games/video games"/>
    <x v="6"/>
    <x v="11"/>
    <x v="82"/>
    <d v="2019-01-24T06:00:00"/>
  </r>
  <r>
    <n v="83"/>
    <s v="Fitzgerald PLC"/>
    <s v="Realigned user-facing concept"/>
    <x v="68"/>
    <n v="39996"/>
    <n v="37.590225563909776"/>
    <x v="0"/>
    <n v="1000"/>
    <n v="1.3755063582781411"/>
    <x v="1"/>
    <s v="USD"/>
    <n v="1469682000"/>
    <n v="1471582800"/>
    <b v="0"/>
    <b v="0"/>
    <s v="music/electric music"/>
    <x v="1"/>
    <x v="5"/>
    <x v="83"/>
    <d v="2016-08-19T05:00:00"/>
  </r>
  <r>
    <n v="84"/>
    <s v="Cisneros-Burton"/>
    <s v="Public-key zero tolerance orchestration"/>
    <x v="69"/>
    <n v="41564"/>
    <n v="132.36942675159236"/>
    <x v="1"/>
    <n v="374"/>
    <n v="0.51443937799602479"/>
    <x v="1"/>
    <s v="USD"/>
    <n v="1343451600"/>
    <n v="1344315600"/>
    <b v="0"/>
    <b v="0"/>
    <s v="technology/wearables"/>
    <x v="2"/>
    <x v="8"/>
    <x v="84"/>
    <d v="2012-08-07T05:00:00"/>
  </r>
  <r>
    <n v="85"/>
    <s v="Hill, Lawson and Wilkinson"/>
    <s v="Multi-tiered eco-centric architecture"/>
    <x v="70"/>
    <n v="6430"/>
    <n v="131.22448979591837"/>
    <x v="1"/>
    <n v="71"/>
    <n v="9.7660951437748028E-2"/>
    <x v="2"/>
    <s v="AUD"/>
    <n v="1315717200"/>
    <n v="1316408400"/>
    <b v="0"/>
    <b v="0"/>
    <s v="music/indie rock"/>
    <x v="1"/>
    <x v="7"/>
    <x v="85"/>
    <d v="2011-09-19T05:00:00"/>
  </r>
  <r>
    <n v="86"/>
    <s v="Davis-Smith"/>
    <s v="Organic motivating firmware"/>
    <x v="71"/>
    <n v="12405"/>
    <n v="167.63513513513513"/>
    <x v="1"/>
    <n v="203"/>
    <n v="0.27922779073046267"/>
    <x v="1"/>
    <s v="USD"/>
    <n v="1430715600"/>
    <n v="1431838800"/>
    <b v="1"/>
    <b v="0"/>
    <s v="theater/plays"/>
    <x v="3"/>
    <x v="3"/>
    <x v="86"/>
    <d v="2015-05-17T05:00:00"/>
  </r>
  <r>
    <n v="87"/>
    <s v="Farrell and Sons"/>
    <s v="Synergized 4thgeneration conglomeration"/>
    <x v="72"/>
    <n v="123040"/>
    <n v="61.984886649874063"/>
    <x v="0"/>
    <n v="1482"/>
    <n v="2.0385004229682053"/>
    <x v="2"/>
    <s v="AUD"/>
    <n v="1299564000"/>
    <n v="1300510800"/>
    <b v="0"/>
    <b v="1"/>
    <s v="music/rock"/>
    <x v="1"/>
    <x v="1"/>
    <x v="87"/>
    <d v="2011-03-19T05:00:00"/>
  </r>
  <r>
    <n v="88"/>
    <s v="Clark Group"/>
    <s v="Grass-roots fault-tolerant policy"/>
    <x v="73"/>
    <n v="12516"/>
    <n v="260.75"/>
    <x v="1"/>
    <n v="113"/>
    <n v="0.15543221848542996"/>
    <x v="1"/>
    <s v="USD"/>
    <n v="1429160400"/>
    <n v="1431061200"/>
    <b v="0"/>
    <b v="0"/>
    <s v="publishing/translations"/>
    <x v="5"/>
    <x v="18"/>
    <x v="88"/>
    <d v="2015-05-08T05:00:00"/>
  </r>
  <r>
    <n v="89"/>
    <s v="White, Singleton and Zimmerman"/>
    <s v="Monitored scalable knowledgebase"/>
    <x v="74"/>
    <n v="8588"/>
    <n v="252.58823529411765"/>
    <x v="1"/>
    <n v="96"/>
    <n v="0.13204861039470156"/>
    <x v="1"/>
    <s v="USD"/>
    <n v="1271307600"/>
    <n v="1271480400"/>
    <b v="0"/>
    <b v="0"/>
    <s v="theater/plays"/>
    <x v="3"/>
    <x v="3"/>
    <x v="89"/>
    <d v="2010-04-17T05:00:00"/>
  </r>
  <r>
    <n v="90"/>
    <s v="Kramer Group"/>
    <s v="Synergistic explicit parallelism"/>
    <x v="75"/>
    <n v="6132"/>
    <n v="78.615384615384613"/>
    <x v="0"/>
    <n v="106"/>
    <n v="0.14580367397748295"/>
    <x v="1"/>
    <s v="USD"/>
    <n v="1456380000"/>
    <n v="1456380000"/>
    <b v="0"/>
    <b v="1"/>
    <s v="theater/plays"/>
    <x v="3"/>
    <x v="3"/>
    <x v="90"/>
    <d v="2016-02-25T06:00:00"/>
  </r>
  <r>
    <n v="91"/>
    <s v="Frazier, Patrick and Smith"/>
    <s v="Enhanced systemic analyzer"/>
    <x v="76"/>
    <n v="74688"/>
    <n v="48.404406999351913"/>
    <x v="0"/>
    <n v="679"/>
    <n v="0.93396881727085779"/>
    <x v="6"/>
    <s v="EUR"/>
    <n v="1470459600"/>
    <n v="1472878800"/>
    <b v="0"/>
    <b v="0"/>
    <s v="publishing/translations"/>
    <x v="5"/>
    <x v="18"/>
    <x v="91"/>
    <d v="2016-09-03T05:00:00"/>
  </r>
  <r>
    <n v="92"/>
    <s v="Santos, Bell and Lloyd"/>
    <s v="Object-based analyzing knowledge user"/>
    <x v="77"/>
    <n v="51775"/>
    <n v="258.875"/>
    <x v="1"/>
    <n v="498"/>
    <n v="0.68500216642251432"/>
    <x v="5"/>
    <s v="CHF"/>
    <n v="1277269200"/>
    <n v="1277355600"/>
    <b v="0"/>
    <b v="1"/>
    <s v="games/video games"/>
    <x v="6"/>
    <x v="11"/>
    <x v="92"/>
    <d v="2010-06-24T05:00:00"/>
  </r>
  <r>
    <n v="93"/>
    <s v="Hall and Sons"/>
    <s v="Pre-emptive radical architecture"/>
    <x v="78"/>
    <n v="65877"/>
    <n v="60.548713235294116"/>
    <x v="3"/>
    <n v="610"/>
    <n v="0.8390588785496661"/>
    <x v="1"/>
    <s v="USD"/>
    <n v="1350709200"/>
    <n v="1351054800"/>
    <b v="0"/>
    <b v="1"/>
    <s v="theater/plays"/>
    <x v="3"/>
    <x v="3"/>
    <x v="93"/>
    <d v="2012-10-24T05:00:00"/>
  </r>
  <r>
    <n v="94"/>
    <s v="Hanson Inc"/>
    <s v="Grass-roots web-enabled contingency"/>
    <x v="49"/>
    <n v="8807"/>
    <n v="303.68965517241378"/>
    <x v="1"/>
    <n v="180"/>
    <n v="0.24759114449006542"/>
    <x v="4"/>
    <s v="GBP"/>
    <n v="1554613200"/>
    <n v="1555563600"/>
    <b v="0"/>
    <b v="0"/>
    <s v="technology/web"/>
    <x v="2"/>
    <x v="2"/>
    <x v="94"/>
    <d v="2019-04-18T05:00:00"/>
  </r>
  <r>
    <n v="95"/>
    <s v="Sanchez LLC"/>
    <s v="Stand-alone system-worthy standardization"/>
    <x v="79"/>
    <n v="1017"/>
    <n v="112.99999999999999"/>
    <x v="1"/>
    <n v="27"/>
    <n v="3.7138671673509809E-2"/>
    <x v="1"/>
    <s v="USD"/>
    <n v="1571029200"/>
    <n v="1571634000"/>
    <b v="0"/>
    <b v="0"/>
    <s v="film &amp; video/documentary"/>
    <x v="4"/>
    <x v="4"/>
    <x v="95"/>
    <d v="2019-10-21T05:00:00"/>
  </r>
  <r>
    <n v="96"/>
    <s v="Howard Ltd"/>
    <s v="Down-sized systematic policy"/>
    <x v="80"/>
    <n v="151513"/>
    <n v="217.37876614060258"/>
    <x v="1"/>
    <n v="2331"/>
    <n v="3.2063053211463468"/>
    <x v="1"/>
    <s v="USD"/>
    <n v="1299736800"/>
    <n v="1300856400"/>
    <b v="0"/>
    <b v="0"/>
    <s v="theater/plays"/>
    <x v="3"/>
    <x v="3"/>
    <x v="96"/>
    <d v="2011-03-23T05:00:00"/>
  </r>
  <r>
    <n v="97"/>
    <s v="Stewart LLC"/>
    <s v="Cloned bi-directional architecture"/>
    <x v="81"/>
    <n v="12047"/>
    <n v="926.69230769230762"/>
    <x v="1"/>
    <n v="113"/>
    <n v="0.15543221848542996"/>
    <x v="1"/>
    <s v="USD"/>
    <n v="1435208400"/>
    <n v="1439874000"/>
    <b v="0"/>
    <b v="0"/>
    <s v="food/food trucks"/>
    <x v="0"/>
    <x v="0"/>
    <x v="48"/>
    <d v="2015-08-18T05:00:00"/>
  </r>
  <r>
    <n v="98"/>
    <s v="Arias, Allen and Miller"/>
    <s v="Seamless transitional portal"/>
    <x v="82"/>
    <n v="32951"/>
    <n v="33.692229038854805"/>
    <x v="0"/>
    <n v="1220"/>
    <n v="1.6781177570993322"/>
    <x v="2"/>
    <s v="AUD"/>
    <n v="1437973200"/>
    <n v="1438318800"/>
    <b v="0"/>
    <b v="0"/>
    <s v="games/video games"/>
    <x v="6"/>
    <x v="11"/>
    <x v="97"/>
    <d v="2015-07-31T05:00:00"/>
  </r>
  <r>
    <n v="99"/>
    <s v="Baker-Morris"/>
    <s v="Fully-configurable motivating approach"/>
    <x v="4"/>
    <n v="14951"/>
    <n v="196.7236842105263"/>
    <x v="1"/>
    <n v="164"/>
    <n v="0.22558304275761515"/>
    <x v="1"/>
    <s v="USD"/>
    <n v="1416895200"/>
    <n v="1419400800"/>
    <b v="0"/>
    <b v="0"/>
    <s v="theater/plays"/>
    <x v="3"/>
    <x v="3"/>
    <x v="98"/>
    <d v="2014-12-24T06:00:00"/>
  </r>
  <r>
    <n v="100"/>
    <s v="Tucker, Fox and Green"/>
    <s v="Upgradable fault-tolerant approach"/>
    <x v="0"/>
    <n v="1"/>
    <n v="1"/>
    <x v="0"/>
    <n v="1"/>
    <n v="1.3755063582781412E-3"/>
    <x v="1"/>
    <s v="USD"/>
    <n v="1319000400"/>
    <n v="1320555600"/>
    <b v="0"/>
    <b v="0"/>
    <s v="theater/plays"/>
    <x v="3"/>
    <x v="3"/>
    <x v="99"/>
    <d v="2011-11-06T05:00:00"/>
  </r>
  <r>
    <n v="101"/>
    <s v="Douglas LLC"/>
    <s v="Reduced heuristic moratorium"/>
    <x v="79"/>
    <n v="9193"/>
    <n v="1021.4444444444445"/>
    <x v="1"/>
    <n v="164"/>
    <n v="0.22558304275761515"/>
    <x v="1"/>
    <s v="USD"/>
    <n v="1424498400"/>
    <n v="1425103200"/>
    <b v="0"/>
    <b v="1"/>
    <s v="music/electric music"/>
    <x v="1"/>
    <x v="5"/>
    <x v="100"/>
    <d v="2015-02-28T06:00:00"/>
  </r>
  <r>
    <n v="102"/>
    <s v="Garcia Inc"/>
    <s v="Front-line web-enabled model"/>
    <x v="41"/>
    <n v="10422"/>
    <n v="281.67567567567568"/>
    <x v="1"/>
    <n v="336"/>
    <n v="0.46217013638145543"/>
    <x v="1"/>
    <s v="USD"/>
    <n v="1526274000"/>
    <n v="1526878800"/>
    <b v="0"/>
    <b v="1"/>
    <s v="technology/wearables"/>
    <x v="2"/>
    <x v="8"/>
    <x v="101"/>
    <d v="2018-05-21T05:00:00"/>
  </r>
  <r>
    <n v="103"/>
    <s v="Frye, Hunt and Powell"/>
    <s v="Polarized incremental emulation"/>
    <x v="83"/>
    <n v="2461"/>
    <n v="24.610000000000003"/>
    <x v="0"/>
    <n v="37"/>
    <n v="5.089373525629122E-2"/>
    <x v="6"/>
    <s v="EUR"/>
    <n v="1287896400"/>
    <n v="1288674000"/>
    <b v="0"/>
    <b v="0"/>
    <s v="music/electric music"/>
    <x v="1"/>
    <x v="5"/>
    <x v="102"/>
    <d v="2010-11-02T05:00:00"/>
  </r>
  <r>
    <n v="104"/>
    <s v="Smith, Wells and Nguyen"/>
    <s v="Self-enabling grid-enabled initiative"/>
    <x v="84"/>
    <n v="170623"/>
    <n v="143.14010067114094"/>
    <x v="1"/>
    <n v="1917"/>
    <n v="2.6368456888191965"/>
    <x v="1"/>
    <s v="USD"/>
    <n v="1495515600"/>
    <n v="1495602000"/>
    <b v="0"/>
    <b v="0"/>
    <s v="music/indie rock"/>
    <x v="1"/>
    <x v="7"/>
    <x v="103"/>
    <d v="2017-05-24T05:00:00"/>
  </r>
  <r>
    <n v="105"/>
    <s v="Charles-Johnson"/>
    <s v="Total fresh-thinking system engine"/>
    <x v="85"/>
    <n v="9829"/>
    <n v="144.54411764705884"/>
    <x v="1"/>
    <n v="95"/>
    <n v="0.1306731040364234"/>
    <x v="1"/>
    <s v="USD"/>
    <n v="1364878800"/>
    <n v="1366434000"/>
    <b v="0"/>
    <b v="0"/>
    <s v="technology/web"/>
    <x v="2"/>
    <x v="2"/>
    <x v="104"/>
    <d v="2013-04-20T05:00:00"/>
  </r>
  <r>
    <n v="106"/>
    <s v="Brandt, Carter and Wood"/>
    <s v="Ameliorated clear-thinking circuit"/>
    <x v="61"/>
    <n v="14006"/>
    <n v="359.12820512820514"/>
    <x v="1"/>
    <n v="147"/>
    <n v="0.20219943466688675"/>
    <x v="1"/>
    <s v="USD"/>
    <n v="1567918800"/>
    <n v="1568350800"/>
    <b v="0"/>
    <b v="0"/>
    <s v="theater/plays"/>
    <x v="3"/>
    <x v="3"/>
    <x v="105"/>
    <d v="2019-09-13T05:00:00"/>
  </r>
  <r>
    <n v="107"/>
    <s v="Tucker, Schmidt and Reid"/>
    <s v="Multi-layered encompassing installation"/>
    <x v="26"/>
    <n v="6527"/>
    <n v="186.48571428571427"/>
    <x v="1"/>
    <n v="86"/>
    <n v="0.11829354681192014"/>
    <x v="1"/>
    <s v="USD"/>
    <n v="1524459600"/>
    <n v="1525928400"/>
    <b v="0"/>
    <b v="1"/>
    <s v="theater/plays"/>
    <x v="3"/>
    <x v="3"/>
    <x v="106"/>
    <d v="2018-05-10T05:00:00"/>
  </r>
  <r>
    <n v="108"/>
    <s v="Decker Inc"/>
    <s v="Universal encompassing implementation"/>
    <x v="42"/>
    <n v="8929"/>
    <n v="595.26666666666665"/>
    <x v="1"/>
    <n v="83"/>
    <n v="0.11416702773708572"/>
    <x v="1"/>
    <s v="USD"/>
    <n v="1333688400"/>
    <n v="1336885200"/>
    <b v="0"/>
    <b v="0"/>
    <s v="film &amp; video/documentary"/>
    <x v="4"/>
    <x v="4"/>
    <x v="107"/>
    <d v="2012-05-13T05:00:00"/>
  </r>
  <r>
    <n v="109"/>
    <s v="Romero and Sons"/>
    <s v="Object-based client-server application"/>
    <x v="5"/>
    <n v="3079"/>
    <n v="59.21153846153846"/>
    <x v="0"/>
    <n v="60"/>
    <n v="8.2530381496688468E-2"/>
    <x v="1"/>
    <s v="USD"/>
    <n v="1389506400"/>
    <n v="1389679200"/>
    <b v="0"/>
    <b v="0"/>
    <s v="film &amp; video/television"/>
    <x v="4"/>
    <x v="19"/>
    <x v="108"/>
    <d v="2014-01-14T06:00:00"/>
  </r>
  <r>
    <n v="110"/>
    <s v="Castillo-Carey"/>
    <s v="Cross-platform solution-oriented process improvement"/>
    <x v="86"/>
    <n v="21307"/>
    <n v="14.962780898876405"/>
    <x v="0"/>
    <n v="296"/>
    <n v="0.40714988205032976"/>
    <x v="1"/>
    <s v="USD"/>
    <n v="1536642000"/>
    <n v="1538283600"/>
    <b v="0"/>
    <b v="0"/>
    <s v="food/food trucks"/>
    <x v="0"/>
    <x v="0"/>
    <x v="109"/>
    <d v="2018-09-30T05:00:00"/>
  </r>
  <r>
    <n v="111"/>
    <s v="Hart-Briggs"/>
    <s v="Re-engineered user-facing approach"/>
    <x v="87"/>
    <n v="73653"/>
    <n v="119.95602605863192"/>
    <x v="1"/>
    <n v="676"/>
    <n v="0.92984229819602338"/>
    <x v="1"/>
    <s v="USD"/>
    <n v="1348290000"/>
    <n v="1348808400"/>
    <b v="0"/>
    <b v="0"/>
    <s v="publishing/radio &amp; podcasts"/>
    <x v="5"/>
    <x v="15"/>
    <x v="110"/>
    <d v="2012-09-28T05:00:00"/>
  </r>
  <r>
    <n v="112"/>
    <s v="Jones-Meyer"/>
    <s v="Re-engineered client-driven hub"/>
    <x v="53"/>
    <n v="12635"/>
    <n v="268.82978723404256"/>
    <x v="1"/>
    <n v="361"/>
    <n v="0.49655779533840894"/>
    <x v="2"/>
    <s v="AUD"/>
    <n v="1408856400"/>
    <n v="1410152400"/>
    <b v="0"/>
    <b v="0"/>
    <s v="technology/web"/>
    <x v="2"/>
    <x v="2"/>
    <x v="111"/>
    <d v="2014-09-08T05:00:00"/>
  </r>
  <r>
    <n v="113"/>
    <s v="Wright, Hartman and Yu"/>
    <s v="User-friendly tertiary array"/>
    <x v="88"/>
    <n v="12437"/>
    <n v="376.87878787878788"/>
    <x v="1"/>
    <n v="131"/>
    <n v="0.18019133293443648"/>
    <x v="1"/>
    <s v="USD"/>
    <n v="1505192400"/>
    <n v="1505797200"/>
    <b v="0"/>
    <b v="0"/>
    <s v="food/food trucks"/>
    <x v="0"/>
    <x v="0"/>
    <x v="112"/>
    <d v="2017-09-19T05:00:00"/>
  </r>
  <r>
    <n v="114"/>
    <s v="Harper-Davis"/>
    <s v="Robust heuristic encoding"/>
    <x v="89"/>
    <n v="13816"/>
    <n v="727.15789473684208"/>
    <x v="1"/>
    <n v="126"/>
    <n v="0.17331380114304579"/>
    <x v="1"/>
    <s v="USD"/>
    <n v="1554786000"/>
    <n v="1554872400"/>
    <b v="0"/>
    <b v="1"/>
    <s v="technology/wearables"/>
    <x v="2"/>
    <x v="8"/>
    <x v="113"/>
    <d v="2019-04-10T05:00:00"/>
  </r>
  <r>
    <n v="115"/>
    <s v="Barrett PLC"/>
    <s v="Team-oriented clear-thinking capacity"/>
    <x v="90"/>
    <n v="145382"/>
    <n v="87.211757648470297"/>
    <x v="0"/>
    <n v="3304"/>
    <n v="4.544673007750978"/>
    <x v="6"/>
    <s v="EUR"/>
    <n v="1510898400"/>
    <n v="1513922400"/>
    <b v="0"/>
    <b v="0"/>
    <s v="publishing/fiction"/>
    <x v="5"/>
    <x v="13"/>
    <x v="114"/>
    <d v="2017-12-22T06:00:00"/>
  </r>
  <r>
    <n v="116"/>
    <s v="David-Clark"/>
    <s v="De-engineered motivating standardization"/>
    <x v="44"/>
    <n v="6336"/>
    <n v="88"/>
    <x v="0"/>
    <n v="73"/>
    <n v="0.1004119641543043"/>
    <x v="1"/>
    <s v="USD"/>
    <n v="1442552400"/>
    <n v="1442638800"/>
    <b v="0"/>
    <b v="0"/>
    <s v="theater/plays"/>
    <x v="3"/>
    <x v="3"/>
    <x v="115"/>
    <d v="2015-09-19T05:00:00"/>
  </r>
  <r>
    <n v="117"/>
    <s v="Chaney-Dennis"/>
    <s v="Business-focused 24hour groupware"/>
    <x v="70"/>
    <n v="8523"/>
    <n v="173.9387755102041"/>
    <x v="1"/>
    <n v="275"/>
    <n v="0.37826424852648882"/>
    <x v="1"/>
    <s v="USD"/>
    <n v="1316667600"/>
    <n v="1317186000"/>
    <b v="0"/>
    <b v="0"/>
    <s v="film &amp; video/television"/>
    <x v="4"/>
    <x v="19"/>
    <x v="116"/>
    <d v="2011-09-28T05:00:00"/>
  </r>
  <r>
    <n v="118"/>
    <s v="Robinson, Lopez and Christensen"/>
    <s v="Organic next generation protocol"/>
    <x v="91"/>
    <n v="6351"/>
    <n v="117.61111111111111"/>
    <x v="1"/>
    <n v="67"/>
    <n v="9.2158926004635461E-2"/>
    <x v="1"/>
    <s v="USD"/>
    <n v="1390716000"/>
    <n v="1391234400"/>
    <b v="0"/>
    <b v="0"/>
    <s v="photography/photography books"/>
    <x v="7"/>
    <x v="14"/>
    <x v="117"/>
    <d v="2014-02-01T06:00:00"/>
  </r>
  <r>
    <n v="119"/>
    <s v="Clark and Sons"/>
    <s v="Reverse-engineered full-range Internet solution"/>
    <x v="92"/>
    <n v="10748"/>
    <n v="214.96"/>
    <x v="1"/>
    <n v="154"/>
    <n v="0.21182797917483373"/>
    <x v="1"/>
    <s v="USD"/>
    <n v="1402894800"/>
    <n v="1404363600"/>
    <b v="0"/>
    <b v="1"/>
    <s v="film &amp; video/documentary"/>
    <x v="4"/>
    <x v="4"/>
    <x v="118"/>
    <d v="2014-07-03T05:00:00"/>
  </r>
  <r>
    <n v="120"/>
    <s v="Vega Group"/>
    <s v="Synchronized regional synergy"/>
    <x v="93"/>
    <n v="112272"/>
    <n v="149.49667110519306"/>
    <x v="1"/>
    <n v="1782"/>
    <n v="2.4511523304516474"/>
    <x v="1"/>
    <s v="USD"/>
    <n v="1429246800"/>
    <n v="1429592400"/>
    <b v="0"/>
    <b v="1"/>
    <s v="games/mobile games"/>
    <x v="6"/>
    <x v="20"/>
    <x v="119"/>
    <d v="2015-04-21T05:00:00"/>
  </r>
  <r>
    <n v="121"/>
    <s v="Brown-Brown"/>
    <s v="Multi-lateral homogeneous success"/>
    <x v="94"/>
    <n v="99361"/>
    <n v="219.33995584988963"/>
    <x v="1"/>
    <n v="903"/>
    <n v="1.2420822415251616"/>
    <x v="1"/>
    <s v="USD"/>
    <n v="1412485200"/>
    <n v="1413608400"/>
    <b v="0"/>
    <b v="0"/>
    <s v="games/video games"/>
    <x v="6"/>
    <x v="11"/>
    <x v="33"/>
    <d v="2014-10-18T05:00:00"/>
  </r>
  <r>
    <n v="122"/>
    <s v="Taylor PLC"/>
    <s v="Seamless zero-defect solution"/>
    <x v="95"/>
    <n v="88055"/>
    <n v="64.367690058479525"/>
    <x v="0"/>
    <n v="3387"/>
    <n v="4.6588400354880637"/>
    <x v="1"/>
    <s v="USD"/>
    <n v="1417068000"/>
    <n v="1419400800"/>
    <b v="0"/>
    <b v="0"/>
    <s v="publishing/fiction"/>
    <x v="5"/>
    <x v="13"/>
    <x v="120"/>
    <d v="2014-12-24T06:00:00"/>
  </r>
  <r>
    <n v="123"/>
    <s v="Edwards-Lewis"/>
    <s v="Enhanced scalable concept"/>
    <x v="96"/>
    <n v="33092"/>
    <n v="18.622397298818232"/>
    <x v="0"/>
    <n v="662"/>
    <n v="0.91058520918012942"/>
    <x v="0"/>
    <s v="CAD"/>
    <n v="1448344800"/>
    <n v="1448604000"/>
    <b v="1"/>
    <b v="0"/>
    <s v="theater/plays"/>
    <x v="3"/>
    <x v="3"/>
    <x v="121"/>
    <d v="2015-11-27T06:00:00"/>
  </r>
  <r>
    <n v="124"/>
    <s v="Stanton, Neal and Rodriguez"/>
    <s v="Polarized uniform software"/>
    <x v="97"/>
    <n v="9562"/>
    <n v="367.76923076923077"/>
    <x v="1"/>
    <n v="94"/>
    <n v="0.12929759767814528"/>
    <x v="6"/>
    <s v="EUR"/>
    <n v="1557723600"/>
    <n v="1562302800"/>
    <b v="0"/>
    <b v="0"/>
    <s v="photography/photography books"/>
    <x v="7"/>
    <x v="14"/>
    <x v="122"/>
    <d v="2019-07-05T05:00:00"/>
  </r>
  <r>
    <n v="125"/>
    <s v="Pratt LLC"/>
    <s v="Stand-alone web-enabled moderator"/>
    <x v="98"/>
    <n v="8475"/>
    <n v="159.90566037735849"/>
    <x v="1"/>
    <n v="180"/>
    <n v="0.24759114449006542"/>
    <x v="1"/>
    <s v="USD"/>
    <n v="1537333200"/>
    <n v="1537678800"/>
    <b v="0"/>
    <b v="0"/>
    <s v="theater/plays"/>
    <x v="3"/>
    <x v="3"/>
    <x v="123"/>
    <d v="2018-09-23T05:00:00"/>
  </r>
  <r>
    <n v="126"/>
    <s v="Gross PLC"/>
    <s v="Proactive methodical benchmark"/>
    <x v="99"/>
    <n v="69617"/>
    <n v="38.633185349611544"/>
    <x v="0"/>
    <n v="774"/>
    <n v="1.0646419213072813"/>
    <x v="1"/>
    <s v="USD"/>
    <n v="1471150800"/>
    <n v="1473570000"/>
    <b v="0"/>
    <b v="1"/>
    <s v="theater/plays"/>
    <x v="3"/>
    <x v="3"/>
    <x v="124"/>
    <d v="2016-09-11T05:00:00"/>
  </r>
  <r>
    <n v="127"/>
    <s v="Martinez, Gomez and Dalton"/>
    <s v="Team-oriented 6thgeneration matrix"/>
    <x v="100"/>
    <n v="53067"/>
    <n v="51.42151162790698"/>
    <x v="0"/>
    <n v="672"/>
    <n v="0.92434027276291086"/>
    <x v="0"/>
    <s v="CAD"/>
    <n v="1273640400"/>
    <n v="1273899600"/>
    <b v="0"/>
    <b v="0"/>
    <s v="theater/plays"/>
    <x v="3"/>
    <x v="3"/>
    <x v="125"/>
    <d v="2010-05-15T05:00:00"/>
  </r>
  <r>
    <n v="128"/>
    <s v="Allen-Curtis"/>
    <s v="Phased human-resource core"/>
    <x v="101"/>
    <n v="42596"/>
    <n v="60.334277620396605"/>
    <x v="3"/>
    <n v="532"/>
    <n v="0.73176938260397106"/>
    <x v="1"/>
    <s v="USD"/>
    <n v="1282885200"/>
    <n v="1284008400"/>
    <b v="0"/>
    <b v="0"/>
    <s v="music/rock"/>
    <x v="1"/>
    <x v="1"/>
    <x v="126"/>
    <d v="2010-09-09T05:00:00"/>
  </r>
  <r>
    <n v="129"/>
    <s v="Morgan-Martinez"/>
    <s v="Mandatory tertiary implementation"/>
    <x v="102"/>
    <n v="4756"/>
    <n v="3.202693602693603"/>
    <x v="3"/>
    <n v="55"/>
    <n v="7.5652849705297759E-2"/>
    <x v="2"/>
    <s v="AUD"/>
    <n v="1422943200"/>
    <n v="1425103200"/>
    <b v="0"/>
    <b v="0"/>
    <s v="food/food trucks"/>
    <x v="0"/>
    <x v="0"/>
    <x v="127"/>
    <d v="2015-02-28T06:00:00"/>
  </r>
  <r>
    <n v="130"/>
    <s v="Luna, Anderson and Fox"/>
    <s v="Secured directional encryption"/>
    <x v="103"/>
    <n v="14925"/>
    <n v="155.46875"/>
    <x v="1"/>
    <n v="533"/>
    <n v="0.73314488896224927"/>
    <x v="3"/>
    <s v="DKK"/>
    <n v="1319605200"/>
    <n v="1320991200"/>
    <b v="0"/>
    <b v="0"/>
    <s v="film &amp; video/drama"/>
    <x v="4"/>
    <x v="6"/>
    <x v="128"/>
    <d v="2011-11-11T06:00:00"/>
  </r>
  <r>
    <n v="131"/>
    <s v="Fleming, Zhang and Henderson"/>
    <s v="Distributed 5thgeneration implementation"/>
    <x v="104"/>
    <n v="166116"/>
    <n v="100.85974499089254"/>
    <x v="1"/>
    <n v="2443"/>
    <n v="3.3603620332734989"/>
    <x v="4"/>
    <s v="GBP"/>
    <n v="1385704800"/>
    <n v="1386828000"/>
    <b v="0"/>
    <b v="0"/>
    <s v="technology/web"/>
    <x v="2"/>
    <x v="2"/>
    <x v="129"/>
    <d v="2013-12-12T06:00:00"/>
  </r>
  <r>
    <n v="132"/>
    <s v="Flowers and Sons"/>
    <s v="Virtual static core"/>
    <x v="88"/>
    <n v="3834"/>
    <n v="116.18181818181819"/>
    <x v="1"/>
    <n v="89"/>
    <n v="0.12242006588675457"/>
    <x v="1"/>
    <s v="USD"/>
    <n v="1515736800"/>
    <n v="1517119200"/>
    <b v="0"/>
    <b v="1"/>
    <s v="theater/plays"/>
    <x v="3"/>
    <x v="3"/>
    <x v="130"/>
    <d v="2018-01-28T06:00:00"/>
  </r>
  <r>
    <n v="133"/>
    <s v="Gates PLC"/>
    <s v="Secured content-based product"/>
    <x v="6"/>
    <n v="13985"/>
    <n v="310.77777777777777"/>
    <x v="1"/>
    <n v="159"/>
    <n v="0.21870551096622445"/>
    <x v="1"/>
    <s v="USD"/>
    <n v="1313125200"/>
    <n v="1315026000"/>
    <b v="0"/>
    <b v="0"/>
    <s v="music/world music"/>
    <x v="1"/>
    <x v="21"/>
    <x v="131"/>
    <d v="2011-09-03T05:00:00"/>
  </r>
  <r>
    <n v="134"/>
    <s v="Caldwell LLC"/>
    <s v="Secured executive concept"/>
    <x v="105"/>
    <n v="89288"/>
    <n v="89.73668341708543"/>
    <x v="0"/>
    <n v="940"/>
    <n v="1.2929759767814526"/>
    <x v="5"/>
    <s v="CHF"/>
    <n v="1308459600"/>
    <n v="1312693200"/>
    <b v="0"/>
    <b v="1"/>
    <s v="film &amp; video/documentary"/>
    <x v="4"/>
    <x v="4"/>
    <x v="132"/>
    <d v="2011-08-07T05:00:00"/>
  </r>
  <r>
    <n v="135"/>
    <s v="Le, Burton and Evans"/>
    <s v="Balanced zero-defect software"/>
    <x v="106"/>
    <n v="5488"/>
    <n v="71.27272727272728"/>
    <x v="0"/>
    <n v="117"/>
    <n v="0.16093424391854252"/>
    <x v="1"/>
    <s v="USD"/>
    <n v="1362636000"/>
    <n v="1363064400"/>
    <b v="0"/>
    <b v="1"/>
    <s v="theater/plays"/>
    <x v="3"/>
    <x v="3"/>
    <x v="133"/>
    <d v="2013-03-12T05:00:00"/>
  </r>
  <r>
    <n v="136"/>
    <s v="Briggs PLC"/>
    <s v="Distributed context-sensitive flexibility"/>
    <x v="107"/>
    <n v="2721"/>
    <n v="3.2862318840579712"/>
    <x v="3"/>
    <n v="58"/>
    <n v="7.9779368780132184E-2"/>
    <x v="1"/>
    <s v="USD"/>
    <n v="1402117200"/>
    <n v="1403154000"/>
    <b v="0"/>
    <b v="1"/>
    <s v="film &amp; video/drama"/>
    <x v="4"/>
    <x v="6"/>
    <x v="134"/>
    <d v="2014-06-19T05:00:00"/>
  </r>
  <r>
    <n v="137"/>
    <s v="Hudson-Nguyen"/>
    <s v="Down-sized disintermediate support"/>
    <x v="37"/>
    <n v="4712"/>
    <n v="261.77777777777777"/>
    <x v="1"/>
    <n v="50"/>
    <n v="6.8775317913907064E-2"/>
    <x v="1"/>
    <s v="USD"/>
    <n v="1286341200"/>
    <n v="1286859600"/>
    <b v="0"/>
    <b v="0"/>
    <s v="publishing/nonfiction"/>
    <x v="5"/>
    <x v="9"/>
    <x v="135"/>
    <d v="2010-10-12T05:00:00"/>
  </r>
  <r>
    <n v="138"/>
    <s v="Hogan Ltd"/>
    <s v="Stand-alone mission-critical moratorium"/>
    <x v="103"/>
    <n v="9216"/>
    <n v="96"/>
    <x v="0"/>
    <n v="115"/>
    <n v="0.15818323120198624"/>
    <x v="1"/>
    <s v="USD"/>
    <n v="1348808400"/>
    <n v="1349326800"/>
    <b v="0"/>
    <b v="0"/>
    <s v="games/mobile games"/>
    <x v="6"/>
    <x v="20"/>
    <x v="136"/>
    <d v="2012-10-04T05:00:00"/>
  </r>
  <r>
    <n v="139"/>
    <s v="Hamilton, Wright and Chavez"/>
    <s v="Down-sized empowering protocol"/>
    <x v="108"/>
    <n v="19246"/>
    <n v="20.896851248642779"/>
    <x v="0"/>
    <n v="326"/>
    <n v="0.44841507279867404"/>
    <x v="1"/>
    <s v="USD"/>
    <n v="1429592400"/>
    <n v="1430974800"/>
    <b v="0"/>
    <b v="1"/>
    <s v="technology/wearables"/>
    <x v="2"/>
    <x v="8"/>
    <x v="137"/>
    <d v="2015-05-07T05:00:00"/>
  </r>
  <r>
    <n v="140"/>
    <s v="Bautista-Cross"/>
    <s v="Fully-configurable coherent Internet solution"/>
    <x v="20"/>
    <n v="12274"/>
    <n v="223.16363636363636"/>
    <x v="1"/>
    <n v="186"/>
    <n v="0.25584418263973424"/>
    <x v="1"/>
    <s v="USD"/>
    <n v="1519538400"/>
    <n v="1519970400"/>
    <b v="0"/>
    <b v="0"/>
    <s v="film &amp; video/documentary"/>
    <x v="4"/>
    <x v="4"/>
    <x v="138"/>
    <d v="2018-03-02T06:00:00"/>
  </r>
  <r>
    <n v="141"/>
    <s v="Jackson LLC"/>
    <s v="Distributed motivating algorithm"/>
    <x v="109"/>
    <n v="65323"/>
    <n v="101.59097978227061"/>
    <x v="1"/>
    <n v="1071"/>
    <n v="1.4731673097158893"/>
    <x v="1"/>
    <s v="USD"/>
    <n v="1434085200"/>
    <n v="1434603600"/>
    <b v="0"/>
    <b v="0"/>
    <s v="technology/web"/>
    <x v="2"/>
    <x v="2"/>
    <x v="139"/>
    <d v="2015-06-18T05:00:00"/>
  </r>
  <r>
    <n v="142"/>
    <s v="Figueroa Ltd"/>
    <s v="Expanded solution-oriented benchmark"/>
    <x v="92"/>
    <n v="11502"/>
    <n v="230.03999999999996"/>
    <x v="1"/>
    <n v="117"/>
    <n v="0.16093424391854252"/>
    <x v="1"/>
    <s v="USD"/>
    <n v="1333688400"/>
    <n v="1337230800"/>
    <b v="0"/>
    <b v="0"/>
    <s v="technology/web"/>
    <x v="2"/>
    <x v="2"/>
    <x v="107"/>
    <d v="2012-05-17T05:00:00"/>
  </r>
  <r>
    <n v="143"/>
    <s v="Avila-Jones"/>
    <s v="Implemented discrete secured line"/>
    <x v="91"/>
    <n v="7322"/>
    <n v="135.59259259259261"/>
    <x v="1"/>
    <n v="70"/>
    <n v="9.6285445079469886E-2"/>
    <x v="1"/>
    <s v="USD"/>
    <n v="1277701200"/>
    <n v="1279429200"/>
    <b v="0"/>
    <b v="0"/>
    <s v="music/indie rock"/>
    <x v="1"/>
    <x v="7"/>
    <x v="140"/>
    <d v="2010-07-18T05:00:00"/>
  </r>
  <r>
    <n v="144"/>
    <s v="Martin, Lopez and Hunter"/>
    <s v="Multi-lateral actuating installation"/>
    <x v="25"/>
    <n v="11619"/>
    <n v="129.1"/>
    <x v="1"/>
    <n v="135"/>
    <n v="0.18569335836754905"/>
    <x v="1"/>
    <s v="USD"/>
    <n v="1560747600"/>
    <n v="1561438800"/>
    <b v="0"/>
    <b v="0"/>
    <s v="theater/plays"/>
    <x v="3"/>
    <x v="3"/>
    <x v="141"/>
    <d v="2019-06-25T05:00:00"/>
  </r>
  <r>
    <n v="145"/>
    <s v="Fields-Moore"/>
    <s v="Secured reciprocal array"/>
    <x v="110"/>
    <n v="59128"/>
    <n v="236.512"/>
    <x v="1"/>
    <n v="768"/>
    <n v="1.0563888831576125"/>
    <x v="5"/>
    <s v="CHF"/>
    <n v="1410066000"/>
    <n v="1410498000"/>
    <b v="0"/>
    <b v="0"/>
    <s v="technology/wearables"/>
    <x v="2"/>
    <x v="8"/>
    <x v="142"/>
    <d v="2014-09-12T05:00:00"/>
  </r>
  <r>
    <n v="146"/>
    <s v="Harris-Golden"/>
    <s v="Optional bandwidth-monitored middleware"/>
    <x v="35"/>
    <n v="1518"/>
    <n v="17.25"/>
    <x v="3"/>
    <n v="51"/>
    <n v="7.0150824272185205E-2"/>
    <x v="1"/>
    <s v="USD"/>
    <n v="1320732000"/>
    <n v="1322460000"/>
    <b v="0"/>
    <b v="0"/>
    <s v="theater/plays"/>
    <x v="3"/>
    <x v="3"/>
    <x v="143"/>
    <d v="2011-11-28T06:00:00"/>
  </r>
  <r>
    <n v="147"/>
    <s v="Moss, Norman and Dunlap"/>
    <s v="Upgradable upward-trending workforce"/>
    <x v="111"/>
    <n v="9337"/>
    <n v="112.49397590361446"/>
    <x v="1"/>
    <n v="199"/>
    <n v="0.2737257652973501"/>
    <x v="1"/>
    <s v="USD"/>
    <n v="1465794000"/>
    <n v="1466312400"/>
    <b v="0"/>
    <b v="1"/>
    <s v="theater/plays"/>
    <x v="3"/>
    <x v="3"/>
    <x v="144"/>
    <d v="2016-06-19T05:00:00"/>
  </r>
  <r>
    <n v="148"/>
    <s v="White, Larson and Wright"/>
    <s v="Upgradable hybrid capability"/>
    <x v="29"/>
    <n v="11255"/>
    <n v="121.02150537634408"/>
    <x v="1"/>
    <n v="107"/>
    <n v="0.14717918033576111"/>
    <x v="1"/>
    <s v="USD"/>
    <n v="1500958800"/>
    <n v="1501736400"/>
    <b v="0"/>
    <b v="0"/>
    <s v="technology/wearables"/>
    <x v="2"/>
    <x v="8"/>
    <x v="145"/>
    <d v="2017-08-03T05:00:00"/>
  </r>
  <r>
    <n v="149"/>
    <s v="Payne, Oliver and Burch"/>
    <s v="Managed fresh-thinking flexibility"/>
    <x v="8"/>
    <n v="13632"/>
    <n v="219.87096774193549"/>
    <x v="1"/>
    <n v="195"/>
    <n v="0.26822373986423753"/>
    <x v="1"/>
    <s v="USD"/>
    <n v="1357020000"/>
    <n v="1361512800"/>
    <b v="0"/>
    <b v="0"/>
    <s v="music/indie rock"/>
    <x v="1"/>
    <x v="7"/>
    <x v="146"/>
    <d v="2013-02-22T06:00:00"/>
  </r>
  <r>
    <n v="150"/>
    <s v="Brown, Palmer and Pace"/>
    <s v="Networked stable workforce"/>
    <x v="0"/>
    <n v="1"/>
    <n v="1"/>
    <x v="0"/>
    <n v="1"/>
    <n v="1.3755063582781412E-3"/>
    <x v="1"/>
    <s v="USD"/>
    <n v="1544940000"/>
    <n v="1545026400"/>
    <b v="0"/>
    <b v="0"/>
    <s v="music/rock"/>
    <x v="1"/>
    <x v="1"/>
    <x v="147"/>
    <d v="2018-12-17T06:00:00"/>
  </r>
  <r>
    <n v="151"/>
    <s v="Parker LLC"/>
    <s v="Customizable intermediate extranet"/>
    <x v="112"/>
    <n v="88037"/>
    <n v="64.166909620991248"/>
    <x v="0"/>
    <n v="1467"/>
    <n v="2.0178678275940332"/>
    <x v="1"/>
    <s v="USD"/>
    <n v="1402290000"/>
    <n v="1406696400"/>
    <b v="0"/>
    <b v="0"/>
    <s v="music/electric music"/>
    <x v="1"/>
    <x v="5"/>
    <x v="148"/>
    <d v="2014-07-30T05:00:00"/>
  </r>
  <r>
    <n v="152"/>
    <s v="Bowen, Mcdonald and Hall"/>
    <s v="User-centric fault-tolerant task-force"/>
    <x v="113"/>
    <n v="175573"/>
    <n v="423.06746987951806"/>
    <x v="1"/>
    <n v="3376"/>
    <n v="4.6437094655470048"/>
    <x v="1"/>
    <s v="USD"/>
    <n v="1487311200"/>
    <n v="1487916000"/>
    <b v="0"/>
    <b v="0"/>
    <s v="music/indie rock"/>
    <x v="1"/>
    <x v="7"/>
    <x v="149"/>
    <d v="2017-02-24T06:00:00"/>
  </r>
  <r>
    <n v="153"/>
    <s v="Whitehead, Bell and Hughes"/>
    <s v="Multi-tiered radical definition"/>
    <x v="114"/>
    <n v="176112"/>
    <n v="92.984160506863773"/>
    <x v="0"/>
    <n v="5681"/>
    <n v="7.8142516213781201"/>
    <x v="1"/>
    <s v="USD"/>
    <n v="1350622800"/>
    <n v="1351141200"/>
    <b v="0"/>
    <b v="0"/>
    <s v="theater/plays"/>
    <x v="3"/>
    <x v="3"/>
    <x v="150"/>
    <d v="2012-10-25T05:00:00"/>
  </r>
  <r>
    <n v="154"/>
    <s v="Rodriguez-Brown"/>
    <s v="Devolved foreground benchmark"/>
    <x v="115"/>
    <n v="100650"/>
    <n v="58.756567425569173"/>
    <x v="0"/>
    <n v="1059"/>
    <n v="1.4566612334165514"/>
    <x v="1"/>
    <s v="USD"/>
    <n v="1463029200"/>
    <n v="1465016400"/>
    <b v="0"/>
    <b v="1"/>
    <s v="music/indie rock"/>
    <x v="1"/>
    <x v="7"/>
    <x v="151"/>
    <d v="2016-06-04T05:00:00"/>
  </r>
  <r>
    <n v="155"/>
    <s v="Hall-Schaefer"/>
    <s v="Distributed eco-centric methodology"/>
    <x v="116"/>
    <n v="90706"/>
    <n v="65.022222222222226"/>
    <x v="0"/>
    <n v="1194"/>
    <n v="1.6423545917841005"/>
    <x v="1"/>
    <s v="USD"/>
    <n v="1269493200"/>
    <n v="1270789200"/>
    <b v="0"/>
    <b v="0"/>
    <s v="theater/plays"/>
    <x v="3"/>
    <x v="3"/>
    <x v="152"/>
    <d v="2010-04-09T05:00:00"/>
  </r>
  <r>
    <n v="156"/>
    <s v="Meza-Rogers"/>
    <s v="Streamlined encompassing encryption"/>
    <x v="117"/>
    <n v="26914"/>
    <n v="73.939560439560438"/>
    <x v="3"/>
    <n v="379"/>
    <n v="0.52131690978741552"/>
    <x v="2"/>
    <s v="AUD"/>
    <n v="1570251600"/>
    <n v="1572325200"/>
    <b v="0"/>
    <b v="0"/>
    <s v="music/rock"/>
    <x v="1"/>
    <x v="1"/>
    <x v="153"/>
    <d v="2019-10-29T05:00:00"/>
  </r>
  <r>
    <n v="157"/>
    <s v="Curtis-Curtis"/>
    <s v="User-friendly reciprocal initiative"/>
    <x v="3"/>
    <n v="2212"/>
    <n v="52.666666666666664"/>
    <x v="0"/>
    <n v="30"/>
    <n v="4.1265190748344234E-2"/>
    <x v="2"/>
    <s v="AUD"/>
    <n v="1388383200"/>
    <n v="1389420000"/>
    <b v="0"/>
    <b v="0"/>
    <s v="photography/photography books"/>
    <x v="7"/>
    <x v="14"/>
    <x v="154"/>
    <d v="2014-01-11T06:00:00"/>
  </r>
  <r>
    <n v="158"/>
    <s v="Carlson Inc"/>
    <s v="Ergonomic fresh-thinking installation"/>
    <x v="118"/>
    <n v="4640"/>
    <n v="220.95238095238096"/>
    <x v="1"/>
    <n v="41"/>
    <n v="5.6395760689403787E-2"/>
    <x v="1"/>
    <s v="USD"/>
    <n v="1449554400"/>
    <n v="1449640800"/>
    <b v="0"/>
    <b v="0"/>
    <s v="music/rock"/>
    <x v="1"/>
    <x v="1"/>
    <x v="155"/>
    <d v="2015-12-09T06:00:00"/>
  </r>
  <r>
    <n v="159"/>
    <s v="Clarke, Anderson and Lee"/>
    <s v="Robust explicit hardware"/>
    <x v="119"/>
    <n v="191222"/>
    <n v="100.01150627615063"/>
    <x v="1"/>
    <n v="1821"/>
    <n v="2.5047970784244948"/>
    <x v="1"/>
    <s v="USD"/>
    <n v="1553662800"/>
    <n v="1555218000"/>
    <b v="0"/>
    <b v="1"/>
    <s v="theater/plays"/>
    <x v="3"/>
    <x v="3"/>
    <x v="156"/>
    <d v="2019-04-14T05:00:00"/>
  </r>
  <r>
    <n v="160"/>
    <s v="Evans Group"/>
    <s v="Stand-alone actuating support"/>
    <x v="48"/>
    <n v="12985"/>
    <n v="162.3125"/>
    <x v="1"/>
    <n v="164"/>
    <n v="0.22558304275761515"/>
    <x v="1"/>
    <s v="USD"/>
    <n v="1556341200"/>
    <n v="1557723600"/>
    <b v="0"/>
    <b v="0"/>
    <s v="technology/wearables"/>
    <x v="2"/>
    <x v="8"/>
    <x v="157"/>
    <d v="2019-05-13T05:00:00"/>
  </r>
  <r>
    <n v="161"/>
    <s v="Bruce Group"/>
    <s v="Cross-platform methodical process improvement"/>
    <x v="20"/>
    <n v="4300"/>
    <n v="78.181818181818187"/>
    <x v="0"/>
    <n v="75"/>
    <n v="0.10316297687086058"/>
    <x v="1"/>
    <s v="USD"/>
    <n v="1442984400"/>
    <n v="1443502800"/>
    <b v="0"/>
    <b v="1"/>
    <s v="technology/web"/>
    <x v="2"/>
    <x v="2"/>
    <x v="158"/>
    <d v="2015-09-29T05:00:00"/>
  </r>
  <r>
    <n v="162"/>
    <s v="Keith, Alvarez and Potter"/>
    <s v="Extended bottom-line open architecture"/>
    <x v="55"/>
    <n v="9134"/>
    <n v="149.73770491803279"/>
    <x v="1"/>
    <n v="157"/>
    <n v="0.21595449824966817"/>
    <x v="5"/>
    <s v="CHF"/>
    <n v="1544248800"/>
    <n v="1546840800"/>
    <b v="0"/>
    <b v="0"/>
    <s v="music/rock"/>
    <x v="1"/>
    <x v="1"/>
    <x v="159"/>
    <d v="2019-01-07T06:00:00"/>
  </r>
  <r>
    <n v="163"/>
    <s v="Burton-Watkins"/>
    <s v="Extended reciprocal circuit"/>
    <x v="26"/>
    <n v="8864"/>
    <n v="253.25714285714284"/>
    <x v="1"/>
    <n v="246"/>
    <n v="0.3383745641364227"/>
    <x v="1"/>
    <s v="USD"/>
    <n v="1508475600"/>
    <n v="1512712800"/>
    <b v="0"/>
    <b v="1"/>
    <s v="photography/photography books"/>
    <x v="7"/>
    <x v="14"/>
    <x v="160"/>
    <d v="2017-12-08T06:00:00"/>
  </r>
  <r>
    <n v="164"/>
    <s v="Lopez and Sons"/>
    <s v="Polarized human-resource protocol"/>
    <x v="120"/>
    <n v="150755"/>
    <n v="100.16943521594683"/>
    <x v="1"/>
    <n v="1396"/>
    <n v="1.9202068761562849"/>
    <x v="1"/>
    <s v="USD"/>
    <n v="1507438800"/>
    <n v="1507525200"/>
    <b v="0"/>
    <b v="0"/>
    <s v="theater/plays"/>
    <x v="3"/>
    <x v="3"/>
    <x v="161"/>
    <d v="2017-10-09T05:00:00"/>
  </r>
  <r>
    <n v="165"/>
    <s v="Cordova Ltd"/>
    <s v="Synergized radical product"/>
    <x v="121"/>
    <n v="110279"/>
    <n v="121.99004424778761"/>
    <x v="1"/>
    <n v="2506"/>
    <n v="3.4470189338450217"/>
    <x v="1"/>
    <s v="USD"/>
    <n v="1501563600"/>
    <n v="1504328400"/>
    <b v="0"/>
    <b v="0"/>
    <s v="technology/web"/>
    <x v="2"/>
    <x v="2"/>
    <x v="162"/>
    <d v="2017-09-02T05:00:00"/>
  </r>
  <r>
    <n v="166"/>
    <s v="Brown-Vang"/>
    <s v="Robust heuristic artificial intelligence"/>
    <x v="122"/>
    <n v="13439"/>
    <n v="137.13265306122449"/>
    <x v="1"/>
    <n v="244"/>
    <n v="0.33562355141986644"/>
    <x v="1"/>
    <s v="USD"/>
    <n v="1292997600"/>
    <n v="1293343200"/>
    <b v="0"/>
    <b v="0"/>
    <s v="photography/photography books"/>
    <x v="7"/>
    <x v="14"/>
    <x v="163"/>
    <d v="2010-12-26T06:00:00"/>
  </r>
  <r>
    <n v="167"/>
    <s v="Cruz-Ward"/>
    <s v="Robust content-based emulation"/>
    <x v="97"/>
    <n v="10804"/>
    <n v="415.53846153846149"/>
    <x v="1"/>
    <n v="146"/>
    <n v="0.2008239283086086"/>
    <x v="2"/>
    <s v="AUD"/>
    <n v="1370840400"/>
    <n v="1371704400"/>
    <b v="0"/>
    <b v="0"/>
    <s v="theater/plays"/>
    <x v="3"/>
    <x v="3"/>
    <x v="164"/>
    <d v="2013-06-20T05:00:00"/>
  </r>
  <r>
    <n v="168"/>
    <s v="Hernandez Group"/>
    <s v="Ergonomic uniform open system"/>
    <x v="123"/>
    <n v="40107"/>
    <n v="31.30913348946136"/>
    <x v="0"/>
    <n v="955"/>
    <n v="1.3136085721556248"/>
    <x v="3"/>
    <s v="DKK"/>
    <n v="1550815200"/>
    <n v="1552798800"/>
    <b v="0"/>
    <b v="1"/>
    <s v="music/indie rock"/>
    <x v="1"/>
    <x v="7"/>
    <x v="165"/>
    <d v="2019-03-17T05:00:00"/>
  </r>
  <r>
    <n v="169"/>
    <s v="Tran, Steele and Wilson"/>
    <s v="Profit-focused modular product"/>
    <x v="124"/>
    <n v="98811"/>
    <n v="424.08154506437768"/>
    <x v="1"/>
    <n v="1267"/>
    <n v="1.7427665559384049"/>
    <x v="1"/>
    <s v="USD"/>
    <n v="1339909200"/>
    <n v="1342328400"/>
    <b v="0"/>
    <b v="1"/>
    <s v="film &amp; video/shorts"/>
    <x v="4"/>
    <x v="12"/>
    <x v="166"/>
    <d v="2012-07-15T05:00:00"/>
  </r>
  <r>
    <n v="170"/>
    <s v="Summers, Gallegos and Stein"/>
    <s v="Mandatory mobile product"/>
    <x v="125"/>
    <n v="5528"/>
    <n v="2.93886230728336"/>
    <x v="0"/>
    <n v="67"/>
    <n v="9.2158926004635461E-2"/>
    <x v="1"/>
    <s v="USD"/>
    <n v="1501736400"/>
    <n v="1502341200"/>
    <b v="0"/>
    <b v="0"/>
    <s v="music/indie rock"/>
    <x v="1"/>
    <x v="7"/>
    <x v="167"/>
    <d v="2017-08-10T05:00:00"/>
  </r>
  <r>
    <n v="171"/>
    <s v="Blair Group"/>
    <s v="Public-key 3rdgeneration budgetary management"/>
    <x v="70"/>
    <n v="521"/>
    <n v="10.63265306122449"/>
    <x v="0"/>
    <n v="5"/>
    <n v="6.8775317913907057E-3"/>
    <x v="1"/>
    <s v="USD"/>
    <n v="1395291600"/>
    <n v="1397192400"/>
    <b v="0"/>
    <b v="0"/>
    <s v="publishing/translations"/>
    <x v="5"/>
    <x v="18"/>
    <x v="168"/>
    <d v="2014-04-11T05:00:00"/>
  </r>
  <r>
    <n v="172"/>
    <s v="Nixon Inc"/>
    <s v="Centralized national firmware"/>
    <x v="126"/>
    <n v="663"/>
    <n v="82.875"/>
    <x v="0"/>
    <n v="26"/>
    <n v="3.5763165315231667E-2"/>
    <x v="1"/>
    <s v="USD"/>
    <n v="1405746000"/>
    <n v="1407042000"/>
    <b v="0"/>
    <b v="1"/>
    <s v="film &amp; video/documentary"/>
    <x v="4"/>
    <x v="4"/>
    <x v="169"/>
    <d v="2014-08-03T05:00:00"/>
  </r>
  <r>
    <n v="173"/>
    <s v="White LLC"/>
    <s v="Cross-group 4thgeneration middleware"/>
    <x v="127"/>
    <n v="157635"/>
    <n v="163.01447776628748"/>
    <x v="1"/>
    <n v="1561"/>
    <n v="2.1471654252721781"/>
    <x v="1"/>
    <s v="USD"/>
    <n v="1368853200"/>
    <n v="1369371600"/>
    <b v="0"/>
    <b v="0"/>
    <s v="theater/plays"/>
    <x v="3"/>
    <x v="3"/>
    <x v="170"/>
    <d v="2013-05-24T05:00:00"/>
  </r>
  <r>
    <n v="174"/>
    <s v="Santos, Black and Donovan"/>
    <s v="Pre-emptive scalable access"/>
    <x v="60"/>
    <n v="5368"/>
    <n v="894.66666666666674"/>
    <x v="1"/>
    <n v="48"/>
    <n v="6.602430519735078E-2"/>
    <x v="1"/>
    <s v="USD"/>
    <n v="1444021200"/>
    <n v="1444107600"/>
    <b v="0"/>
    <b v="1"/>
    <s v="technology/wearables"/>
    <x v="2"/>
    <x v="8"/>
    <x v="171"/>
    <d v="2015-10-06T05:00:00"/>
  </r>
  <r>
    <n v="175"/>
    <s v="Jones, Contreras and Burnett"/>
    <s v="Sharable intangible migration"/>
    <x v="128"/>
    <n v="47459"/>
    <n v="26.191501103752756"/>
    <x v="0"/>
    <n v="1130"/>
    <n v="1.5543221848542994"/>
    <x v="1"/>
    <s v="USD"/>
    <n v="1472619600"/>
    <n v="1474261200"/>
    <b v="0"/>
    <b v="0"/>
    <s v="theater/plays"/>
    <x v="3"/>
    <x v="3"/>
    <x v="172"/>
    <d v="2016-09-19T05:00:00"/>
  </r>
  <r>
    <n v="176"/>
    <s v="Stone-Orozco"/>
    <s v="Proactive scalable Graphical User Interface"/>
    <x v="129"/>
    <n v="86060"/>
    <n v="74.834782608695647"/>
    <x v="0"/>
    <n v="782"/>
    <n v="1.0756459721735063"/>
    <x v="1"/>
    <s v="USD"/>
    <n v="1472878800"/>
    <n v="1473656400"/>
    <b v="0"/>
    <b v="0"/>
    <s v="theater/plays"/>
    <x v="3"/>
    <x v="3"/>
    <x v="173"/>
    <d v="2016-09-12T05:00:00"/>
  </r>
  <r>
    <n v="177"/>
    <s v="Lee, Gibson and Morgan"/>
    <s v="Digitized solution-oriented product"/>
    <x v="130"/>
    <n v="161593"/>
    <n v="416.47680412371136"/>
    <x v="1"/>
    <n v="2739"/>
    <n v="3.7675119153238286"/>
    <x v="1"/>
    <s v="USD"/>
    <n v="1289800800"/>
    <n v="1291960800"/>
    <b v="0"/>
    <b v="0"/>
    <s v="theater/plays"/>
    <x v="3"/>
    <x v="3"/>
    <x v="174"/>
    <d v="2010-12-10T06:00:00"/>
  </r>
  <r>
    <n v="178"/>
    <s v="Alexander-Williams"/>
    <s v="Triple-buffered cohesive structure"/>
    <x v="44"/>
    <n v="6927"/>
    <n v="96.208333333333329"/>
    <x v="0"/>
    <n v="210"/>
    <n v="0.28885633523840964"/>
    <x v="1"/>
    <s v="USD"/>
    <n v="1505970000"/>
    <n v="1506747600"/>
    <b v="0"/>
    <b v="0"/>
    <s v="food/food trucks"/>
    <x v="0"/>
    <x v="0"/>
    <x v="175"/>
    <d v="2017-09-30T05:00:00"/>
  </r>
  <r>
    <n v="179"/>
    <s v="Marks Ltd"/>
    <s v="Realigned human-resource orchestration"/>
    <x v="131"/>
    <n v="159185"/>
    <n v="357.71910112359546"/>
    <x v="1"/>
    <n v="3537"/>
    <n v="4.8651659892297854"/>
    <x v="0"/>
    <s v="CAD"/>
    <n v="1363496400"/>
    <n v="1363582800"/>
    <b v="0"/>
    <b v="1"/>
    <s v="theater/plays"/>
    <x v="3"/>
    <x v="3"/>
    <x v="176"/>
    <d v="2013-03-18T05:00:00"/>
  </r>
  <r>
    <n v="180"/>
    <s v="Olsen, Edwards and Reid"/>
    <s v="Optional clear-thinking software"/>
    <x v="132"/>
    <n v="172736"/>
    <n v="308.45714285714286"/>
    <x v="1"/>
    <n v="2107"/>
    <n v="2.8981918968920435"/>
    <x v="2"/>
    <s v="AUD"/>
    <n v="1269234000"/>
    <n v="1269666000"/>
    <b v="0"/>
    <b v="0"/>
    <s v="technology/wearables"/>
    <x v="2"/>
    <x v="8"/>
    <x v="177"/>
    <d v="2010-03-27T05:00:00"/>
  </r>
  <r>
    <n v="181"/>
    <s v="Daniels, Rose and Tyler"/>
    <s v="Centralized global approach"/>
    <x v="133"/>
    <n v="5315"/>
    <n v="61.802325581395344"/>
    <x v="0"/>
    <n v="136"/>
    <n v="0.18706886472582721"/>
    <x v="1"/>
    <s v="USD"/>
    <n v="1507093200"/>
    <n v="1508648400"/>
    <b v="0"/>
    <b v="0"/>
    <s v="technology/web"/>
    <x v="2"/>
    <x v="2"/>
    <x v="178"/>
    <d v="2017-10-22T05:00:00"/>
  </r>
  <r>
    <n v="182"/>
    <s v="Adams Group"/>
    <s v="Reverse-engineered bandwidth-monitored contingency"/>
    <x v="134"/>
    <n v="195750"/>
    <n v="722.32472324723244"/>
    <x v="1"/>
    <n v="3318"/>
    <n v="4.5639300967668719"/>
    <x v="3"/>
    <s v="DKK"/>
    <n v="1560574800"/>
    <n v="1561957200"/>
    <b v="0"/>
    <b v="0"/>
    <s v="theater/plays"/>
    <x v="3"/>
    <x v="3"/>
    <x v="179"/>
    <d v="2019-07-01T05:00:00"/>
  </r>
  <r>
    <n v="183"/>
    <s v="Rogers, Huerta and Medina"/>
    <s v="Pre-emptive bandwidth-monitored instruction set"/>
    <x v="135"/>
    <n v="3525"/>
    <n v="69.117647058823522"/>
    <x v="0"/>
    <n v="86"/>
    <n v="0.11829354681192014"/>
    <x v="0"/>
    <s v="CAD"/>
    <n v="1284008400"/>
    <n v="1285131600"/>
    <b v="0"/>
    <b v="0"/>
    <s v="music/rock"/>
    <x v="1"/>
    <x v="1"/>
    <x v="180"/>
    <d v="2010-09-22T05:00:00"/>
  </r>
  <r>
    <n v="184"/>
    <s v="Howard, Carter and Griffith"/>
    <s v="Adaptive asynchronous emulation"/>
    <x v="136"/>
    <n v="10550"/>
    <n v="293.05555555555554"/>
    <x v="1"/>
    <n v="340"/>
    <n v="0.467672161814568"/>
    <x v="1"/>
    <s v="USD"/>
    <n v="1556859600"/>
    <n v="1556946000"/>
    <b v="0"/>
    <b v="0"/>
    <s v="theater/plays"/>
    <x v="3"/>
    <x v="3"/>
    <x v="181"/>
    <d v="2019-05-04T05:00:00"/>
  </r>
  <r>
    <n v="185"/>
    <s v="Bailey PLC"/>
    <s v="Innovative actuating conglomeration"/>
    <x v="67"/>
    <n v="718"/>
    <n v="71.8"/>
    <x v="0"/>
    <n v="19"/>
    <n v="2.6134620807284681E-2"/>
    <x v="1"/>
    <s v="USD"/>
    <n v="1526187600"/>
    <n v="1527138000"/>
    <b v="0"/>
    <b v="0"/>
    <s v="film &amp; video/television"/>
    <x v="4"/>
    <x v="19"/>
    <x v="182"/>
    <d v="2018-05-24T05:00:00"/>
  </r>
  <r>
    <n v="186"/>
    <s v="Parker Group"/>
    <s v="Grass-roots foreground policy"/>
    <x v="137"/>
    <n v="28358"/>
    <n v="31.934684684684683"/>
    <x v="0"/>
    <n v="886"/>
    <n v="1.218698633434433"/>
    <x v="1"/>
    <s v="USD"/>
    <n v="1400821200"/>
    <n v="1402117200"/>
    <b v="0"/>
    <b v="0"/>
    <s v="theater/plays"/>
    <x v="3"/>
    <x v="3"/>
    <x v="183"/>
    <d v="2014-06-07T05:00:00"/>
  </r>
  <r>
    <n v="187"/>
    <s v="Fox Group"/>
    <s v="Horizontal transitional paradigm"/>
    <x v="138"/>
    <n v="138384"/>
    <n v="229.87375415282392"/>
    <x v="1"/>
    <n v="1442"/>
    <n v="1.9834801686370795"/>
    <x v="0"/>
    <s v="CAD"/>
    <n v="1361599200"/>
    <n v="1364014800"/>
    <b v="0"/>
    <b v="1"/>
    <s v="film &amp; video/shorts"/>
    <x v="4"/>
    <x v="12"/>
    <x v="184"/>
    <d v="2013-03-23T05:00:00"/>
  </r>
  <r>
    <n v="188"/>
    <s v="Walker, Jones and Rodriguez"/>
    <s v="Networked didactic info-mediaries"/>
    <x v="139"/>
    <n v="2625"/>
    <n v="32.012195121951223"/>
    <x v="0"/>
    <n v="35"/>
    <n v="4.8142722539734943E-2"/>
    <x v="6"/>
    <s v="EUR"/>
    <n v="1417500000"/>
    <n v="1417586400"/>
    <b v="0"/>
    <b v="0"/>
    <s v="theater/plays"/>
    <x v="3"/>
    <x v="3"/>
    <x v="185"/>
    <d v="2014-12-03T06:00:00"/>
  </r>
  <r>
    <n v="189"/>
    <s v="Anthony-Shaw"/>
    <s v="Switchable contextually-based access"/>
    <x v="140"/>
    <n v="45004"/>
    <n v="23.525352848928385"/>
    <x v="3"/>
    <n v="441"/>
    <n v="0.60659830400066028"/>
    <x v="1"/>
    <s v="USD"/>
    <n v="1457071200"/>
    <n v="1457071200"/>
    <b v="0"/>
    <b v="0"/>
    <s v="theater/plays"/>
    <x v="3"/>
    <x v="3"/>
    <x v="186"/>
    <d v="2016-03-04T06:00:00"/>
  </r>
  <r>
    <n v="190"/>
    <s v="Cook LLC"/>
    <s v="Up-sized dynamic throughput"/>
    <x v="41"/>
    <n v="2538"/>
    <n v="68.594594594594597"/>
    <x v="0"/>
    <n v="24"/>
    <n v="3.301215259867539E-2"/>
    <x v="1"/>
    <s v="USD"/>
    <n v="1370322000"/>
    <n v="1370408400"/>
    <b v="0"/>
    <b v="1"/>
    <s v="theater/plays"/>
    <x v="3"/>
    <x v="3"/>
    <x v="187"/>
    <d v="2013-06-05T05:00:00"/>
  </r>
  <r>
    <n v="191"/>
    <s v="Sutton PLC"/>
    <s v="Mandatory reciprocal superstructure"/>
    <x v="141"/>
    <n v="3188"/>
    <n v="37.952380952380956"/>
    <x v="0"/>
    <n v="86"/>
    <n v="0.11829354681192014"/>
    <x v="6"/>
    <s v="EUR"/>
    <n v="1552366800"/>
    <n v="1552626000"/>
    <b v="0"/>
    <b v="0"/>
    <s v="theater/plays"/>
    <x v="3"/>
    <x v="3"/>
    <x v="188"/>
    <d v="2019-03-15T05:00:00"/>
  </r>
  <r>
    <n v="192"/>
    <s v="Long, Morgan and Mitchell"/>
    <s v="Upgradable 4thgeneration productivity"/>
    <x v="142"/>
    <n v="8517"/>
    <n v="19.992957746478872"/>
    <x v="0"/>
    <n v="243"/>
    <n v="0.33424804506158828"/>
    <x v="1"/>
    <s v="USD"/>
    <n v="1403845200"/>
    <n v="1404190800"/>
    <b v="0"/>
    <b v="0"/>
    <s v="music/rock"/>
    <x v="1"/>
    <x v="1"/>
    <x v="189"/>
    <d v="2014-07-01T05:00:00"/>
  </r>
  <r>
    <n v="193"/>
    <s v="Calhoun, Rogers and Long"/>
    <s v="Progressive discrete hub"/>
    <x v="47"/>
    <n v="3012"/>
    <n v="45.636363636363633"/>
    <x v="0"/>
    <n v="65"/>
    <n v="8.9407913288079177E-2"/>
    <x v="1"/>
    <s v="USD"/>
    <n v="1523163600"/>
    <n v="1523509200"/>
    <b v="1"/>
    <b v="0"/>
    <s v="music/indie rock"/>
    <x v="1"/>
    <x v="7"/>
    <x v="190"/>
    <d v="2018-04-12T05:00:00"/>
  </r>
  <r>
    <n v="194"/>
    <s v="Sandoval Group"/>
    <s v="Assimilated multi-tasking archive"/>
    <x v="143"/>
    <n v="8716"/>
    <n v="122.7605633802817"/>
    <x v="1"/>
    <n v="126"/>
    <n v="0.17331380114304579"/>
    <x v="1"/>
    <s v="USD"/>
    <n v="1442206800"/>
    <n v="1443589200"/>
    <b v="0"/>
    <b v="0"/>
    <s v="music/metal"/>
    <x v="1"/>
    <x v="16"/>
    <x v="191"/>
    <d v="2015-09-30T05:00:00"/>
  </r>
  <r>
    <n v="195"/>
    <s v="Smith and Sons"/>
    <s v="Upgradable high-level solution"/>
    <x v="144"/>
    <n v="57157"/>
    <n v="361.75316455696202"/>
    <x v="1"/>
    <n v="524"/>
    <n v="0.72076533173774593"/>
    <x v="1"/>
    <s v="USD"/>
    <n v="1532840400"/>
    <n v="1533445200"/>
    <b v="0"/>
    <b v="0"/>
    <s v="music/electric music"/>
    <x v="1"/>
    <x v="5"/>
    <x v="192"/>
    <d v="2018-08-05T05:00:00"/>
  </r>
  <r>
    <n v="196"/>
    <s v="King Inc"/>
    <s v="Organic bandwidth-monitored frame"/>
    <x v="139"/>
    <n v="5178"/>
    <n v="63.146341463414636"/>
    <x v="0"/>
    <n v="100"/>
    <n v="0.13755063582781413"/>
    <x v="3"/>
    <s v="DKK"/>
    <n v="1472878800"/>
    <n v="1474520400"/>
    <b v="0"/>
    <b v="0"/>
    <s v="technology/wearables"/>
    <x v="2"/>
    <x v="8"/>
    <x v="173"/>
    <d v="2016-09-22T05:00:00"/>
  </r>
  <r>
    <n v="197"/>
    <s v="Perry and Sons"/>
    <s v="Business-focused logistical framework"/>
    <x v="145"/>
    <n v="163118"/>
    <n v="298.20475319926874"/>
    <x v="1"/>
    <n v="1989"/>
    <n v="2.7358821466152228"/>
    <x v="1"/>
    <s v="USD"/>
    <n v="1498194000"/>
    <n v="1499403600"/>
    <b v="0"/>
    <b v="0"/>
    <s v="film &amp; video/drama"/>
    <x v="4"/>
    <x v="6"/>
    <x v="193"/>
    <d v="2017-07-07T05:00:00"/>
  </r>
  <r>
    <n v="198"/>
    <s v="Palmer Inc"/>
    <s v="Universal multi-state capability"/>
    <x v="146"/>
    <n v="6041"/>
    <n v="9.5585443037974684"/>
    <x v="0"/>
    <n v="168"/>
    <n v="0.23108506819072772"/>
    <x v="1"/>
    <s v="USD"/>
    <n v="1281070800"/>
    <n v="1283576400"/>
    <b v="0"/>
    <b v="0"/>
    <s v="music/electric music"/>
    <x v="1"/>
    <x v="5"/>
    <x v="194"/>
    <d v="2010-09-04T05:00:00"/>
  </r>
  <r>
    <n v="199"/>
    <s v="Hull, Baker and Martinez"/>
    <s v="Digitized reciprocal infrastructure"/>
    <x v="37"/>
    <n v="968"/>
    <n v="53.777777777777779"/>
    <x v="0"/>
    <n v="13"/>
    <n v="1.7881582657615833E-2"/>
    <x v="1"/>
    <s v="USD"/>
    <n v="1436245200"/>
    <n v="1436590800"/>
    <b v="0"/>
    <b v="0"/>
    <s v="music/rock"/>
    <x v="1"/>
    <x v="1"/>
    <x v="195"/>
    <d v="2015-07-11T05:00:00"/>
  </r>
  <r>
    <n v="200"/>
    <s v="Becker, Rice and White"/>
    <s v="Reduced dedicated capability"/>
    <x v="0"/>
    <n v="2"/>
    <n v="2"/>
    <x v="0"/>
    <n v="1"/>
    <n v="1.3755063582781412E-3"/>
    <x v="0"/>
    <s v="CAD"/>
    <n v="1269493200"/>
    <n v="1270443600"/>
    <b v="0"/>
    <b v="0"/>
    <s v="theater/plays"/>
    <x v="3"/>
    <x v="3"/>
    <x v="152"/>
    <d v="2010-04-05T05:00:00"/>
  </r>
  <r>
    <n v="201"/>
    <s v="Osborne, Perkins and Knox"/>
    <s v="Cross-platform bi-directional workforce"/>
    <x v="118"/>
    <n v="14305"/>
    <n v="681.19047619047615"/>
    <x v="1"/>
    <n v="157"/>
    <n v="0.21595449824966817"/>
    <x v="1"/>
    <s v="USD"/>
    <n v="1406264400"/>
    <n v="1407819600"/>
    <b v="0"/>
    <b v="0"/>
    <s v="technology/web"/>
    <x v="2"/>
    <x v="2"/>
    <x v="196"/>
    <d v="2014-08-12T05:00:00"/>
  </r>
  <r>
    <n v="202"/>
    <s v="Mcknight-Freeman"/>
    <s v="Upgradable scalable methodology"/>
    <x v="111"/>
    <n v="6543"/>
    <n v="78.831325301204828"/>
    <x v="3"/>
    <n v="82"/>
    <n v="0.11279152137880757"/>
    <x v="1"/>
    <s v="USD"/>
    <n v="1317531600"/>
    <n v="1317877200"/>
    <b v="0"/>
    <b v="0"/>
    <s v="food/food trucks"/>
    <x v="0"/>
    <x v="0"/>
    <x v="197"/>
    <d v="2011-10-06T05:00:00"/>
  </r>
  <r>
    <n v="203"/>
    <s v="Hayden, Shannon and Stein"/>
    <s v="Customer-focused client-server service-desk"/>
    <x v="147"/>
    <n v="193413"/>
    <n v="134.40792216817235"/>
    <x v="1"/>
    <n v="4498"/>
    <n v="6.187027599535079"/>
    <x v="2"/>
    <s v="AUD"/>
    <n v="1484632800"/>
    <n v="1484805600"/>
    <b v="0"/>
    <b v="0"/>
    <s v="theater/plays"/>
    <x v="3"/>
    <x v="3"/>
    <x v="198"/>
    <d v="2017-01-19T06:00:00"/>
  </r>
  <r>
    <n v="204"/>
    <s v="Daniel-Luna"/>
    <s v="Mandatory multimedia leverage"/>
    <x v="148"/>
    <n v="2529"/>
    <n v="3.3719999999999999"/>
    <x v="0"/>
    <n v="40"/>
    <n v="5.5020254331125645E-2"/>
    <x v="1"/>
    <s v="USD"/>
    <n v="1301806800"/>
    <n v="1302670800"/>
    <b v="0"/>
    <b v="0"/>
    <s v="music/jazz"/>
    <x v="1"/>
    <x v="17"/>
    <x v="199"/>
    <d v="2011-04-13T05:00:00"/>
  </r>
  <r>
    <n v="205"/>
    <s v="Weaver-Marquez"/>
    <s v="Focused analyzing circuit"/>
    <x v="81"/>
    <n v="5614"/>
    <n v="431.84615384615387"/>
    <x v="1"/>
    <n v="80"/>
    <n v="0.11004050866225129"/>
    <x v="1"/>
    <s v="USD"/>
    <n v="1539752400"/>
    <n v="1540789200"/>
    <b v="1"/>
    <b v="0"/>
    <s v="theater/plays"/>
    <x v="3"/>
    <x v="3"/>
    <x v="200"/>
    <d v="2018-10-29T05:00:00"/>
  </r>
  <r>
    <n v="206"/>
    <s v="Austin, Baker and Kelley"/>
    <s v="Fundamental grid-enabled strategy"/>
    <x v="25"/>
    <n v="3496"/>
    <n v="38.844444444444441"/>
    <x v="3"/>
    <n v="57"/>
    <n v="7.8403862421854043E-2"/>
    <x v="1"/>
    <s v="USD"/>
    <n v="1267250400"/>
    <n v="1268028000"/>
    <b v="0"/>
    <b v="0"/>
    <s v="publishing/fiction"/>
    <x v="5"/>
    <x v="13"/>
    <x v="201"/>
    <d v="2010-03-08T06:00:00"/>
  </r>
  <r>
    <n v="207"/>
    <s v="Carney-Anderson"/>
    <s v="Digitized 5thgeneration knowledgebase"/>
    <x v="67"/>
    <n v="4257"/>
    <n v="425.7"/>
    <x v="1"/>
    <n v="43"/>
    <n v="5.9146773405960071E-2"/>
    <x v="1"/>
    <s v="USD"/>
    <n v="1535432400"/>
    <n v="1537160400"/>
    <b v="0"/>
    <b v="1"/>
    <s v="music/rock"/>
    <x v="1"/>
    <x v="1"/>
    <x v="202"/>
    <d v="2018-09-17T05:00:00"/>
  </r>
  <r>
    <n v="208"/>
    <s v="Jackson Inc"/>
    <s v="Mandatory multi-tasking encryption"/>
    <x v="149"/>
    <n v="199110"/>
    <n v="101.12239715591672"/>
    <x v="1"/>
    <n v="2053"/>
    <n v="2.8239145535450239"/>
    <x v="1"/>
    <s v="USD"/>
    <n v="1510207200"/>
    <n v="1512280800"/>
    <b v="0"/>
    <b v="0"/>
    <s v="film &amp; video/documentary"/>
    <x v="4"/>
    <x v="4"/>
    <x v="203"/>
    <d v="2017-12-03T06:00:00"/>
  </r>
  <r>
    <n v="209"/>
    <s v="Warren Ltd"/>
    <s v="Distributed system-worthy application"/>
    <x v="150"/>
    <n v="41212"/>
    <n v="21.188688946015425"/>
    <x v="2"/>
    <n v="808"/>
    <n v="1.111409137488738"/>
    <x v="2"/>
    <s v="AUD"/>
    <n v="1462510800"/>
    <n v="1463115600"/>
    <b v="0"/>
    <b v="0"/>
    <s v="film &amp; video/documentary"/>
    <x v="4"/>
    <x v="4"/>
    <x v="204"/>
    <d v="2016-05-13T05:00:00"/>
  </r>
  <r>
    <n v="210"/>
    <s v="Schultz Inc"/>
    <s v="Synergistic tertiary time-frame"/>
    <x v="151"/>
    <n v="6338"/>
    <n v="67.425531914893625"/>
    <x v="0"/>
    <n v="226"/>
    <n v="0.31086443697085991"/>
    <x v="3"/>
    <s v="DKK"/>
    <n v="1488520800"/>
    <n v="1490850000"/>
    <b v="0"/>
    <b v="0"/>
    <s v="film &amp; video/science fiction"/>
    <x v="4"/>
    <x v="22"/>
    <x v="205"/>
    <d v="2017-03-30T05:00:00"/>
  </r>
  <r>
    <n v="211"/>
    <s v="Thompson LLC"/>
    <s v="Customer-focused impactful benchmark"/>
    <x v="152"/>
    <n v="99100"/>
    <n v="94.923371647509583"/>
    <x v="0"/>
    <n v="1625"/>
    <n v="2.2351978322019792"/>
    <x v="1"/>
    <s v="USD"/>
    <n v="1377579600"/>
    <n v="1379653200"/>
    <b v="0"/>
    <b v="0"/>
    <s v="theater/plays"/>
    <x v="3"/>
    <x v="3"/>
    <x v="206"/>
    <d v="2013-09-20T05:00:00"/>
  </r>
  <r>
    <n v="212"/>
    <s v="Johnson Inc"/>
    <s v="Profound next generation infrastructure"/>
    <x v="32"/>
    <n v="12300"/>
    <n v="151.85185185185185"/>
    <x v="1"/>
    <n v="168"/>
    <n v="0.23108506819072772"/>
    <x v="1"/>
    <s v="USD"/>
    <n v="1576389600"/>
    <n v="1580364000"/>
    <b v="0"/>
    <b v="0"/>
    <s v="theater/plays"/>
    <x v="3"/>
    <x v="3"/>
    <x v="207"/>
    <d v="2020-01-30T06:00:00"/>
  </r>
  <r>
    <n v="213"/>
    <s v="Morgan-Warren"/>
    <s v="Face-to-face encompassing info-mediaries"/>
    <x v="153"/>
    <n v="171549"/>
    <n v="195.16382252559728"/>
    <x v="1"/>
    <n v="4289"/>
    <n v="5.8995467706549478"/>
    <x v="1"/>
    <s v="USD"/>
    <n v="1289019600"/>
    <n v="1289714400"/>
    <b v="0"/>
    <b v="1"/>
    <s v="music/indie rock"/>
    <x v="1"/>
    <x v="7"/>
    <x v="208"/>
    <d v="2010-11-14T06:00:00"/>
  </r>
  <r>
    <n v="214"/>
    <s v="Sullivan Group"/>
    <s v="Open-source fresh-thinking policy"/>
    <x v="1"/>
    <n v="14324"/>
    <n v="1023.1428571428571"/>
    <x v="1"/>
    <n v="165"/>
    <n v="0.22695854911589328"/>
    <x v="1"/>
    <s v="USD"/>
    <n v="1282194000"/>
    <n v="1282712400"/>
    <b v="0"/>
    <b v="0"/>
    <s v="music/rock"/>
    <x v="1"/>
    <x v="1"/>
    <x v="209"/>
    <d v="2010-08-25T05:00:00"/>
  </r>
  <r>
    <n v="215"/>
    <s v="Vargas, Banks and Palmer"/>
    <s v="Extended 24/7 implementation"/>
    <x v="154"/>
    <n v="6024"/>
    <n v="3.841836734693878"/>
    <x v="0"/>
    <n v="143"/>
    <n v="0.19669740923377418"/>
    <x v="1"/>
    <s v="USD"/>
    <n v="1550037600"/>
    <n v="1550210400"/>
    <b v="0"/>
    <b v="0"/>
    <s v="theater/plays"/>
    <x v="3"/>
    <x v="3"/>
    <x v="210"/>
    <d v="2019-02-15T06:00:00"/>
  </r>
  <r>
    <n v="216"/>
    <s v="Johnson, Dixon and Zimmerman"/>
    <s v="Organic dynamic algorithm"/>
    <x v="155"/>
    <n v="188721"/>
    <n v="155.07066557107643"/>
    <x v="1"/>
    <n v="1815"/>
    <n v="2.4965440402748262"/>
    <x v="1"/>
    <s v="USD"/>
    <n v="1321941600"/>
    <n v="1322114400"/>
    <b v="0"/>
    <b v="0"/>
    <s v="theater/plays"/>
    <x v="3"/>
    <x v="3"/>
    <x v="211"/>
    <d v="2011-11-24T06:00:00"/>
  </r>
  <r>
    <n v="217"/>
    <s v="Moore, Dudley and Navarro"/>
    <s v="Organic multi-tasking focus group"/>
    <x v="156"/>
    <n v="57911"/>
    <n v="44.753477588871718"/>
    <x v="0"/>
    <n v="934"/>
    <n v="1.2847229386317838"/>
    <x v="1"/>
    <s v="USD"/>
    <n v="1556427600"/>
    <n v="1557205200"/>
    <b v="0"/>
    <b v="0"/>
    <s v="film &amp; video/science fiction"/>
    <x v="4"/>
    <x v="22"/>
    <x v="212"/>
    <d v="2019-05-07T05:00:00"/>
  </r>
  <r>
    <n v="218"/>
    <s v="Price-Rodriguez"/>
    <s v="Adaptive logistical initiative"/>
    <x v="57"/>
    <n v="12309"/>
    <n v="215.94736842105263"/>
    <x v="1"/>
    <n v="397"/>
    <n v="0.54607602423642199"/>
    <x v="4"/>
    <s v="GBP"/>
    <n v="1320991200"/>
    <n v="1323928800"/>
    <b v="0"/>
    <b v="1"/>
    <s v="film &amp; video/shorts"/>
    <x v="4"/>
    <x v="12"/>
    <x v="213"/>
    <d v="2011-12-15T06:00:00"/>
  </r>
  <r>
    <n v="219"/>
    <s v="Huang-Henderson"/>
    <s v="Stand-alone mobile customer loyalty"/>
    <x v="157"/>
    <n v="138497"/>
    <n v="332.12709832134288"/>
    <x v="1"/>
    <n v="1539"/>
    <n v="2.116904285390059"/>
    <x v="1"/>
    <s v="USD"/>
    <n v="1345093200"/>
    <n v="1346130000"/>
    <b v="0"/>
    <b v="0"/>
    <s v="film &amp; video/animation"/>
    <x v="4"/>
    <x v="10"/>
    <x v="214"/>
    <d v="2012-08-28T05:00:00"/>
  </r>
  <r>
    <n v="220"/>
    <s v="Owens-Le"/>
    <s v="Focused composite approach"/>
    <x v="58"/>
    <n v="667"/>
    <n v="8.4430379746835449"/>
    <x v="0"/>
    <n v="17"/>
    <n v="2.3383608090728401E-2"/>
    <x v="1"/>
    <s v="USD"/>
    <n v="1309496400"/>
    <n v="1311051600"/>
    <b v="1"/>
    <b v="0"/>
    <s v="theater/plays"/>
    <x v="3"/>
    <x v="3"/>
    <x v="215"/>
    <d v="2011-07-19T05:00:00"/>
  </r>
  <r>
    <n v="221"/>
    <s v="Huff LLC"/>
    <s v="Face-to-face clear-thinking Local Area Network"/>
    <x v="158"/>
    <n v="119830"/>
    <n v="98.625514403292186"/>
    <x v="0"/>
    <n v="2179"/>
    <n v="2.9972283546880694"/>
    <x v="1"/>
    <s v="USD"/>
    <n v="1340254800"/>
    <n v="1340427600"/>
    <b v="1"/>
    <b v="0"/>
    <s v="food/food trucks"/>
    <x v="0"/>
    <x v="0"/>
    <x v="216"/>
    <d v="2012-06-23T05:00:00"/>
  </r>
  <r>
    <n v="222"/>
    <s v="Johnson LLC"/>
    <s v="Cross-group cohesive circuit"/>
    <x v="73"/>
    <n v="6623"/>
    <n v="137.97916666666669"/>
    <x v="1"/>
    <n v="138"/>
    <n v="0.18981987744238349"/>
    <x v="1"/>
    <s v="USD"/>
    <n v="1412226000"/>
    <n v="1412312400"/>
    <b v="0"/>
    <b v="0"/>
    <s v="photography/photography books"/>
    <x v="7"/>
    <x v="14"/>
    <x v="217"/>
    <d v="2014-10-03T05:00:00"/>
  </r>
  <r>
    <n v="223"/>
    <s v="Chavez, Garcia and Cantu"/>
    <s v="Synergistic explicit capability"/>
    <x v="159"/>
    <n v="81897"/>
    <n v="93.81099656357388"/>
    <x v="0"/>
    <n v="931"/>
    <n v="1.2805964195569495"/>
    <x v="1"/>
    <s v="USD"/>
    <n v="1458104400"/>
    <n v="1459314000"/>
    <b v="0"/>
    <b v="0"/>
    <s v="theater/plays"/>
    <x v="3"/>
    <x v="3"/>
    <x v="218"/>
    <d v="2016-03-30T05:00:00"/>
  </r>
  <r>
    <n v="224"/>
    <s v="Lester-Moore"/>
    <s v="Diverse analyzing definition"/>
    <x v="160"/>
    <n v="186885"/>
    <n v="403.63930885529157"/>
    <x v="1"/>
    <n v="3594"/>
    <n v="4.9435698516516391"/>
    <x v="1"/>
    <s v="USD"/>
    <n v="1411534800"/>
    <n v="1415426400"/>
    <b v="0"/>
    <b v="0"/>
    <s v="film &amp; video/science fiction"/>
    <x v="4"/>
    <x v="22"/>
    <x v="219"/>
    <d v="2014-11-08T06:00:00"/>
  </r>
  <r>
    <n v="225"/>
    <s v="Fox-Quinn"/>
    <s v="Enterprise-wide reciprocal success"/>
    <x v="161"/>
    <n v="176398"/>
    <n v="260.1740412979351"/>
    <x v="1"/>
    <n v="5880"/>
    <n v="8.0879773866754707"/>
    <x v="1"/>
    <s v="USD"/>
    <n v="1399093200"/>
    <n v="1399093200"/>
    <b v="1"/>
    <b v="0"/>
    <s v="music/rock"/>
    <x v="1"/>
    <x v="1"/>
    <x v="220"/>
    <d v="2014-05-03T05:00:00"/>
  </r>
  <r>
    <n v="226"/>
    <s v="Garcia Inc"/>
    <s v="Progressive neutral middleware"/>
    <x v="162"/>
    <n v="10999"/>
    <n v="366.63333333333333"/>
    <x v="1"/>
    <n v="112"/>
    <n v="0.1540567121271518"/>
    <x v="1"/>
    <s v="USD"/>
    <n v="1270702800"/>
    <n v="1273899600"/>
    <b v="0"/>
    <b v="0"/>
    <s v="photography/photography books"/>
    <x v="7"/>
    <x v="14"/>
    <x v="221"/>
    <d v="2010-05-15T05:00:00"/>
  </r>
  <r>
    <n v="227"/>
    <s v="Johnson-Lee"/>
    <s v="Intuitive exuding process improvement"/>
    <x v="163"/>
    <n v="102751"/>
    <n v="168.72085385878489"/>
    <x v="1"/>
    <n v="943"/>
    <n v="1.2971024958562871"/>
    <x v="1"/>
    <s v="USD"/>
    <n v="1431666000"/>
    <n v="1432184400"/>
    <b v="0"/>
    <b v="0"/>
    <s v="games/mobile games"/>
    <x v="6"/>
    <x v="20"/>
    <x v="222"/>
    <d v="2015-05-21T05:00:00"/>
  </r>
  <r>
    <n v="228"/>
    <s v="Pineda Group"/>
    <s v="Exclusive real-time protocol"/>
    <x v="164"/>
    <n v="165352"/>
    <n v="119.90717911530093"/>
    <x v="1"/>
    <n v="2468"/>
    <n v="3.3947496922304525"/>
    <x v="1"/>
    <s v="USD"/>
    <n v="1472619600"/>
    <n v="1474779600"/>
    <b v="0"/>
    <b v="0"/>
    <s v="film &amp; video/animation"/>
    <x v="4"/>
    <x v="10"/>
    <x v="172"/>
    <d v="2016-09-25T05:00:00"/>
  </r>
  <r>
    <n v="229"/>
    <s v="Hoffman-Howard"/>
    <s v="Extended encompassing application"/>
    <x v="165"/>
    <n v="165798"/>
    <n v="193.68925233644859"/>
    <x v="1"/>
    <n v="2551"/>
    <n v="3.5089167199675382"/>
    <x v="1"/>
    <s v="USD"/>
    <n v="1496293200"/>
    <n v="1500440400"/>
    <b v="0"/>
    <b v="1"/>
    <s v="games/mobile games"/>
    <x v="6"/>
    <x v="20"/>
    <x v="223"/>
    <d v="2017-07-19T05:00:00"/>
  </r>
  <r>
    <n v="230"/>
    <s v="Miranda, Hall and Mcgrath"/>
    <s v="Progressive value-added ability"/>
    <x v="166"/>
    <n v="10084"/>
    <n v="420.16666666666669"/>
    <x v="1"/>
    <n v="101"/>
    <n v="0.13892614218609226"/>
    <x v="1"/>
    <s v="USD"/>
    <n v="1575612000"/>
    <n v="1575612000"/>
    <b v="0"/>
    <b v="0"/>
    <s v="games/video games"/>
    <x v="6"/>
    <x v="11"/>
    <x v="224"/>
    <d v="2019-12-06T06:00:00"/>
  </r>
  <r>
    <n v="231"/>
    <s v="Williams, Carter and Gonzalez"/>
    <s v="Cross-platform uniform hardware"/>
    <x v="44"/>
    <n v="5523"/>
    <n v="76.708333333333329"/>
    <x v="3"/>
    <n v="67"/>
    <n v="9.2158926004635461E-2"/>
    <x v="1"/>
    <s v="USD"/>
    <n v="1369112400"/>
    <n v="1374123600"/>
    <b v="0"/>
    <b v="0"/>
    <s v="theater/plays"/>
    <x v="3"/>
    <x v="3"/>
    <x v="225"/>
    <d v="2013-07-18T05:00:00"/>
  </r>
  <r>
    <n v="232"/>
    <s v="Davis-Rodriguez"/>
    <s v="Progressive secondary portal"/>
    <x v="74"/>
    <n v="5823"/>
    <n v="171.26470588235293"/>
    <x v="1"/>
    <n v="92"/>
    <n v="0.12654658496158899"/>
    <x v="1"/>
    <s v="USD"/>
    <n v="1469422800"/>
    <n v="1469509200"/>
    <b v="0"/>
    <b v="0"/>
    <s v="theater/plays"/>
    <x v="3"/>
    <x v="3"/>
    <x v="226"/>
    <d v="2016-07-26T05:00:00"/>
  </r>
  <r>
    <n v="233"/>
    <s v="Reid, Rivera and Perry"/>
    <s v="Multi-lateral national adapter"/>
    <x v="167"/>
    <n v="6000"/>
    <n v="157.89473684210526"/>
    <x v="1"/>
    <n v="62"/>
    <n v="8.5281394213244752E-2"/>
    <x v="1"/>
    <s v="USD"/>
    <n v="1307854800"/>
    <n v="1309237200"/>
    <b v="0"/>
    <b v="0"/>
    <s v="film &amp; video/animation"/>
    <x v="4"/>
    <x v="10"/>
    <x v="227"/>
    <d v="2011-06-28T05:00:00"/>
  </r>
  <r>
    <n v="234"/>
    <s v="Mendoza-Parker"/>
    <s v="Enterprise-wide motivating matrices"/>
    <x v="168"/>
    <n v="8181"/>
    <n v="109.08"/>
    <x v="1"/>
    <n v="149"/>
    <n v="0.20495044738344304"/>
    <x v="6"/>
    <s v="EUR"/>
    <n v="1503378000"/>
    <n v="1503982800"/>
    <b v="0"/>
    <b v="1"/>
    <s v="games/video games"/>
    <x v="6"/>
    <x v="11"/>
    <x v="228"/>
    <d v="2017-08-29T05:00:00"/>
  </r>
  <r>
    <n v="235"/>
    <s v="Lee, Ali and Guzman"/>
    <s v="Polarized upward-trending Local Area Network"/>
    <x v="133"/>
    <n v="3589"/>
    <n v="41.732558139534881"/>
    <x v="0"/>
    <n v="92"/>
    <n v="0.12654658496158899"/>
    <x v="1"/>
    <s v="USD"/>
    <n v="1486965600"/>
    <n v="1487397600"/>
    <b v="0"/>
    <b v="0"/>
    <s v="film &amp; video/animation"/>
    <x v="4"/>
    <x v="10"/>
    <x v="229"/>
    <d v="2017-02-18T06:00:00"/>
  </r>
  <r>
    <n v="236"/>
    <s v="Gallegos-Cobb"/>
    <s v="Object-based directional function"/>
    <x v="169"/>
    <n v="4323"/>
    <n v="10.944303797468354"/>
    <x v="0"/>
    <n v="57"/>
    <n v="7.8403862421854043E-2"/>
    <x v="2"/>
    <s v="AUD"/>
    <n v="1561438800"/>
    <n v="1562043600"/>
    <b v="0"/>
    <b v="1"/>
    <s v="music/rock"/>
    <x v="1"/>
    <x v="1"/>
    <x v="230"/>
    <d v="2019-07-02T05:00:00"/>
  </r>
  <r>
    <n v="237"/>
    <s v="Ellison PLC"/>
    <s v="Re-contextualized tangible open architecture"/>
    <x v="29"/>
    <n v="14822"/>
    <n v="159.3763440860215"/>
    <x v="1"/>
    <n v="329"/>
    <n v="0.45254159187350845"/>
    <x v="1"/>
    <s v="USD"/>
    <n v="1398402000"/>
    <n v="1398574800"/>
    <b v="0"/>
    <b v="0"/>
    <s v="film &amp; video/animation"/>
    <x v="4"/>
    <x v="10"/>
    <x v="231"/>
    <d v="2014-04-27T05:00:00"/>
  </r>
  <r>
    <n v="238"/>
    <s v="Bolton, Sanchez and Carrillo"/>
    <s v="Distributed systemic adapter"/>
    <x v="166"/>
    <n v="10138"/>
    <n v="422.41666666666669"/>
    <x v="1"/>
    <n v="97"/>
    <n v="0.13342411675297969"/>
    <x v="3"/>
    <s v="DKK"/>
    <n v="1513231200"/>
    <n v="1515391200"/>
    <b v="0"/>
    <b v="1"/>
    <s v="theater/plays"/>
    <x v="3"/>
    <x v="3"/>
    <x v="232"/>
    <d v="2018-01-08T06:00:00"/>
  </r>
  <r>
    <n v="239"/>
    <s v="Mason-Sanders"/>
    <s v="Networked web-enabled instruction set"/>
    <x v="170"/>
    <n v="3127"/>
    <n v="97.71875"/>
    <x v="0"/>
    <n v="41"/>
    <n v="5.6395760689403787E-2"/>
    <x v="1"/>
    <s v="USD"/>
    <n v="1440824400"/>
    <n v="1441170000"/>
    <b v="0"/>
    <b v="0"/>
    <s v="technology/wearables"/>
    <x v="2"/>
    <x v="8"/>
    <x v="233"/>
    <d v="2015-09-02T05:00:00"/>
  </r>
  <r>
    <n v="240"/>
    <s v="Pitts-Reed"/>
    <s v="Vision-oriented dynamic service-desk"/>
    <x v="171"/>
    <n v="123124"/>
    <n v="418.78911564625849"/>
    <x v="1"/>
    <n v="1784"/>
    <n v="2.453903343168204"/>
    <x v="1"/>
    <s v="USD"/>
    <n v="1281070800"/>
    <n v="1281157200"/>
    <b v="0"/>
    <b v="0"/>
    <s v="theater/plays"/>
    <x v="3"/>
    <x v="3"/>
    <x v="194"/>
    <d v="2010-08-07T05:00:00"/>
  </r>
  <r>
    <n v="241"/>
    <s v="Gonzalez-Martinez"/>
    <s v="Vision-oriented actuating open system"/>
    <x v="172"/>
    <n v="171729"/>
    <n v="101.91632047477745"/>
    <x v="1"/>
    <n v="1684"/>
    <n v="2.3163527073403896"/>
    <x v="2"/>
    <s v="AUD"/>
    <n v="1397365200"/>
    <n v="1398229200"/>
    <b v="0"/>
    <b v="1"/>
    <s v="publishing/nonfiction"/>
    <x v="5"/>
    <x v="9"/>
    <x v="234"/>
    <d v="2014-04-23T05:00:00"/>
  </r>
  <r>
    <n v="242"/>
    <s v="Hill, Martin and Garcia"/>
    <s v="Sharable scalable core"/>
    <x v="141"/>
    <n v="10729"/>
    <n v="127.72619047619047"/>
    <x v="1"/>
    <n v="250"/>
    <n v="0.34387658956953526"/>
    <x v="1"/>
    <s v="USD"/>
    <n v="1494392400"/>
    <n v="1495256400"/>
    <b v="0"/>
    <b v="1"/>
    <s v="music/rock"/>
    <x v="1"/>
    <x v="1"/>
    <x v="235"/>
    <d v="2017-05-20T05:00:00"/>
  </r>
  <r>
    <n v="243"/>
    <s v="Garcia PLC"/>
    <s v="Customer-focused attitude-oriented function"/>
    <x v="173"/>
    <n v="10240"/>
    <n v="445.21739130434781"/>
    <x v="1"/>
    <n v="238"/>
    <n v="0.32737051327019762"/>
    <x v="1"/>
    <s v="USD"/>
    <n v="1520143200"/>
    <n v="1520402400"/>
    <b v="0"/>
    <b v="0"/>
    <s v="theater/plays"/>
    <x v="3"/>
    <x v="3"/>
    <x v="236"/>
    <d v="2018-03-07T06:00:00"/>
  </r>
  <r>
    <n v="244"/>
    <s v="Herring-Bailey"/>
    <s v="Reverse-engineered system-worthy extranet"/>
    <x v="31"/>
    <n v="3988"/>
    <n v="569.71428571428578"/>
    <x v="1"/>
    <n v="53"/>
    <n v="7.2901836988741475E-2"/>
    <x v="1"/>
    <s v="USD"/>
    <n v="1405314000"/>
    <n v="1409806800"/>
    <b v="0"/>
    <b v="0"/>
    <s v="theater/plays"/>
    <x v="3"/>
    <x v="3"/>
    <x v="237"/>
    <d v="2014-09-04T05:00:00"/>
  </r>
  <r>
    <n v="245"/>
    <s v="Russell-Gardner"/>
    <s v="Re-engineered systematic monitoring"/>
    <x v="49"/>
    <n v="14771"/>
    <n v="509.34482758620686"/>
    <x v="1"/>
    <n v="214"/>
    <n v="0.29435836067152221"/>
    <x v="1"/>
    <s v="USD"/>
    <n v="1396846800"/>
    <n v="1396933200"/>
    <b v="0"/>
    <b v="0"/>
    <s v="theater/plays"/>
    <x v="3"/>
    <x v="3"/>
    <x v="238"/>
    <d v="2014-04-08T05:00:00"/>
  </r>
  <r>
    <n v="246"/>
    <s v="Walters-Carter"/>
    <s v="Seamless value-added standardization"/>
    <x v="6"/>
    <n v="14649"/>
    <n v="325.5333333333333"/>
    <x v="1"/>
    <n v="222"/>
    <n v="0.30536241153774735"/>
    <x v="1"/>
    <s v="USD"/>
    <n v="1375678800"/>
    <n v="1376024400"/>
    <b v="0"/>
    <b v="0"/>
    <s v="technology/web"/>
    <x v="2"/>
    <x v="2"/>
    <x v="239"/>
    <d v="2013-08-09T05:00:00"/>
  </r>
  <r>
    <n v="247"/>
    <s v="Johnson, Patterson and Montoya"/>
    <s v="Triple-buffered fresh-thinking frame"/>
    <x v="174"/>
    <n v="184658"/>
    <n v="932.61616161616166"/>
    <x v="1"/>
    <n v="1884"/>
    <n v="2.591453978996018"/>
    <x v="1"/>
    <s v="USD"/>
    <n v="1482386400"/>
    <n v="1483682400"/>
    <b v="0"/>
    <b v="1"/>
    <s v="publishing/fiction"/>
    <x v="5"/>
    <x v="13"/>
    <x v="240"/>
    <d v="2017-01-06T06:00:00"/>
  </r>
  <r>
    <n v="248"/>
    <s v="Roberts and Sons"/>
    <s v="Streamlined holistic knowledgebase"/>
    <x v="8"/>
    <n v="13103"/>
    <n v="211.33870967741933"/>
    <x v="1"/>
    <n v="218"/>
    <n v="0.29986038610463478"/>
    <x v="2"/>
    <s v="AUD"/>
    <n v="1420005600"/>
    <n v="1420437600"/>
    <b v="0"/>
    <b v="0"/>
    <s v="games/mobile games"/>
    <x v="6"/>
    <x v="20"/>
    <x v="241"/>
    <d v="2015-01-05T06:00:00"/>
  </r>
  <r>
    <n v="249"/>
    <s v="Avila-Nelson"/>
    <s v="Up-sized intermediate website"/>
    <x v="175"/>
    <n v="168095"/>
    <n v="273.32520325203251"/>
    <x v="1"/>
    <n v="6465"/>
    <n v="8.8926486062681818"/>
    <x v="1"/>
    <s v="USD"/>
    <n v="1420178400"/>
    <n v="1420783200"/>
    <b v="0"/>
    <b v="0"/>
    <s v="publishing/translations"/>
    <x v="5"/>
    <x v="18"/>
    <x v="242"/>
    <d v="2015-01-09T06:00:00"/>
  </r>
  <r>
    <n v="250"/>
    <s v="Robbins and Sons"/>
    <s v="Future-proofed directional synergy"/>
    <x v="0"/>
    <n v="3"/>
    <n v="3"/>
    <x v="0"/>
    <n v="1"/>
    <n v="1.3755063582781412E-3"/>
    <x v="1"/>
    <s v="USD"/>
    <n v="1264399200"/>
    <n v="1267423200"/>
    <b v="0"/>
    <b v="0"/>
    <s v="music/rock"/>
    <x v="1"/>
    <x v="1"/>
    <x v="67"/>
    <d v="2010-03-01T06:00:00"/>
  </r>
  <r>
    <n v="251"/>
    <s v="Singleton Ltd"/>
    <s v="Enhanced user-facing function"/>
    <x v="143"/>
    <n v="3840"/>
    <n v="54.084507042253513"/>
    <x v="0"/>
    <n v="101"/>
    <n v="0.13892614218609226"/>
    <x v="1"/>
    <s v="USD"/>
    <n v="1355032800"/>
    <n v="1355205600"/>
    <b v="0"/>
    <b v="0"/>
    <s v="theater/plays"/>
    <x v="3"/>
    <x v="3"/>
    <x v="243"/>
    <d v="2012-12-11T06:00:00"/>
  </r>
  <r>
    <n v="252"/>
    <s v="Perez PLC"/>
    <s v="Operative bandwidth-monitored interface"/>
    <x v="67"/>
    <n v="6263"/>
    <n v="626.29999999999995"/>
    <x v="1"/>
    <n v="59"/>
    <n v="8.1154875138410326E-2"/>
    <x v="1"/>
    <s v="USD"/>
    <n v="1382677200"/>
    <n v="1383109200"/>
    <b v="0"/>
    <b v="0"/>
    <s v="theater/plays"/>
    <x v="3"/>
    <x v="3"/>
    <x v="244"/>
    <d v="2013-10-30T05:00:00"/>
  </r>
  <r>
    <n v="253"/>
    <s v="Rogers, Jacobs and Jackson"/>
    <s v="Upgradable multi-state instruction set"/>
    <x v="158"/>
    <n v="108161"/>
    <n v="89.021399176954731"/>
    <x v="0"/>
    <n v="1335"/>
    <n v="1.8363009883013184"/>
    <x v="0"/>
    <s v="CAD"/>
    <n v="1302238800"/>
    <n v="1303275600"/>
    <b v="0"/>
    <b v="0"/>
    <s v="film &amp; video/drama"/>
    <x v="4"/>
    <x v="6"/>
    <x v="245"/>
    <d v="2011-04-20T05:00:00"/>
  </r>
  <r>
    <n v="254"/>
    <s v="Barry Group"/>
    <s v="De-engineered static Local Area Network"/>
    <x v="176"/>
    <n v="8505"/>
    <n v="184.89130434782609"/>
    <x v="1"/>
    <n v="88"/>
    <n v="0.12104455952847643"/>
    <x v="1"/>
    <s v="USD"/>
    <n v="1487656800"/>
    <n v="1487829600"/>
    <b v="0"/>
    <b v="0"/>
    <s v="publishing/nonfiction"/>
    <x v="5"/>
    <x v="9"/>
    <x v="246"/>
    <d v="2017-02-23T06:00:00"/>
  </r>
  <r>
    <n v="255"/>
    <s v="Rosales, Branch and Harmon"/>
    <s v="Upgradable grid-enabled superstructure"/>
    <x v="177"/>
    <n v="96735"/>
    <n v="120.16770186335404"/>
    <x v="1"/>
    <n v="1697"/>
    <n v="2.3342342899980055"/>
    <x v="1"/>
    <s v="USD"/>
    <n v="1297836000"/>
    <n v="1298268000"/>
    <b v="0"/>
    <b v="1"/>
    <s v="music/rock"/>
    <x v="1"/>
    <x v="1"/>
    <x v="247"/>
    <d v="2011-02-21T06:00:00"/>
  </r>
  <r>
    <n v="256"/>
    <s v="Smith-Reid"/>
    <s v="Optimized actuating toolset"/>
    <x v="178"/>
    <n v="959"/>
    <n v="23.390243902439025"/>
    <x v="0"/>
    <n v="15"/>
    <n v="2.0632595374172117E-2"/>
    <x v="4"/>
    <s v="GBP"/>
    <n v="1453615200"/>
    <n v="1456812000"/>
    <b v="0"/>
    <b v="0"/>
    <s v="music/rock"/>
    <x v="1"/>
    <x v="1"/>
    <x v="248"/>
    <d v="2016-03-01T06:00:00"/>
  </r>
  <r>
    <n v="257"/>
    <s v="Williams Inc"/>
    <s v="Decentralized exuding strategy"/>
    <x v="57"/>
    <n v="8322"/>
    <n v="146"/>
    <x v="1"/>
    <n v="92"/>
    <n v="0.12654658496158899"/>
    <x v="1"/>
    <s v="USD"/>
    <n v="1362463200"/>
    <n v="1363669200"/>
    <b v="0"/>
    <b v="0"/>
    <s v="theater/plays"/>
    <x v="3"/>
    <x v="3"/>
    <x v="249"/>
    <d v="2013-03-19T05:00:00"/>
  </r>
  <r>
    <n v="258"/>
    <s v="Duncan, Mcdonald and Miller"/>
    <s v="Assimilated coherent hardware"/>
    <x v="92"/>
    <n v="13424"/>
    <n v="268.48"/>
    <x v="1"/>
    <n v="186"/>
    <n v="0.25584418263973424"/>
    <x v="1"/>
    <s v="USD"/>
    <n v="1481176800"/>
    <n v="1482904800"/>
    <b v="0"/>
    <b v="1"/>
    <s v="theater/plays"/>
    <x v="3"/>
    <x v="3"/>
    <x v="250"/>
    <d v="2016-12-28T06:00:00"/>
  </r>
  <r>
    <n v="259"/>
    <s v="Watkins Ltd"/>
    <s v="Multi-channeled responsive implementation"/>
    <x v="37"/>
    <n v="10755"/>
    <n v="597.5"/>
    <x v="1"/>
    <n v="138"/>
    <n v="0.18981987744238349"/>
    <x v="1"/>
    <s v="USD"/>
    <n v="1354946400"/>
    <n v="1356588000"/>
    <b v="1"/>
    <b v="0"/>
    <s v="photography/photography books"/>
    <x v="7"/>
    <x v="14"/>
    <x v="251"/>
    <d v="2012-12-27T06:00:00"/>
  </r>
  <r>
    <n v="260"/>
    <s v="Allen-Jones"/>
    <s v="Centralized modular initiative"/>
    <x v="9"/>
    <n v="9935"/>
    <n v="157.69841269841268"/>
    <x v="1"/>
    <n v="261"/>
    <n v="0.35900715951059486"/>
    <x v="1"/>
    <s v="USD"/>
    <n v="1348808400"/>
    <n v="1349845200"/>
    <b v="0"/>
    <b v="0"/>
    <s v="music/rock"/>
    <x v="1"/>
    <x v="1"/>
    <x v="136"/>
    <d v="2012-10-10T05:00:00"/>
  </r>
  <r>
    <n v="261"/>
    <s v="Mason-Smith"/>
    <s v="Reverse-engineered cohesive migration"/>
    <x v="179"/>
    <n v="26303"/>
    <n v="31.201660735468568"/>
    <x v="0"/>
    <n v="454"/>
    <n v="0.62447988665827603"/>
    <x v="1"/>
    <s v="USD"/>
    <n v="1282712400"/>
    <n v="1283058000"/>
    <b v="0"/>
    <b v="1"/>
    <s v="music/rock"/>
    <x v="1"/>
    <x v="1"/>
    <x v="252"/>
    <d v="2010-08-29T05:00:00"/>
  </r>
  <r>
    <n v="262"/>
    <s v="Lloyd, Kennedy and Davis"/>
    <s v="Compatible multimedia hub"/>
    <x v="12"/>
    <n v="5328"/>
    <n v="313.41176470588238"/>
    <x v="1"/>
    <n v="107"/>
    <n v="0.14717918033576111"/>
    <x v="1"/>
    <s v="USD"/>
    <n v="1301979600"/>
    <n v="1304226000"/>
    <b v="0"/>
    <b v="1"/>
    <s v="music/indie rock"/>
    <x v="1"/>
    <x v="7"/>
    <x v="253"/>
    <d v="2011-05-01T05:00:00"/>
  </r>
  <r>
    <n v="263"/>
    <s v="Walker Ltd"/>
    <s v="Organic eco-centric success"/>
    <x v="49"/>
    <n v="10756"/>
    <n v="370.89655172413791"/>
    <x v="1"/>
    <n v="199"/>
    <n v="0.2737257652973501"/>
    <x v="1"/>
    <s v="USD"/>
    <n v="1263016800"/>
    <n v="1263016800"/>
    <b v="0"/>
    <b v="0"/>
    <s v="photography/photography books"/>
    <x v="7"/>
    <x v="14"/>
    <x v="254"/>
    <d v="2010-01-09T06:00:00"/>
  </r>
  <r>
    <n v="264"/>
    <s v="Gordon PLC"/>
    <s v="Virtual reciprocal policy"/>
    <x v="180"/>
    <n v="165375"/>
    <n v="362.66447368421052"/>
    <x v="1"/>
    <n v="5512"/>
    <n v="7.5817910468291139"/>
    <x v="1"/>
    <s v="USD"/>
    <n v="1360648800"/>
    <n v="1362031200"/>
    <b v="0"/>
    <b v="0"/>
    <s v="theater/plays"/>
    <x v="3"/>
    <x v="3"/>
    <x v="255"/>
    <d v="2013-02-28T06:00:00"/>
  </r>
  <r>
    <n v="265"/>
    <s v="Lee and Sons"/>
    <s v="Persevering interactive emulation"/>
    <x v="70"/>
    <n v="6031"/>
    <n v="123.08163265306122"/>
    <x v="1"/>
    <n v="86"/>
    <n v="0.11829354681192014"/>
    <x v="1"/>
    <s v="USD"/>
    <n v="1451800800"/>
    <n v="1455602400"/>
    <b v="0"/>
    <b v="0"/>
    <s v="theater/plays"/>
    <x v="3"/>
    <x v="3"/>
    <x v="256"/>
    <d v="2016-02-16T06:00:00"/>
  </r>
  <r>
    <n v="266"/>
    <s v="Cole LLC"/>
    <s v="Proactive responsive emulation"/>
    <x v="181"/>
    <n v="85902"/>
    <n v="76.766756032171585"/>
    <x v="0"/>
    <n v="3182"/>
    <n v="4.3768612320410449"/>
    <x v="6"/>
    <s v="EUR"/>
    <n v="1415340000"/>
    <n v="1418191200"/>
    <b v="0"/>
    <b v="1"/>
    <s v="music/jazz"/>
    <x v="1"/>
    <x v="17"/>
    <x v="257"/>
    <d v="2014-12-10T06:00:00"/>
  </r>
  <r>
    <n v="267"/>
    <s v="Acosta PLC"/>
    <s v="Extended eco-centric function"/>
    <x v="182"/>
    <n v="143910"/>
    <n v="233.62012987012989"/>
    <x v="1"/>
    <n v="2768"/>
    <n v="3.8074015997138946"/>
    <x v="2"/>
    <s v="AUD"/>
    <n v="1351054800"/>
    <n v="1352440800"/>
    <b v="0"/>
    <b v="0"/>
    <s v="theater/plays"/>
    <x v="3"/>
    <x v="3"/>
    <x v="258"/>
    <d v="2012-11-09T06:00:00"/>
  </r>
  <r>
    <n v="268"/>
    <s v="Brown-Mckee"/>
    <s v="Networked optimal productivity"/>
    <x v="42"/>
    <n v="2708"/>
    <n v="180.53333333333333"/>
    <x v="1"/>
    <n v="48"/>
    <n v="6.602430519735078E-2"/>
    <x v="1"/>
    <s v="USD"/>
    <n v="1349326800"/>
    <n v="1353304800"/>
    <b v="0"/>
    <b v="0"/>
    <s v="film &amp; video/documentary"/>
    <x v="4"/>
    <x v="4"/>
    <x v="259"/>
    <d v="2012-11-19T06:00:00"/>
  </r>
  <r>
    <n v="269"/>
    <s v="Miles and Sons"/>
    <s v="Persistent attitude-oriented approach"/>
    <x v="26"/>
    <n v="8842"/>
    <n v="252.62857142857143"/>
    <x v="1"/>
    <n v="87"/>
    <n v="0.11966905317019828"/>
    <x v="1"/>
    <s v="USD"/>
    <n v="1548914400"/>
    <n v="1550728800"/>
    <b v="0"/>
    <b v="0"/>
    <s v="film &amp; video/television"/>
    <x v="4"/>
    <x v="19"/>
    <x v="260"/>
    <d v="2019-02-21T06:00:00"/>
  </r>
  <r>
    <n v="270"/>
    <s v="Sawyer, Horton and Williams"/>
    <s v="Triple-buffered 4thgeneration toolset"/>
    <x v="183"/>
    <n v="47260"/>
    <n v="27.176538240368025"/>
    <x v="3"/>
    <n v="1890"/>
    <n v="2.5997070171456866"/>
    <x v="1"/>
    <s v="USD"/>
    <n v="1291269600"/>
    <n v="1291442400"/>
    <b v="0"/>
    <b v="0"/>
    <s v="games/video games"/>
    <x v="6"/>
    <x v="11"/>
    <x v="261"/>
    <d v="2010-12-04T06:00:00"/>
  </r>
  <r>
    <n v="271"/>
    <s v="Foley-Cox"/>
    <s v="Progressive zero administration leverage"/>
    <x v="184"/>
    <n v="1953"/>
    <n v="1.2706571242680547"/>
    <x v="2"/>
    <n v="61"/>
    <n v="8.390588785496661E-2"/>
    <x v="1"/>
    <s v="USD"/>
    <n v="1449468000"/>
    <n v="1452146400"/>
    <b v="0"/>
    <b v="0"/>
    <s v="photography/photography books"/>
    <x v="7"/>
    <x v="14"/>
    <x v="262"/>
    <d v="2016-01-07T06:00:00"/>
  </r>
  <r>
    <n v="272"/>
    <s v="Horton, Morrison and Clark"/>
    <s v="Networked radical neural-net"/>
    <x v="185"/>
    <n v="155349"/>
    <n v="304.0097847358121"/>
    <x v="1"/>
    <n v="1894"/>
    <n v="2.6052090425787995"/>
    <x v="1"/>
    <s v="USD"/>
    <n v="1562734800"/>
    <n v="1564894800"/>
    <b v="0"/>
    <b v="1"/>
    <s v="theater/plays"/>
    <x v="3"/>
    <x v="3"/>
    <x v="263"/>
    <d v="2019-08-04T05:00:00"/>
  </r>
  <r>
    <n v="273"/>
    <s v="Thomas and Sons"/>
    <s v="Re-engineered heuristic forecast"/>
    <x v="75"/>
    <n v="10704"/>
    <n v="137.23076923076923"/>
    <x v="1"/>
    <n v="282"/>
    <n v="0.3878927930344358"/>
    <x v="0"/>
    <s v="CAD"/>
    <n v="1505624400"/>
    <n v="1505883600"/>
    <b v="0"/>
    <b v="0"/>
    <s v="theater/plays"/>
    <x v="3"/>
    <x v="3"/>
    <x v="264"/>
    <d v="2017-09-20T05:00:00"/>
  </r>
  <r>
    <n v="274"/>
    <s v="Morgan-Jenkins"/>
    <s v="Fully-configurable background algorithm"/>
    <x v="166"/>
    <n v="773"/>
    <n v="32.208333333333336"/>
    <x v="0"/>
    <n v="15"/>
    <n v="2.0632595374172117E-2"/>
    <x v="1"/>
    <s v="USD"/>
    <n v="1509948000"/>
    <n v="1510380000"/>
    <b v="0"/>
    <b v="0"/>
    <s v="theater/plays"/>
    <x v="3"/>
    <x v="3"/>
    <x v="265"/>
    <d v="2017-11-11T06:00:00"/>
  </r>
  <r>
    <n v="275"/>
    <s v="Ward, Sanchez and Kemp"/>
    <s v="Stand-alone discrete Graphical User Interface"/>
    <x v="61"/>
    <n v="9419"/>
    <n v="241.51282051282053"/>
    <x v="1"/>
    <n v="116"/>
    <n v="0.15955873756026437"/>
    <x v="1"/>
    <s v="USD"/>
    <n v="1554526800"/>
    <n v="1555218000"/>
    <b v="0"/>
    <b v="0"/>
    <s v="publishing/translations"/>
    <x v="5"/>
    <x v="18"/>
    <x v="266"/>
    <d v="2019-04-14T05:00:00"/>
  </r>
  <r>
    <n v="276"/>
    <s v="Fields Ltd"/>
    <s v="Front-line foreground project"/>
    <x v="20"/>
    <n v="5324"/>
    <n v="96.8"/>
    <x v="0"/>
    <n v="133"/>
    <n v="0.18294234565099277"/>
    <x v="1"/>
    <s v="USD"/>
    <n v="1334811600"/>
    <n v="1335243600"/>
    <b v="0"/>
    <b v="1"/>
    <s v="games/video games"/>
    <x v="6"/>
    <x v="11"/>
    <x v="267"/>
    <d v="2012-04-24T05:00:00"/>
  </r>
  <r>
    <n v="277"/>
    <s v="Ramos-Mitchell"/>
    <s v="Persevering system-worthy info-mediaries"/>
    <x v="31"/>
    <n v="7465"/>
    <n v="1066.4285714285716"/>
    <x v="1"/>
    <n v="83"/>
    <n v="0.11416702773708572"/>
    <x v="1"/>
    <s v="USD"/>
    <n v="1279515600"/>
    <n v="1279688400"/>
    <b v="0"/>
    <b v="0"/>
    <s v="theater/plays"/>
    <x v="3"/>
    <x v="3"/>
    <x v="268"/>
    <d v="2010-07-21T05:00:00"/>
  </r>
  <r>
    <n v="278"/>
    <s v="Higgins, Davis and Salazar"/>
    <s v="Distributed multi-tasking strategy"/>
    <x v="50"/>
    <n v="8799"/>
    <n v="325.88888888888891"/>
    <x v="1"/>
    <n v="91"/>
    <n v="0.12517107860331084"/>
    <x v="1"/>
    <s v="USD"/>
    <n v="1353909600"/>
    <n v="1356069600"/>
    <b v="0"/>
    <b v="0"/>
    <s v="technology/web"/>
    <x v="2"/>
    <x v="2"/>
    <x v="269"/>
    <d v="2012-12-21T06:00:00"/>
  </r>
  <r>
    <n v="279"/>
    <s v="Smith-Jenkins"/>
    <s v="Vision-oriented methodical application"/>
    <x v="48"/>
    <n v="13656"/>
    <n v="170.70000000000002"/>
    <x v="1"/>
    <n v="546"/>
    <n v="0.75102647161986502"/>
    <x v="1"/>
    <s v="USD"/>
    <n v="1535950800"/>
    <n v="1536210000"/>
    <b v="0"/>
    <b v="0"/>
    <s v="theater/plays"/>
    <x v="3"/>
    <x v="3"/>
    <x v="270"/>
    <d v="2018-09-06T05:00:00"/>
  </r>
  <r>
    <n v="280"/>
    <s v="Braun PLC"/>
    <s v="Function-based high-level infrastructure"/>
    <x v="186"/>
    <n v="14536"/>
    <n v="581.44000000000005"/>
    <x v="1"/>
    <n v="393"/>
    <n v="0.54057399880330947"/>
    <x v="1"/>
    <s v="USD"/>
    <n v="1511244000"/>
    <n v="1511762400"/>
    <b v="0"/>
    <b v="0"/>
    <s v="film &amp; video/animation"/>
    <x v="4"/>
    <x v="10"/>
    <x v="271"/>
    <d v="2017-11-27T06:00:00"/>
  </r>
  <r>
    <n v="281"/>
    <s v="Drake PLC"/>
    <s v="Profound object-oriented paradigm"/>
    <x v="187"/>
    <n v="150552"/>
    <n v="91.520972644376897"/>
    <x v="0"/>
    <n v="2062"/>
    <n v="2.836294110769527"/>
    <x v="1"/>
    <s v="USD"/>
    <n v="1331445600"/>
    <n v="1333256400"/>
    <b v="0"/>
    <b v="1"/>
    <s v="theater/plays"/>
    <x v="3"/>
    <x v="3"/>
    <x v="272"/>
    <d v="2012-04-01T05:00:00"/>
  </r>
  <r>
    <n v="282"/>
    <s v="Ross, Kelly and Brown"/>
    <s v="Virtual contextually-based circuit"/>
    <x v="141"/>
    <n v="9076"/>
    <n v="108.04761904761904"/>
    <x v="1"/>
    <n v="133"/>
    <n v="0.18294234565099277"/>
    <x v="1"/>
    <s v="USD"/>
    <n v="1480226400"/>
    <n v="1480744800"/>
    <b v="0"/>
    <b v="1"/>
    <s v="film &amp; video/television"/>
    <x v="4"/>
    <x v="19"/>
    <x v="73"/>
    <d v="2016-12-03T06:00:00"/>
  </r>
  <r>
    <n v="283"/>
    <s v="Lucas-Mullins"/>
    <s v="Business-focused dynamic instruction set"/>
    <x v="32"/>
    <n v="1517"/>
    <n v="18.728395061728396"/>
    <x v="0"/>
    <n v="29"/>
    <n v="3.9889684390066092E-2"/>
    <x v="3"/>
    <s v="DKK"/>
    <n v="1464584400"/>
    <n v="1465016400"/>
    <b v="0"/>
    <b v="0"/>
    <s v="music/rock"/>
    <x v="1"/>
    <x v="1"/>
    <x v="273"/>
    <d v="2016-06-04T05:00:00"/>
  </r>
  <r>
    <n v="284"/>
    <s v="Tran LLC"/>
    <s v="Ameliorated fresh-thinking protocol"/>
    <x v="122"/>
    <n v="8153"/>
    <n v="83.193877551020407"/>
    <x v="0"/>
    <n v="132"/>
    <n v="0.18156683929271464"/>
    <x v="1"/>
    <s v="USD"/>
    <n v="1335848400"/>
    <n v="1336280400"/>
    <b v="0"/>
    <b v="0"/>
    <s v="technology/web"/>
    <x v="2"/>
    <x v="2"/>
    <x v="274"/>
    <d v="2012-05-06T05:00:00"/>
  </r>
  <r>
    <n v="285"/>
    <s v="Dawson, Brady and Gilbert"/>
    <s v="Front-line optimizing emulation"/>
    <x v="79"/>
    <n v="6357"/>
    <n v="706.33333333333337"/>
    <x v="1"/>
    <n v="254"/>
    <n v="0.34937861500264783"/>
    <x v="1"/>
    <s v="USD"/>
    <n v="1473483600"/>
    <n v="1476766800"/>
    <b v="0"/>
    <b v="0"/>
    <s v="theater/plays"/>
    <x v="3"/>
    <x v="3"/>
    <x v="275"/>
    <d v="2016-10-18T05:00:00"/>
  </r>
  <r>
    <n v="286"/>
    <s v="Obrien-Aguirre"/>
    <s v="Devolved uniform complexity"/>
    <x v="188"/>
    <n v="19557"/>
    <n v="17.446030330062445"/>
    <x v="3"/>
    <n v="184"/>
    <n v="0.25309316992317799"/>
    <x v="1"/>
    <s v="USD"/>
    <n v="1479880800"/>
    <n v="1480485600"/>
    <b v="0"/>
    <b v="0"/>
    <s v="theater/plays"/>
    <x v="3"/>
    <x v="3"/>
    <x v="276"/>
    <d v="2016-11-30T06:00:00"/>
  </r>
  <r>
    <n v="287"/>
    <s v="Ferguson PLC"/>
    <s v="Public-key intangible superstructure"/>
    <x v="9"/>
    <n v="13213"/>
    <n v="209.73015873015873"/>
    <x v="1"/>
    <n v="176"/>
    <n v="0.24208911905695285"/>
    <x v="1"/>
    <s v="USD"/>
    <n v="1430197200"/>
    <n v="1430197200"/>
    <b v="0"/>
    <b v="0"/>
    <s v="music/electric music"/>
    <x v="1"/>
    <x v="5"/>
    <x v="277"/>
    <d v="2015-04-28T05:00:00"/>
  </r>
  <r>
    <n v="288"/>
    <s v="Garcia Ltd"/>
    <s v="Secured global success"/>
    <x v="36"/>
    <n v="5476"/>
    <n v="97.785714285714292"/>
    <x v="0"/>
    <n v="137"/>
    <n v="0.18844437108410533"/>
    <x v="3"/>
    <s v="DKK"/>
    <n v="1331701200"/>
    <n v="1331787600"/>
    <b v="0"/>
    <b v="1"/>
    <s v="music/metal"/>
    <x v="1"/>
    <x v="16"/>
    <x v="278"/>
    <d v="2012-03-15T05:00:00"/>
  </r>
  <r>
    <n v="289"/>
    <s v="Smith, Love and Smith"/>
    <s v="Grass-roots mission-critical capability"/>
    <x v="126"/>
    <n v="13474"/>
    <n v="1684.25"/>
    <x v="1"/>
    <n v="337"/>
    <n v="0.46354564273973359"/>
    <x v="0"/>
    <s v="CAD"/>
    <n v="1438578000"/>
    <n v="1438837200"/>
    <b v="0"/>
    <b v="0"/>
    <s v="theater/plays"/>
    <x v="3"/>
    <x v="3"/>
    <x v="279"/>
    <d v="2015-08-06T05:00:00"/>
  </r>
  <r>
    <n v="290"/>
    <s v="Wilson, Hall and Osborne"/>
    <s v="Advanced global data-warehouse"/>
    <x v="189"/>
    <n v="91722"/>
    <n v="54.402135231316727"/>
    <x v="0"/>
    <n v="908"/>
    <n v="1.2489597733165521"/>
    <x v="1"/>
    <s v="USD"/>
    <n v="1368162000"/>
    <n v="1370926800"/>
    <b v="0"/>
    <b v="1"/>
    <s v="film &amp; video/documentary"/>
    <x v="4"/>
    <x v="4"/>
    <x v="280"/>
    <d v="2013-06-11T05:00:00"/>
  </r>
  <r>
    <n v="291"/>
    <s v="Bell, Grimes and Kerr"/>
    <s v="Self-enabling uniform complexity"/>
    <x v="37"/>
    <n v="8219"/>
    <n v="456.61111111111109"/>
    <x v="1"/>
    <n v="107"/>
    <n v="0.14717918033576111"/>
    <x v="1"/>
    <s v="USD"/>
    <n v="1318654800"/>
    <n v="1319000400"/>
    <b v="1"/>
    <b v="0"/>
    <s v="technology/web"/>
    <x v="2"/>
    <x v="2"/>
    <x v="281"/>
    <d v="2011-10-19T05:00:00"/>
  </r>
  <r>
    <n v="292"/>
    <s v="Ho-Harris"/>
    <s v="Versatile cohesive encoding"/>
    <x v="190"/>
    <n v="717"/>
    <n v="9.8219178082191778"/>
    <x v="0"/>
    <n v="10"/>
    <n v="1.3755063582781411E-2"/>
    <x v="1"/>
    <s v="USD"/>
    <n v="1331874000"/>
    <n v="1333429200"/>
    <b v="0"/>
    <b v="0"/>
    <s v="food/food trucks"/>
    <x v="0"/>
    <x v="0"/>
    <x v="282"/>
    <d v="2012-04-03T05:00:00"/>
  </r>
  <r>
    <n v="293"/>
    <s v="Ross Group"/>
    <s v="Organized executive solution"/>
    <x v="191"/>
    <n v="1065"/>
    <n v="16.384615384615383"/>
    <x v="3"/>
    <n v="32"/>
    <n v="4.4016203464900518E-2"/>
    <x v="6"/>
    <s v="EUR"/>
    <n v="1286254800"/>
    <n v="1287032400"/>
    <b v="0"/>
    <b v="0"/>
    <s v="theater/plays"/>
    <x v="3"/>
    <x v="3"/>
    <x v="283"/>
    <d v="2010-10-14T05:00:00"/>
  </r>
  <r>
    <n v="294"/>
    <s v="Turner-Davis"/>
    <s v="Automated local emulation"/>
    <x v="60"/>
    <n v="8038"/>
    <n v="1339.6666666666667"/>
    <x v="1"/>
    <n v="183"/>
    <n v="0.25171766356489983"/>
    <x v="1"/>
    <s v="USD"/>
    <n v="1540530000"/>
    <n v="1541570400"/>
    <b v="0"/>
    <b v="0"/>
    <s v="theater/plays"/>
    <x v="3"/>
    <x v="3"/>
    <x v="284"/>
    <d v="2018-11-07T06:00:00"/>
  </r>
  <r>
    <n v="295"/>
    <s v="Smith, Jackson and Herrera"/>
    <s v="Enterprise-wide intermediate middleware"/>
    <x v="192"/>
    <n v="68769"/>
    <n v="35.650077760497666"/>
    <x v="0"/>
    <n v="1910"/>
    <n v="2.6272171443112495"/>
    <x v="5"/>
    <s v="CHF"/>
    <n v="1381813200"/>
    <n v="1383976800"/>
    <b v="0"/>
    <b v="0"/>
    <s v="theater/plays"/>
    <x v="3"/>
    <x v="3"/>
    <x v="285"/>
    <d v="2013-11-09T06:00:00"/>
  </r>
  <r>
    <n v="296"/>
    <s v="Smith-Hess"/>
    <s v="Grass-roots real-time Local Area Network"/>
    <x v="55"/>
    <n v="3352"/>
    <n v="54.950819672131146"/>
    <x v="0"/>
    <n v="38"/>
    <n v="5.2269241614569362E-2"/>
    <x v="2"/>
    <s v="AUD"/>
    <n v="1548655200"/>
    <n v="1550556000"/>
    <b v="0"/>
    <b v="0"/>
    <s v="theater/plays"/>
    <x v="3"/>
    <x v="3"/>
    <x v="286"/>
    <d v="2019-02-19T06:00:00"/>
  </r>
  <r>
    <n v="297"/>
    <s v="Brown, Herring and Bass"/>
    <s v="Organized client-driven capacity"/>
    <x v="44"/>
    <n v="6785"/>
    <n v="94.236111111111114"/>
    <x v="0"/>
    <n v="104"/>
    <n v="0.14305266126092667"/>
    <x v="2"/>
    <s v="AUD"/>
    <n v="1389679200"/>
    <n v="1390456800"/>
    <b v="0"/>
    <b v="1"/>
    <s v="theater/plays"/>
    <x v="3"/>
    <x v="3"/>
    <x v="287"/>
    <d v="2014-01-23T06:00:00"/>
  </r>
  <r>
    <n v="298"/>
    <s v="Chase, Garcia and Johnson"/>
    <s v="Adaptive intangible database"/>
    <x v="26"/>
    <n v="5037"/>
    <n v="143.91428571428571"/>
    <x v="1"/>
    <n v="72"/>
    <n v="9.9036457796026156E-2"/>
    <x v="1"/>
    <s v="USD"/>
    <n v="1456466400"/>
    <n v="1458018000"/>
    <b v="0"/>
    <b v="1"/>
    <s v="music/rock"/>
    <x v="1"/>
    <x v="1"/>
    <x v="288"/>
    <d v="2016-03-15T05:00:00"/>
  </r>
  <r>
    <n v="299"/>
    <s v="Ramsey and Sons"/>
    <s v="Grass-roots contextually-based algorithm"/>
    <x v="167"/>
    <n v="1954"/>
    <n v="51.421052631578945"/>
    <x v="0"/>
    <n v="49"/>
    <n v="6.7399811555628922E-2"/>
    <x v="1"/>
    <s v="USD"/>
    <n v="1456984800"/>
    <n v="1461819600"/>
    <b v="0"/>
    <b v="0"/>
    <s v="food/food trucks"/>
    <x v="0"/>
    <x v="0"/>
    <x v="289"/>
    <d v="2016-04-28T05:00:00"/>
  </r>
  <r>
    <n v="300"/>
    <s v="Cooke PLC"/>
    <s v="Focused executive core"/>
    <x v="0"/>
    <n v="5"/>
    <n v="5"/>
    <x v="0"/>
    <n v="1"/>
    <n v="1.3755063582781412E-3"/>
    <x v="3"/>
    <s v="DKK"/>
    <n v="1504069200"/>
    <n v="1504155600"/>
    <b v="0"/>
    <b v="1"/>
    <s v="publishing/nonfiction"/>
    <x v="5"/>
    <x v="9"/>
    <x v="290"/>
    <d v="2017-08-31T05:00:00"/>
  </r>
  <r>
    <n v="301"/>
    <s v="Wong-Walker"/>
    <s v="Multi-channeled disintermediate policy"/>
    <x v="79"/>
    <n v="12102"/>
    <n v="1344.6666666666667"/>
    <x v="1"/>
    <n v="295"/>
    <n v="0.40577437569205166"/>
    <x v="1"/>
    <s v="USD"/>
    <n v="1424930400"/>
    <n v="1426395600"/>
    <b v="0"/>
    <b v="0"/>
    <s v="film &amp; video/documentary"/>
    <x v="4"/>
    <x v="4"/>
    <x v="291"/>
    <d v="2015-03-15T05:00:00"/>
  </r>
  <r>
    <n v="302"/>
    <s v="Ferguson, Collins and Mata"/>
    <s v="Customizable bi-directional hardware"/>
    <x v="193"/>
    <n v="24234"/>
    <n v="31.844940867279899"/>
    <x v="0"/>
    <n v="245"/>
    <n v="0.3369990577781446"/>
    <x v="1"/>
    <s v="USD"/>
    <n v="1535864400"/>
    <n v="1537074000"/>
    <b v="0"/>
    <b v="0"/>
    <s v="theater/plays"/>
    <x v="3"/>
    <x v="3"/>
    <x v="292"/>
    <d v="2018-09-16T05:00:00"/>
  </r>
  <r>
    <n v="303"/>
    <s v="Guerrero, Flores and Jenkins"/>
    <s v="Networked optimal architecture"/>
    <x v="74"/>
    <n v="2809"/>
    <n v="82.617647058823536"/>
    <x v="0"/>
    <n v="32"/>
    <n v="4.4016203464900518E-2"/>
    <x v="1"/>
    <s v="USD"/>
    <n v="1452146400"/>
    <n v="1452578400"/>
    <b v="0"/>
    <b v="0"/>
    <s v="music/indie rock"/>
    <x v="1"/>
    <x v="7"/>
    <x v="293"/>
    <d v="2016-01-12T06:00:00"/>
  </r>
  <r>
    <n v="304"/>
    <s v="Peterson PLC"/>
    <s v="User-friendly discrete benchmark"/>
    <x v="118"/>
    <n v="11469"/>
    <n v="546.14285714285722"/>
    <x v="1"/>
    <n v="142"/>
    <n v="0.19532190287549606"/>
    <x v="1"/>
    <s v="USD"/>
    <n v="1470546000"/>
    <n v="1474088400"/>
    <b v="0"/>
    <b v="0"/>
    <s v="film &amp; video/documentary"/>
    <x v="4"/>
    <x v="4"/>
    <x v="294"/>
    <d v="2016-09-17T05:00:00"/>
  </r>
  <r>
    <n v="305"/>
    <s v="Townsend Ltd"/>
    <s v="Grass-roots actuating policy"/>
    <x v="54"/>
    <n v="8014"/>
    <n v="286.21428571428572"/>
    <x v="1"/>
    <n v="85"/>
    <n v="0.116918040453642"/>
    <x v="1"/>
    <s v="USD"/>
    <n v="1458363600"/>
    <n v="1461906000"/>
    <b v="0"/>
    <b v="0"/>
    <s v="theater/plays"/>
    <x v="3"/>
    <x v="3"/>
    <x v="295"/>
    <d v="2016-04-29T05:00:00"/>
  </r>
  <r>
    <n v="306"/>
    <s v="Rush, Reed and Hall"/>
    <s v="Enterprise-wide 3rdgeneration knowledge user"/>
    <x v="191"/>
    <n v="514"/>
    <n v="7.9076923076923071"/>
    <x v="0"/>
    <n v="7"/>
    <n v="9.6285445079469876E-3"/>
    <x v="1"/>
    <s v="USD"/>
    <n v="1500008400"/>
    <n v="1500267600"/>
    <b v="0"/>
    <b v="1"/>
    <s v="theater/plays"/>
    <x v="3"/>
    <x v="3"/>
    <x v="296"/>
    <d v="2017-07-17T05:00:00"/>
  </r>
  <r>
    <n v="307"/>
    <s v="Salazar-Dodson"/>
    <s v="Face-to-face zero tolerance moderator"/>
    <x v="194"/>
    <n v="43473"/>
    <n v="132.13677811550153"/>
    <x v="1"/>
    <n v="659"/>
    <n v="0.90645869010529501"/>
    <x v="3"/>
    <s v="DKK"/>
    <n v="1338958800"/>
    <n v="1340686800"/>
    <b v="0"/>
    <b v="1"/>
    <s v="publishing/fiction"/>
    <x v="5"/>
    <x v="13"/>
    <x v="297"/>
    <d v="2012-06-26T05:00:00"/>
  </r>
  <r>
    <n v="308"/>
    <s v="Davis Ltd"/>
    <s v="Grass-roots optimizing projection"/>
    <x v="195"/>
    <n v="87560"/>
    <n v="74.077834179357026"/>
    <x v="0"/>
    <n v="803"/>
    <n v="1.1045316056973473"/>
    <x v="1"/>
    <s v="USD"/>
    <n v="1303102800"/>
    <n v="1303189200"/>
    <b v="0"/>
    <b v="0"/>
    <s v="theater/plays"/>
    <x v="3"/>
    <x v="3"/>
    <x v="298"/>
    <d v="2011-04-19T05:00:00"/>
  </r>
  <r>
    <n v="309"/>
    <s v="Harris-Perry"/>
    <s v="User-centric 6thgeneration attitude"/>
    <x v="178"/>
    <n v="3087"/>
    <n v="75.292682926829272"/>
    <x v="3"/>
    <n v="75"/>
    <n v="0.10316297687086058"/>
    <x v="1"/>
    <s v="USD"/>
    <n v="1316581200"/>
    <n v="1318309200"/>
    <b v="0"/>
    <b v="1"/>
    <s v="music/indie rock"/>
    <x v="1"/>
    <x v="7"/>
    <x v="299"/>
    <d v="2011-10-11T05:00:00"/>
  </r>
  <r>
    <n v="310"/>
    <s v="Velazquez, Hunt and Ortiz"/>
    <s v="Switchable zero tolerance website"/>
    <x v="75"/>
    <n v="1586"/>
    <n v="20.333333333333332"/>
    <x v="0"/>
    <n v="16"/>
    <n v="2.2008101732450259E-2"/>
    <x v="1"/>
    <s v="USD"/>
    <n v="1270789200"/>
    <n v="1272171600"/>
    <b v="0"/>
    <b v="0"/>
    <s v="games/video games"/>
    <x v="6"/>
    <x v="11"/>
    <x v="300"/>
    <d v="2010-04-25T05:00:00"/>
  </r>
  <r>
    <n v="311"/>
    <s v="Flores PLC"/>
    <s v="Focused real-time help-desk"/>
    <x v="9"/>
    <n v="12812"/>
    <n v="203.36507936507937"/>
    <x v="1"/>
    <n v="121"/>
    <n v="0.16643626935165509"/>
    <x v="1"/>
    <s v="USD"/>
    <n v="1297836000"/>
    <n v="1298872800"/>
    <b v="0"/>
    <b v="0"/>
    <s v="theater/plays"/>
    <x v="3"/>
    <x v="3"/>
    <x v="247"/>
    <d v="2011-02-28T06:00:00"/>
  </r>
  <r>
    <n v="312"/>
    <s v="Martinez LLC"/>
    <s v="Robust impactful approach"/>
    <x v="18"/>
    <n v="183345"/>
    <n v="310.2284263959391"/>
    <x v="1"/>
    <n v="3742"/>
    <n v="5.1471447926768041"/>
    <x v="1"/>
    <s v="USD"/>
    <n v="1382677200"/>
    <n v="1383282000"/>
    <b v="0"/>
    <b v="0"/>
    <s v="theater/plays"/>
    <x v="3"/>
    <x v="3"/>
    <x v="244"/>
    <d v="2013-11-01T05:00:00"/>
  </r>
  <r>
    <n v="313"/>
    <s v="Miller-Irwin"/>
    <s v="Secured maximized policy"/>
    <x v="196"/>
    <n v="8697"/>
    <n v="395.31818181818181"/>
    <x v="1"/>
    <n v="223"/>
    <n v="0.3067379178960255"/>
    <x v="1"/>
    <s v="USD"/>
    <n v="1330322400"/>
    <n v="1330495200"/>
    <b v="0"/>
    <b v="0"/>
    <s v="music/rock"/>
    <x v="1"/>
    <x v="1"/>
    <x v="301"/>
    <d v="2012-02-29T06:00:00"/>
  </r>
  <r>
    <n v="314"/>
    <s v="Sanchez-Morgan"/>
    <s v="Realigned upward-trending strategy"/>
    <x v="1"/>
    <n v="4126"/>
    <n v="294.71428571428572"/>
    <x v="1"/>
    <n v="133"/>
    <n v="0.18294234565099277"/>
    <x v="1"/>
    <s v="USD"/>
    <n v="1552366800"/>
    <n v="1552798800"/>
    <b v="0"/>
    <b v="1"/>
    <s v="film &amp; video/documentary"/>
    <x v="4"/>
    <x v="4"/>
    <x v="188"/>
    <d v="2019-03-17T05:00:00"/>
  </r>
  <r>
    <n v="315"/>
    <s v="Lopez, Adams and Johnson"/>
    <s v="Open-source interactive knowledge user"/>
    <x v="40"/>
    <n v="3220"/>
    <n v="33.89473684210526"/>
    <x v="0"/>
    <n v="31"/>
    <n v="4.2640697106622376E-2"/>
    <x v="1"/>
    <s v="USD"/>
    <n v="1400907600"/>
    <n v="1403413200"/>
    <b v="0"/>
    <b v="0"/>
    <s v="theater/plays"/>
    <x v="3"/>
    <x v="3"/>
    <x v="302"/>
    <d v="2014-06-22T05:00:00"/>
  </r>
  <r>
    <n v="316"/>
    <s v="Martin-Marshall"/>
    <s v="Configurable demand-driven matrix"/>
    <x v="103"/>
    <n v="6401"/>
    <n v="66.677083333333329"/>
    <x v="0"/>
    <n v="108"/>
    <n v="0.14855468669403923"/>
    <x v="6"/>
    <s v="EUR"/>
    <n v="1574143200"/>
    <n v="1574229600"/>
    <b v="0"/>
    <b v="1"/>
    <s v="food/food trucks"/>
    <x v="0"/>
    <x v="0"/>
    <x v="303"/>
    <d v="2019-11-20T06:00:00"/>
  </r>
  <r>
    <n v="317"/>
    <s v="Summers PLC"/>
    <s v="Cross-group coherent hierarchy"/>
    <x v="47"/>
    <n v="1269"/>
    <n v="19.227272727272727"/>
    <x v="0"/>
    <n v="30"/>
    <n v="4.1265190748344234E-2"/>
    <x v="1"/>
    <s v="USD"/>
    <n v="1494738000"/>
    <n v="1495861200"/>
    <b v="0"/>
    <b v="0"/>
    <s v="theater/plays"/>
    <x v="3"/>
    <x v="3"/>
    <x v="304"/>
    <d v="2017-05-27T05:00:00"/>
  </r>
  <r>
    <n v="318"/>
    <s v="Young, Hart and Ryan"/>
    <s v="Decentralized demand-driven open system"/>
    <x v="57"/>
    <n v="903"/>
    <n v="15.842105263157894"/>
    <x v="0"/>
    <n v="17"/>
    <n v="2.3383608090728401E-2"/>
    <x v="1"/>
    <s v="USD"/>
    <n v="1392357600"/>
    <n v="1392530400"/>
    <b v="0"/>
    <b v="0"/>
    <s v="music/rock"/>
    <x v="1"/>
    <x v="1"/>
    <x v="305"/>
    <d v="2014-02-16T06:00:00"/>
  </r>
  <r>
    <n v="319"/>
    <s v="Mills Group"/>
    <s v="Advanced empowering matrix"/>
    <x v="141"/>
    <n v="3251"/>
    <n v="38.702380952380956"/>
    <x v="3"/>
    <n v="64"/>
    <n v="8.8032406929801035E-2"/>
    <x v="1"/>
    <s v="USD"/>
    <n v="1281589200"/>
    <n v="1283662800"/>
    <b v="0"/>
    <b v="0"/>
    <s v="technology/web"/>
    <x v="2"/>
    <x v="2"/>
    <x v="306"/>
    <d v="2010-09-05T05:00:00"/>
  </r>
  <r>
    <n v="320"/>
    <s v="Sandoval-Powell"/>
    <s v="Phased holistic implementation"/>
    <x v="197"/>
    <n v="8092"/>
    <n v="9.5876777251184837"/>
    <x v="0"/>
    <n v="80"/>
    <n v="0.11004050866225129"/>
    <x v="1"/>
    <s v="USD"/>
    <n v="1305003600"/>
    <n v="1305781200"/>
    <b v="0"/>
    <b v="0"/>
    <s v="publishing/fiction"/>
    <x v="5"/>
    <x v="13"/>
    <x v="307"/>
    <d v="2011-05-19T05:00:00"/>
  </r>
  <r>
    <n v="321"/>
    <s v="Mills, Frazier and Perez"/>
    <s v="Proactive attitude-oriented knowledge user"/>
    <x v="198"/>
    <n v="160422"/>
    <n v="94.144366197183089"/>
    <x v="0"/>
    <n v="2468"/>
    <n v="3.3947496922304525"/>
    <x v="1"/>
    <s v="USD"/>
    <n v="1301634000"/>
    <n v="1302325200"/>
    <b v="0"/>
    <b v="0"/>
    <s v="film &amp; video/shorts"/>
    <x v="4"/>
    <x v="12"/>
    <x v="308"/>
    <d v="2011-04-09T05:00:00"/>
  </r>
  <r>
    <n v="322"/>
    <s v="Hebert Group"/>
    <s v="Visionary asymmetric Graphical User Interface"/>
    <x v="199"/>
    <n v="196377"/>
    <n v="166.56234096692114"/>
    <x v="1"/>
    <n v="5168"/>
    <n v="7.1086168595814332"/>
    <x v="1"/>
    <s v="USD"/>
    <n v="1290664800"/>
    <n v="1291788000"/>
    <b v="0"/>
    <b v="0"/>
    <s v="theater/plays"/>
    <x v="3"/>
    <x v="3"/>
    <x v="309"/>
    <d v="2010-12-08T06:00:00"/>
  </r>
  <r>
    <n v="323"/>
    <s v="Cole, Smith and Wood"/>
    <s v="Integrated zero-defect help-desk"/>
    <x v="200"/>
    <n v="2148"/>
    <n v="24.134831460674157"/>
    <x v="0"/>
    <n v="26"/>
    <n v="3.5763165315231667E-2"/>
    <x v="4"/>
    <s v="GBP"/>
    <n v="1395896400"/>
    <n v="1396069200"/>
    <b v="0"/>
    <b v="0"/>
    <s v="film &amp; video/documentary"/>
    <x v="4"/>
    <x v="4"/>
    <x v="310"/>
    <d v="2014-03-29T05:00:00"/>
  </r>
  <r>
    <n v="324"/>
    <s v="Harris, Hall and Harris"/>
    <s v="Inverse analyzing matrices"/>
    <x v="143"/>
    <n v="11648"/>
    <n v="164.05633802816902"/>
    <x v="1"/>
    <n v="307"/>
    <n v="0.42228045199138931"/>
    <x v="1"/>
    <s v="USD"/>
    <n v="1434862800"/>
    <n v="1435899600"/>
    <b v="0"/>
    <b v="1"/>
    <s v="theater/plays"/>
    <x v="3"/>
    <x v="3"/>
    <x v="311"/>
    <d v="2015-07-03T05:00:00"/>
  </r>
  <r>
    <n v="325"/>
    <s v="Saunders Group"/>
    <s v="Programmable systemic implementation"/>
    <x v="191"/>
    <n v="5897"/>
    <n v="90.723076923076931"/>
    <x v="0"/>
    <n v="73"/>
    <n v="0.1004119641543043"/>
    <x v="1"/>
    <s v="USD"/>
    <n v="1529125200"/>
    <n v="1531112400"/>
    <b v="0"/>
    <b v="1"/>
    <s v="theater/plays"/>
    <x v="3"/>
    <x v="3"/>
    <x v="79"/>
    <d v="2018-07-09T05:00:00"/>
  </r>
  <r>
    <n v="326"/>
    <s v="Pham, Avila and Nash"/>
    <s v="Multi-channeled next generation architecture"/>
    <x v="44"/>
    <n v="3326"/>
    <n v="46.194444444444443"/>
    <x v="0"/>
    <n v="128"/>
    <n v="0.17606481385960207"/>
    <x v="1"/>
    <s v="USD"/>
    <n v="1451109600"/>
    <n v="1451628000"/>
    <b v="0"/>
    <b v="0"/>
    <s v="film &amp; video/animation"/>
    <x v="4"/>
    <x v="10"/>
    <x v="312"/>
    <d v="2016-01-01T06:00:00"/>
  </r>
  <r>
    <n v="327"/>
    <s v="Patterson, Salinas and Lucas"/>
    <s v="Digitized 3rdgeneration encoding"/>
    <x v="97"/>
    <n v="1002"/>
    <n v="38.53846153846154"/>
    <x v="0"/>
    <n v="33"/>
    <n v="4.5391709823178659E-2"/>
    <x v="1"/>
    <s v="USD"/>
    <n v="1566968400"/>
    <n v="1567314000"/>
    <b v="0"/>
    <b v="1"/>
    <s v="theater/plays"/>
    <x v="3"/>
    <x v="3"/>
    <x v="313"/>
    <d v="2019-09-01T05:00:00"/>
  </r>
  <r>
    <n v="328"/>
    <s v="Young PLC"/>
    <s v="Innovative well-modulated functionalities"/>
    <x v="201"/>
    <n v="131826"/>
    <n v="133.56231003039514"/>
    <x v="1"/>
    <n v="2441"/>
    <n v="3.3576110205569427"/>
    <x v="1"/>
    <s v="USD"/>
    <n v="1543557600"/>
    <n v="1544508000"/>
    <b v="0"/>
    <b v="0"/>
    <s v="music/rock"/>
    <x v="1"/>
    <x v="1"/>
    <x v="314"/>
    <d v="2018-12-11T06:00:00"/>
  </r>
  <r>
    <n v="329"/>
    <s v="Willis and Sons"/>
    <s v="Fundamental incremental database"/>
    <x v="202"/>
    <n v="21477"/>
    <n v="22.896588486140725"/>
    <x v="2"/>
    <n v="211"/>
    <n v="0.2902318415966878"/>
    <x v="1"/>
    <s v="USD"/>
    <n v="1481522400"/>
    <n v="1482472800"/>
    <b v="0"/>
    <b v="0"/>
    <s v="games/video games"/>
    <x v="6"/>
    <x v="11"/>
    <x v="315"/>
    <d v="2016-12-23T06:00:00"/>
  </r>
  <r>
    <n v="330"/>
    <s v="Thompson-Bates"/>
    <s v="Expanded encompassing open architecture"/>
    <x v="203"/>
    <n v="62330"/>
    <n v="184.95548961424333"/>
    <x v="1"/>
    <n v="1385"/>
    <n v="1.9050763062152254"/>
    <x v="4"/>
    <s v="GBP"/>
    <n v="1512712800"/>
    <n v="1512799200"/>
    <b v="0"/>
    <b v="0"/>
    <s v="film &amp; video/documentary"/>
    <x v="4"/>
    <x v="4"/>
    <x v="316"/>
    <d v="2017-12-09T06:00:00"/>
  </r>
  <r>
    <n v="331"/>
    <s v="Rose-Silva"/>
    <s v="Intuitive static portal"/>
    <x v="88"/>
    <n v="14643"/>
    <n v="443.72727272727275"/>
    <x v="1"/>
    <n v="190"/>
    <n v="0.26134620807284681"/>
    <x v="1"/>
    <s v="USD"/>
    <n v="1324274400"/>
    <n v="1324360800"/>
    <b v="0"/>
    <b v="0"/>
    <s v="food/food trucks"/>
    <x v="0"/>
    <x v="0"/>
    <x v="317"/>
    <d v="2011-12-20T06:00:00"/>
  </r>
  <r>
    <n v="332"/>
    <s v="Pacheco, Johnson and Torres"/>
    <s v="Optional bandwidth-monitored definition"/>
    <x v="204"/>
    <n v="41396"/>
    <n v="199.9806763285024"/>
    <x v="1"/>
    <n v="470"/>
    <n v="0.6464879883907263"/>
    <x v="1"/>
    <s v="USD"/>
    <n v="1364446800"/>
    <n v="1364533200"/>
    <b v="0"/>
    <b v="0"/>
    <s v="technology/wearables"/>
    <x v="2"/>
    <x v="8"/>
    <x v="318"/>
    <d v="2013-03-29T05:00:00"/>
  </r>
  <r>
    <n v="333"/>
    <s v="Carlson, Dixon and Jones"/>
    <s v="Persistent well-modulated synergy"/>
    <x v="103"/>
    <n v="11900"/>
    <n v="123.95833333333333"/>
    <x v="1"/>
    <n v="253"/>
    <n v="0.34800310864436973"/>
    <x v="1"/>
    <s v="USD"/>
    <n v="1542693600"/>
    <n v="1545112800"/>
    <b v="0"/>
    <b v="0"/>
    <s v="theater/plays"/>
    <x v="3"/>
    <x v="3"/>
    <x v="319"/>
    <d v="2018-12-18T06:00:00"/>
  </r>
  <r>
    <n v="334"/>
    <s v="Mcgee Group"/>
    <s v="Assimilated discrete algorithm"/>
    <x v="205"/>
    <n v="123538"/>
    <n v="186.61329305135951"/>
    <x v="1"/>
    <n v="1113"/>
    <n v="1.530938576763571"/>
    <x v="1"/>
    <s v="USD"/>
    <n v="1515564000"/>
    <n v="1516168800"/>
    <b v="0"/>
    <b v="0"/>
    <s v="music/rock"/>
    <x v="1"/>
    <x v="1"/>
    <x v="32"/>
    <d v="2018-01-17T06:00:00"/>
  </r>
  <r>
    <n v="335"/>
    <s v="Jordan-Acosta"/>
    <s v="Operative uniform hub"/>
    <x v="206"/>
    <n v="198628"/>
    <n v="114.28538550057536"/>
    <x v="1"/>
    <n v="2283"/>
    <n v="3.1402810159489962"/>
    <x v="1"/>
    <s v="USD"/>
    <n v="1573797600"/>
    <n v="1574920800"/>
    <b v="0"/>
    <b v="0"/>
    <s v="music/rock"/>
    <x v="1"/>
    <x v="1"/>
    <x v="320"/>
    <d v="2019-11-28T06:00:00"/>
  </r>
  <r>
    <n v="336"/>
    <s v="Nunez Inc"/>
    <s v="Customizable intangible capability"/>
    <x v="207"/>
    <n v="68602"/>
    <n v="97.032531824611041"/>
    <x v="0"/>
    <n v="1072"/>
    <n v="1.4745428160741674"/>
    <x v="1"/>
    <s v="USD"/>
    <n v="1292392800"/>
    <n v="1292479200"/>
    <b v="0"/>
    <b v="1"/>
    <s v="music/rock"/>
    <x v="1"/>
    <x v="1"/>
    <x v="321"/>
    <d v="2010-12-16T06:00:00"/>
  </r>
  <r>
    <n v="337"/>
    <s v="Hayden Ltd"/>
    <s v="Innovative didactic analyzer"/>
    <x v="208"/>
    <n v="116064"/>
    <n v="122.81904761904762"/>
    <x v="1"/>
    <n v="1095"/>
    <n v="1.5061794623145646"/>
    <x v="1"/>
    <s v="USD"/>
    <n v="1573452000"/>
    <n v="1573538400"/>
    <b v="0"/>
    <b v="0"/>
    <s v="theater/plays"/>
    <x v="3"/>
    <x v="3"/>
    <x v="322"/>
    <d v="2019-11-12T06:00:00"/>
  </r>
  <r>
    <n v="338"/>
    <s v="Gonzalez-Burton"/>
    <s v="Decentralized intangible encoding"/>
    <x v="209"/>
    <n v="125042"/>
    <n v="179.14326647564468"/>
    <x v="1"/>
    <n v="1690"/>
    <n v="2.3246057454900586"/>
    <x v="1"/>
    <s v="USD"/>
    <n v="1317790800"/>
    <n v="1320382800"/>
    <b v="0"/>
    <b v="0"/>
    <s v="theater/plays"/>
    <x v="3"/>
    <x v="3"/>
    <x v="323"/>
    <d v="2011-11-04T05:00:00"/>
  </r>
  <r>
    <n v="339"/>
    <s v="Lewis, Taylor and Rivers"/>
    <s v="Front-line transitional algorithm"/>
    <x v="210"/>
    <n v="108974"/>
    <n v="79.951577402787962"/>
    <x v="3"/>
    <n v="1297"/>
    <n v="1.784031746686749"/>
    <x v="0"/>
    <s v="CAD"/>
    <n v="1501650000"/>
    <n v="1502859600"/>
    <b v="0"/>
    <b v="0"/>
    <s v="theater/plays"/>
    <x v="3"/>
    <x v="3"/>
    <x v="324"/>
    <d v="2017-08-16T05:00:00"/>
  </r>
  <r>
    <n v="340"/>
    <s v="Butler, Henry and Espinoza"/>
    <s v="Switchable didactic matrices"/>
    <x v="211"/>
    <n v="34964"/>
    <n v="94.242587601078171"/>
    <x v="0"/>
    <n v="393"/>
    <n v="0.54057399880330947"/>
    <x v="1"/>
    <s v="USD"/>
    <n v="1323669600"/>
    <n v="1323756000"/>
    <b v="0"/>
    <b v="0"/>
    <s v="photography/photography books"/>
    <x v="7"/>
    <x v="14"/>
    <x v="325"/>
    <d v="2011-12-13T06:00:00"/>
  </r>
  <r>
    <n v="341"/>
    <s v="Guzman Group"/>
    <s v="Ameliorated disintermediate utilization"/>
    <x v="212"/>
    <n v="96777"/>
    <n v="84.669291338582681"/>
    <x v="0"/>
    <n v="1257"/>
    <n v="1.7290114923556235"/>
    <x v="1"/>
    <s v="USD"/>
    <n v="1440738000"/>
    <n v="1441342800"/>
    <b v="0"/>
    <b v="0"/>
    <s v="music/indie rock"/>
    <x v="1"/>
    <x v="7"/>
    <x v="326"/>
    <d v="2015-09-04T05:00:00"/>
  </r>
  <r>
    <n v="342"/>
    <s v="Gibson-Hernandez"/>
    <s v="Visionary foreground middleware"/>
    <x v="213"/>
    <n v="31864"/>
    <n v="66.521920668058456"/>
    <x v="0"/>
    <n v="328"/>
    <n v="0.4511660855152303"/>
    <x v="1"/>
    <s v="USD"/>
    <n v="1374296400"/>
    <n v="1375333200"/>
    <b v="0"/>
    <b v="0"/>
    <s v="theater/plays"/>
    <x v="3"/>
    <x v="3"/>
    <x v="327"/>
    <d v="2013-08-01T05:00:00"/>
  </r>
  <r>
    <n v="343"/>
    <s v="Spencer-Weber"/>
    <s v="Optional zero-defect task-force"/>
    <x v="25"/>
    <n v="4853"/>
    <n v="53.922222222222224"/>
    <x v="0"/>
    <n v="147"/>
    <n v="0.20219943466688675"/>
    <x v="1"/>
    <s v="USD"/>
    <n v="1384840800"/>
    <n v="1389420000"/>
    <b v="0"/>
    <b v="0"/>
    <s v="theater/plays"/>
    <x v="3"/>
    <x v="3"/>
    <x v="328"/>
    <d v="2014-01-11T06:00:00"/>
  </r>
  <r>
    <n v="344"/>
    <s v="Berger, Johnson and Marshall"/>
    <s v="Devolved exuding emulation"/>
    <x v="214"/>
    <n v="82959"/>
    <n v="41.983299595141702"/>
    <x v="0"/>
    <n v="830"/>
    <n v="1.1416702773708571"/>
    <x v="1"/>
    <s v="USD"/>
    <n v="1516600800"/>
    <n v="1520056800"/>
    <b v="0"/>
    <b v="0"/>
    <s v="games/video games"/>
    <x v="6"/>
    <x v="11"/>
    <x v="329"/>
    <d v="2018-03-03T06:00:00"/>
  </r>
  <r>
    <n v="345"/>
    <s v="Taylor, Cisneros and Romero"/>
    <s v="Open-source neutral task-force"/>
    <x v="215"/>
    <n v="23159"/>
    <n v="14.69479695431472"/>
    <x v="0"/>
    <n v="331"/>
    <n v="0.45529260459006471"/>
    <x v="4"/>
    <s v="GBP"/>
    <n v="1436418000"/>
    <n v="1436504400"/>
    <b v="0"/>
    <b v="0"/>
    <s v="film &amp; video/drama"/>
    <x v="4"/>
    <x v="6"/>
    <x v="330"/>
    <d v="2015-07-10T05:00:00"/>
  </r>
  <r>
    <n v="346"/>
    <s v="Little-Marsh"/>
    <s v="Virtual attitude-oriented migration"/>
    <x v="48"/>
    <n v="2758"/>
    <n v="34.475000000000001"/>
    <x v="0"/>
    <n v="25"/>
    <n v="3.4387658956953532E-2"/>
    <x v="1"/>
    <s v="USD"/>
    <n v="1503550800"/>
    <n v="1508302800"/>
    <b v="0"/>
    <b v="1"/>
    <s v="music/indie rock"/>
    <x v="1"/>
    <x v="7"/>
    <x v="331"/>
    <d v="2017-10-18T05:00:00"/>
  </r>
  <r>
    <n v="347"/>
    <s v="Petersen and Sons"/>
    <s v="Open-source full-range portal"/>
    <x v="79"/>
    <n v="12607"/>
    <n v="1400.7777777777778"/>
    <x v="1"/>
    <n v="191"/>
    <n v="0.26272171443112496"/>
    <x v="1"/>
    <s v="USD"/>
    <n v="1423634400"/>
    <n v="1425708000"/>
    <b v="0"/>
    <b v="0"/>
    <s v="technology/web"/>
    <x v="2"/>
    <x v="2"/>
    <x v="332"/>
    <d v="2015-03-07T06:00:00"/>
  </r>
  <r>
    <n v="348"/>
    <s v="Hensley Ltd"/>
    <s v="Versatile cohesive open system"/>
    <x v="216"/>
    <n v="142823"/>
    <n v="71.770351758793964"/>
    <x v="0"/>
    <n v="3483"/>
    <n v="4.7908886458827658"/>
    <x v="1"/>
    <s v="USD"/>
    <n v="1487224800"/>
    <n v="1488348000"/>
    <b v="0"/>
    <b v="0"/>
    <s v="food/food trucks"/>
    <x v="0"/>
    <x v="0"/>
    <x v="333"/>
    <d v="2017-03-01T06:00:00"/>
  </r>
  <r>
    <n v="349"/>
    <s v="Navarro and Sons"/>
    <s v="Multi-layered bottom-line frame"/>
    <x v="217"/>
    <n v="95958"/>
    <n v="53.074115044247783"/>
    <x v="0"/>
    <n v="923"/>
    <n v="1.2695923686907242"/>
    <x v="1"/>
    <s v="USD"/>
    <n v="1500008400"/>
    <n v="1502600400"/>
    <b v="0"/>
    <b v="0"/>
    <s v="theater/plays"/>
    <x v="3"/>
    <x v="3"/>
    <x v="296"/>
    <d v="2017-08-13T05:00:00"/>
  </r>
  <r>
    <n v="350"/>
    <s v="Shannon Ltd"/>
    <s v="Pre-emptive neutral capacity"/>
    <x v="0"/>
    <n v="5"/>
    <n v="5"/>
    <x v="0"/>
    <n v="1"/>
    <n v="1.3755063582781412E-3"/>
    <x v="1"/>
    <s v="USD"/>
    <n v="1432098000"/>
    <n v="1433653200"/>
    <b v="0"/>
    <b v="1"/>
    <s v="music/jazz"/>
    <x v="1"/>
    <x v="17"/>
    <x v="334"/>
    <d v="2015-06-07T05:00:00"/>
  </r>
  <r>
    <n v="351"/>
    <s v="Young LLC"/>
    <s v="Universal maximized methodology"/>
    <x v="218"/>
    <n v="94631"/>
    <n v="127.70715249662618"/>
    <x v="1"/>
    <n v="2013"/>
    <n v="2.7688942992138981"/>
    <x v="1"/>
    <s v="USD"/>
    <n v="1440392400"/>
    <n v="1441602000"/>
    <b v="0"/>
    <b v="0"/>
    <s v="music/rock"/>
    <x v="1"/>
    <x v="1"/>
    <x v="335"/>
    <d v="2015-09-07T05:00:00"/>
  </r>
  <r>
    <n v="352"/>
    <s v="Adams, Willis and Sanchez"/>
    <s v="Expanded hybrid hardware"/>
    <x v="54"/>
    <n v="977"/>
    <n v="34.892857142857139"/>
    <x v="0"/>
    <n v="33"/>
    <n v="4.5391709823178659E-2"/>
    <x v="0"/>
    <s v="CAD"/>
    <n v="1446876000"/>
    <n v="1447567200"/>
    <b v="0"/>
    <b v="0"/>
    <s v="theater/plays"/>
    <x v="3"/>
    <x v="3"/>
    <x v="336"/>
    <d v="2015-11-15T06:00:00"/>
  </r>
  <r>
    <n v="353"/>
    <s v="Mills-Roy"/>
    <s v="Profit-focused multi-tasking access"/>
    <x v="219"/>
    <n v="137961"/>
    <n v="410.59821428571428"/>
    <x v="1"/>
    <n v="1703"/>
    <n v="2.3424873281476746"/>
    <x v="1"/>
    <s v="USD"/>
    <n v="1562302800"/>
    <n v="1562389200"/>
    <b v="0"/>
    <b v="0"/>
    <s v="theater/plays"/>
    <x v="3"/>
    <x v="3"/>
    <x v="337"/>
    <d v="2019-07-06T05:00:00"/>
  </r>
  <r>
    <n v="354"/>
    <s v="Brown Group"/>
    <s v="Profit-focused transitional capability"/>
    <x v="55"/>
    <n v="7548"/>
    <n v="123.73770491803278"/>
    <x v="1"/>
    <n v="80"/>
    <n v="0.11004050866225129"/>
    <x v="3"/>
    <s v="DKK"/>
    <n v="1378184400"/>
    <n v="1378789200"/>
    <b v="0"/>
    <b v="0"/>
    <s v="film &amp; video/documentary"/>
    <x v="4"/>
    <x v="4"/>
    <x v="338"/>
    <d v="2013-09-10T05:00:00"/>
  </r>
  <r>
    <n v="355"/>
    <s v="Burns-Burnett"/>
    <s v="Front-line scalable definition"/>
    <x v="167"/>
    <n v="2241"/>
    <n v="58.973684210526315"/>
    <x v="2"/>
    <n v="86"/>
    <n v="0.11829354681192014"/>
    <x v="1"/>
    <s v="USD"/>
    <n v="1485064800"/>
    <n v="1488520800"/>
    <b v="0"/>
    <b v="0"/>
    <s v="technology/wearables"/>
    <x v="2"/>
    <x v="8"/>
    <x v="339"/>
    <d v="2017-03-03T06:00:00"/>
  </r>
  <r>
    <n v="356"/>
    <s v="Glass, Nunez and Mcdonald"/>
    <s v="Open-source systematic protocol"/>
    <x v="29"/>
    <n v="3431"/>
    <n v="36.892473118279568"/>
    <x v="0"/>
    <n v="40"/>
    <n v="5.5020254331125645E-2"/>
    <x v="6"/>
    <s v="EUR"/>
    <n v="1326520800"/>
    <n v="1327298400"/>
    <b v="0"/>
    <b v="0"/>
    <s v="theater/plays"/>
    <x v="3"/>
    <x v="3"/>
    <x v="340"/>
    <d v="2012-01-23T06:00:00"/>
  </r>
  <r>
    <n v="357"/>
    <s v="Perez, Davis and Wilson"/>
    <s v="Implemented tangible algorithm"/>
    <x v="173"/>
    <n v="4253"/>
    <n v="184.91304347826087"/>
    <x v="1"/>
    <n v="41"/>
    <n v="5.6395760689403787E-2"/>
    <x v="1"/>
    <s v="USD"/>
    <n v="1441256400"/>
    <n v="1443416400"/>
    <b v="0"/>
    <b v="0"/>
    <s v="games/video games"/>
    <x v="6"/>
    <x v="11"/>
    <x v="341"/>
    <d v="2015-09-28T05:00:00"/>
  </r>
  <r>
    <n v="358"/>
    <s v="Diaz-Garcia"/>
    <s v="Profit-focused 3rdgeneration circuit"/>
    <x v="62"/>
    <n v="1146"/>
    <n v="11.814432989690722"/>
    <x v="0"/>
    <n v="23"/>
    <n v="3.1636646240397248E-2"/>
    <x v="0"/>
    <s v="CAD"/>
    <n v="1533877200"/>
    <n v="1534136400"/>
    <b v="1"/>
    <b v="0"/>
    <s v="photography/photography books"/>
    <x v="7"/>
    <x v="14"/>
    <x v="342"/>
    <d v="2018-08-13T05:00:00"/>
  </r>
  <r>
    <n v="359"/>
    <s v="Salazar-Moon"/>
    <s v="Compatible needs-based architecture"/>
    <x v="220"/>
    <n v="11948"/>
    <n v="298.7"/>
    <x v="1"/>
    <n v="187"/>
    <n v="0.2572196889980124"/>
    <x v="1"/>
    <s v="USD"/>
    <n v="1314421200"/>
    <n v="1315026000"/>
    <b v="0"/>
    <b v="0"/>
    <s v="film &amp; video/animation"/>
    <x v="4"/>
    <x v="10"/>
    <x v="343"/>
    <d v="2011-09-03T05:00:00"/>
  </r>
  <r>
    <n v="360"/>
    <s v="Larsen-Chung"/>
    <s v="Right-sized zero tolerance migration"/>
    <x v="221"/>
    <n v="135132"/>
    <n v="226.35175879396985"/>
    <x v="1"/>
    <n v="2875"/>
    <n v="3.954580780049656"/>
    <x v="4"/>
    <s v="GBP"/>
    <n v="1293861600"/>
    <n v="1295071200"/>
    <b v="0"/>
    <b v="1"/>
    <s v="theater/plays"/>
    <x v="3"/>
    <x v="3"/>
    <x v="344"/>
    <d v="2011-01-15T06:00:00"/>
  </r>
  <r>
    <n v="361"/>
    <s v="Anderson and Sons"/>
    <s v="Quality-focused reciprocal structure"/>
    <x v="20"/>
    <n v="9546"/>
    <n v="173.56363636363636"/>
    <x v="1"/>
    <n v="88"/>
    <n v="0.12104455952847643"/>
    <x v="1"/>
    <s v="USD"/>
    <n v="1507352400"/>
    <n v="1509426000"/>
    <b v="0"/>
    <b v="0"/>
    <s v="theater/plays"/>
    <x v="3"/>
    <x v="3"/>
    <x v="345"/>
    <d v="2017-10-31T05:00:00"/>
  </r>
  <r>
    <n v="362"/>
    <s v="Lawrence Group"/>
    <s v="Automated actuating conglomeration"/>
    <x v="41"/>
    <n v="13755"/>
    <n v="371.75675675675677"/>
    <x v="1"/>
    <n v="191"/>
    <n v="0.26272171443112496"/>
    <x v="1"/>
    <s v="USD"/>
    <n v="1296108000"/>
    <n v="1299391200"/>
    <b v="0"/>
    <b v="0"/>
    <s v="music/rock"/>
    <x v="1"/>
    <x v="1"/>
    <x v="65"/>
    <d v="2011-03-06T06:00:00"/>
  </r>
  <r>
    <n v="363"/>
    <s v="Gray-Davis"/>
    <s v="Re-contextualized local initiative"/>
    <x v="5"/>
    <n v="8330"/>
    <n v="160.19230769230771"/>
    <x v="1"/>
    <n v="139"/>
    <n v="0.19119538380066162"/>
    <x v="1"/>
    <s v="USD"/>
    <n v="1324965600"/>
    <n v="1325052000"/>
    <b v="0"/>
    <b v="0"/>
    <s v="music/rock"/>
    <x v="1"/>
    <x v="1"/>
    <x v="346"/>
    <d v="2011-12-28T06:00:00"/>
  </r>
  <r>
    <n v="364"/>
    <s v="Ramirez-Myers"/>
    <s v="Switchable intangible definition"/>
    <x v="79"/>
    <n v="14547"/>
    <n v="1616.3333333333335"/>
    <x v="1"/>
    <n v="186"/>
    <n v="0.25584418263973424"/>
    <x v="1"/>
    <s v="USD"/>
    <n v="1520229600"/>
    <n v="1522818000"/>
    <b v="0"/>
    <b v="0"/>
    <s v="music/indie rock"/>
    <x v="1"/>
    <x v="7"/>
    <x v="347"/>
    <d v="2018-04-04T05:00:00"/>
  </r>
  <r>
    <n v="365"/>
    <s v="Lucas, Hall and Bonilla"/>
    <s v="Networked bottom-line initiative"/>
    <x v="39"/>
    <n v="11735"/>
    <n v="733.4375"/>
    <x v="1"/>
    <n v="112"/>
    <n v="0.1540567121271518"/>
    <x v="2"/>
    <s v="AUD"/>
    <n v="1482991200"/>
    <n v="1485324000"/>
    <b v="0"/>
    <b v="0"/>
    <s v="theater/plays"/>
    <x v="3"/>
    <x v="3"/>
    <x v="348"/>
    <d v="2017-01-25T06:00:00"/>
  </r>
  <r>
    <n v="366"/>
    <s v="Williams, Perez and Villegas"/>
    <s v="Robust directional system engine"/>
    <x v="37"/>
    <n v="10658"/>
    <n v="592.11111111111109"/>
    <x v="1"/>
    <n v="101"/>
    <n v="0.13892614218609226"/>
    <x v="1"/>
    <s v="USD"/>
    <n v="1294034400"/>
    <n v="1294120800"/>
    <b v="0"/>
    <b v="1"/>
    <s v="theater/plays"/>
    <x v="3"/>
    <x v="3"/>
    <x v="349"/>
    <d v="2011-01-04T06:00:00"/>
  </r>
  <r>
    <n v="367"/>
    <s v="Brooks, Jones and Ingram"/>
    <s v="Triple-buffered explicit methodology"/>
    <x v="34"/>
    <n v="1870"/>
    <n v="18.888888888888889"/>
    <x v="0"/>
    <n v="75"/>
    <n v="0.10316297687086058"/>
    <x v="1"/>
    <s v="USD"/>
    <n v="1413608400"/>
    <n v="1415685600"/>
    <b v="0"/>
    <b v="1"/>
    <s v="theater/plays"/>
    <x v="3"/>
    <x v="3"/>
    <x v="350"/>
    <d v="2014-11-11T06:00:00"/>
  </r>
  <r>
    <n v="368"/>
    <s v="Whitaker, Wallace and Daniels"/>
    <s v="Reactive directional capacity"/>
    <x v="5"/>
    <n v="14394"/>
    <n v="276.80769230769232"/>
    <x v="1"/>
    <n v="206"/>
    <n v="0.28335430980529708"/>
    <x v="4"/>
    <s v="GBP"/>
    <n v="1286946000"/>
    <n v="1288933200"/>
    <b v="0"/>
    <b v="1"/>
    <s v="film &amp; video/documentary"/>
    <x v="4"/>
    <x v="4"/>
    <x v="351"/>
    <d v="2010-11-05T05:00:00"/>
  </r>
  <r>
    <n v="369"/>
    <s v="Smith-Gonzalez"/>
    <s v="Polarized needs-based approach"/>
    <x v="91"/>
    <n v="14743"/>
    <n v="273.01851851851848"/>
    <x v="1"/>
    <n v="154"/>
    <n v="0.21182797917483373"/>
    <x v="1"/>
    <s v="USD"/>
    <n v="1359871200"/>
    <n v="1363237200"/>
    <b v="0"/>
    <b v="1"/>
    <s v="film &amp; video/television"/>
    <x v="4"/>
    <x v="19"/>
    <x v="352"/>
    <d v="2013-03-14T05:00:00"/>
  </r>
  <r>
    <n v="370"/>
    <s v="Skinner PLC"/>
    <s v="Intuitive well-modulated middleware"/>
    <x v="222"/>
    <n v="178965"/>
    <n v="159.36331255565449"/>
    <x v="1"/>
    <n v="5966"/>
    <n v="8.2062709334873905"/>
    <x v="1"/>
    <s v="USD"/>
    <n v="1555304400"/>
    <n v="1555822800"/>
    <b v="0"/>
    <b v="0"/>
    <s v="theater/plays"/>
    <x v="3"/>
    <x v="3"/>
    <x v="353"/>
    <d v="2019-04-21T05:00:00"/>
  </r>
  <r>
    <n v="371"/>
    <s v="Nolan, Smith and Sanchez"/>
    <s v="Multi-channeled logistical matrices"/>
    <x v="223"/>
    <n v="128410"/>
    <n v="67.869978858350947"/>
    <x v="0"/>
    <n v="2176"/>
    <n v="2.9931018356132353"/>
    <x v="1"/>
    <s v="USD"/>
    <n v="1423375200"/>
    <n v="1427778000"/>
    <b v="0"/>
    <b v="0"/>
    <s v="theater/plays"/>
    <x v="3"/>
    <x v="3"/>
    <x v="354"/>
    <d v="2015-03-31T05:00:00"/>
  </r>
  <r>
    <n v="372"/>
    <s v="Green-Carr"/>
    <s v="Pre-emptive bifurcated artificial intelligence"/>
    <x v="79"/>
    <n v="14324"/>
    <n v="1591.5555555555554"/>
    <x v="1"/>
    <n v="169"/>
    <n v="0.23246057454900584"/>
    <x v="1"/>
    <s v="USD"/>
    <n v="1420696800"/>
    <n v="1422424800"/>
    <b v="0"/>
    <b v="1"/>
    <s v="film &amp; video/documentary"/>
    <x v="4"/>
    <x v="4"/>
    <x v="355"/>
    <d v="2015-01-28T06:00:00"/>
  </r>
  <r>
    <n v="373"/>
    <s v="Brown-Parker"/>
    <s v="Down-sized coherent toolset"/>
    <x v="224"/>
    <n v="164291"/>
    <n v="730.18222222222221"/>
    <x v="1"/>
    <n v="2106"/>
    <n v="2.8968163905337652"/>
    <x v="1"/>
    <s v="USD"/>
    <n v="1502946000"/>
    <n v="1503637200"/>
    <b v="0"/>
    <b v="0"/>
    <s v="theater/plays"/>
    <x v="3"/>
    <x v="3"/>
    <x v="356"/>
    <d v="2017-08-25T05:00:00"/>
  </r>
  <r>
    <n v="374"/>
    <s v="Marshall Inc"/>
    <s v="Open-source multi-tasking data-warehouse"/>
    <x v="225"/>
    <n v="22073"/>
    <n v="13.185782556750297"/>
    <x v="0"/>
    <n v="441"/>
    <n v="0.60659830400066028"/>
    <x v="1"/>
    <s v="USD"/>
    <n v="1547186400"/>
    <n v="1547618400"/>
    <b v="0"/>
    <b v="1"/>
    <s v="film &amp; video/documentary"/>
    <x v="4"/>
    <x v="4"/>
    <x v="357"/>
    <d v="2019-01-16T06:00:00"/>
  </r>
  <r>
    <n v="375"/>
    <s v="Leblanc-Pineda"/>
    <s v="Future-proofed upward-trending contingency"/>
    <x v="50"/>
    <n v="1479"/>
    <n v="54.777777777777779"/>
    <x v="0"/>
    <n v="25"/>
    <n v="3.4387658956953532E-2"/>
    <x v="1"/>
    <s v="USD"/>
    <n v="1444971600"/>
    <n v="1449900000"/>
    <b v="0"/>
    <b v="0"/>
    <s v="music/indie rock"/>
    <x v="1"/>
    <x v="7"/>
    <x v="358"/>
    <d v="2015-12-12T06:00:00"/>
  </r>
  <r>
    <n v="376"/>
    <s v="Perry PLC"/>
    <s v="Mandatory uniform matrix"/>
    <x v="74"/>
    <n v="12275"/>
    <n v="361.02941176470591"/>
    <x v="1"/>
    <n v="131"/>
    <n v="0.18019133293443648"/>
    <x v="1"/>
    <s v="USD"/>
    <n v="1404622800"/>
    <n v="1405141200"/>
    <b v="0"/>
    <b v="0"/>
    <s v="music/rock"/>
    <x v="1"/>
    <x v="1"/>
    <x v="359"/>
    <d v="2014-07-12T05:00:00"/>
  </r>
  <r>
    <n v="377"/>
    <s v="Klein, Stark and Livingston"/>
    <s v="Phased methodical initiative"/>
    <x v="226"/>
    <n v="5098"/>
    <n v="10.257545271629779"/>
    <x v="0"/>
    <n v="127"/>
    <n v="0.17468930750132391"/>
    <x v="1"/>
    <s v="USD"/>
    <n v="1571720400"/>
    <n v="1572933600"/>
    <b v="0"/>
    <b v="0"/>
    <s v="theater/plays"/>
    <x v="3"/>
    <x v="3"/>
    <x v="12"/>
    <d v="2019-11-05T06:00:00"/>
  </r>
  <r>
    <n v="378"/>
    <s v="Fleming-Oliver"/>
    <s v="Managed stable function"/>
    <x v="227"/>
    <n v="24882"/>
    <n v="13.962962962962964"/>
    <x v="0"/>
    <n v="355"/>
    <n v="0.48830475718874011"/>
    <x v="1"/>
    <s v="USD"/>
    <n v="1526878800"/>
    <n v="1530162000"/>
    <b v="0"/>
    <b v="0"/>
    <s v="film &amp; video/documentary"/>
    <x v="4"/>
    <x v="4"/>
    <x v="360"/>
    <d v="2018-06-28T05:00:00"/>
  </r>
  <r>
    <n v="379"/>
    <s v="Reilly, Aguirre and Johnson"/>
    <s v="Realigned clear-thinking migration"/>
    <x v="44"/>
    <n v="2912"/>
    <n v="40.444444444444443"/>
    <x v="0"/>
    <n v="44"/>
    <n v="6.0522279764238213E-2"/>
    <x v="4"/>
    <s v="GBP"/>
    <n v="1319691600"/>
    <n v="1320904800"/>
    <b v="0"/>
    <b v="0"/>
    <s v="theater/plays"/>
    <x v="3"/>
    <x v="3"/>
    <x v="361"/>
    <d v="2011-11-10T06:00:00"/>
  </r>
  <r>
    <n v="380"/>
    <s v="Davidson, Wilcox and Lewis"/>
    <s v="Optional clear-thinking process improvement"/>
    <x v="186"/>
    <n v="4008"/>
    <n v="160.32"/>
    <x v="1"/>
    <n v="84"/>
    <n v="0.11554253409536386"/>
    <x v="1"/>
    <s v="USD"/>
    <n v="1371963600"/>
    <n v="1372395600"/>
    <b v="0"/>
    <b v="0"/>
    <s v="theater/plays"/>
    <x v="3"/>
    <x v="3"/>
    <x v="362"/>
    <d v="2013-06-28T05:00:00"/>
  </r>
  <r>
    <n v="381"/>
    <s v="Michael, Anderson and Vincent"/>
    <s v="Cross-group global moratorium"/>
    <x v="98"/>
    <n v="9749"/>
    <n v="183.9433962264151"/>
    <x v="1"/>
    <n v="155"/>
    <n v="0.21320348553311189"/>
    <x v="1"/>
    <s v="USD"/>
    <n v="1433739600"/>
    <n v="1437714000"/>
    <b v="0"/>
    <b v="0"/>
    <s v="theater/plays"/>
    <x v="3"/>
    <x v="3"/>
    <x v="363"/>
    <d v="2015-07-24T05:00:00"/>
  </r>
  <r>
    <n v="382"/>
    <s v="King Ltd"/>
    <s v="Visionary systemic process improvement"/>
    <x v="14"/>
    <n v="5803"/>
    <n v="63.769230769230766"/>
    <x v="0"/>
    <n v="67"/>
    <n v="9.2158926004635461E-2"/>
    <x v="1"/>
    <s v="USD"/>
    <n v="1508130000"/>
    <n v="1509771600"/>
    <b v="0"/>
    <b v="0"/>
    <s v="photography/photography books"/>
    <x v="7"/>
    <x v="14"/>
    <x v="364"/>
    <d v="2017-11-04T05:00:00"/>
  </r>
  <r>
    <n v="383"/>
    <s v="Baker Ltd"/>
    <s v="Progressive intangible flexibility"/>
    <x v="9"/>
    <n v="14199"/>
    <n v="225.38095238095238"/>
    <x v="1"/>
    <n v="189"/>
    <n v="0.25997070171456865"/>
    <x v="1"/>
    <s v="USD"/>
    <n v="1550037600"/>
    <n v="1550556000"/>
    <b v="0"/>
    <b v="1"/>
    <s v="food/food trucks"/>
    <x v="0"/>
    <x v="0"/>
    <x v="210"/>
    <d v="2019-02-19T06:00:00"/>
  </r>
  <r>
    <n v="384"/>
    <s v="Baker, Collins and Smith"/>
    <s v="Reactive real-time software"/>
    <x v="228"/>
    <n v="196779"/>
    <n v="172.00961538461539"/>
    <x v="1"/>
    <n v="4799"/>
    <n v="6.6010550133767998"/>
    <x v="1"/>
    <s v="USD"/>
    <n v="1486706400"/>
    <n v="1489039200"/>
    <b v="1"/>
    <b v="1"/>
    <s v="film &amp; video/documentary"/>
    <x v="4"/>
    <x v="4"/>
    <x v="365"/>
    <d v="2017-03-09T06:00:00"/>
  </r>
  <r>
    <n v="385"/>
    <s v="Warren-Harrison"/>
    <s v="Programmable incremental knowledge user"/>
    <x v="229"/>
    <n v="56859"/>
    <n v="146.16709511568124"/>
    <x v="1"/>
    <n v="1137"/>
    <n v="1.5639507293622466"/>
    <x v="1"/>
    <s v="USD"/>
    <n v="1553835600"/>
    <n v="1556600400"/>
    <b v="0"/>
    <b v="0"/>
    <s v="publishing/nonfiction"/>
    <x v="5"/>
    <x v="9"/>
    <x v="366"/>
    <d v="2019-04-30T05:00:00"/>
  </r>
  <r>
    <n v="386"/>
    <s v="Gardner Group"/>
    <s v="Progressive 5thgeneration customer loyalty"/>
    <x v="230"/>
    <n v="103554"/>
    <n v="76.42361623616236"/>
    <x v="0"/>
    <n v="1068"/>
    <n v="1.4690407906410548"/>
    <x v="1"/>
    <s v="USD"/>
    <n v="1277528400"/>
    <n v="1278565200"/>
    <b v="0"/>
    <b v="0"/>
    <s v="theater/plays"/>
    <x v="3"/>
    <x v="3"/>
    <x v="367"/>
    <d v="2010-07-08T05:00:00"/>
  </r>
  <r>
    <n v="387"/>
    <s v="Flores-Lambert"/>
    <s v="Triple-buffered logistical frame"/>
    <x v="231"/>
    <n v="42795"/>
    <n v="39.261467889908261"/>
    <x v="0"/>
    <n v="424"/>
    <n v="0.5832146959099318"/>
    <x v="1"/>
    <s v="USD"/>
    <n v="1339477200"/>
    <n v="1339909200"/>
    <b v="0"/>
    <b v="0"/>
    <s v="technology/wearables"/>
    <x v="2"/>
    <x v="8"/>
    <x v="368"/>
    <d v="2012-06-17T05:00:00"/>
  </r>
  <r>
    <n v="388"/>
    <s v="Cruz Ltd"/>
    <s v="Exclusive dynamic adapter"/>
    <x v="232"/>
    <n v="12938"/>
    <n v="11.270034843205574"/>
    <x v="3"/>
    <n v="145"/>
    <n v="0.19944842195033047"/>
    <x v="5"/>
    <s v="CHF"/>
    <n v="1325656800"/>
    <n v="1325829600"/>
    <b v="0"/>
    <b v="0"/>
    <s v="music/indie rock"/>
    <x v="1"/>
    <x v="7"/>
    <x v="369"/>
    <d v="2012-01-06T06:00:00"/>
  </r>
  <r>
    <n v="389"/>
    <s v="Knox-Garner"/>
    <s v="Automated systemic hierarchy"/>
    <x v="233"/>
    <n v="101352"/>
    <n v="122.11084337349398"/>
    <x v="1"/>
    <n v="1152"/>
    <n v="1.5845833247364185"/>
    <x v="1"/>
    <s v="USD"/>
    <n v="1288242000"/>
    <n v="1290578400"/>
    <b v="0"/>
    <b v="0"/>
    <s v="theater/plays"/>
    <x v="3"/>
    <x v="3"/>
    <x v="370"/>
    <d v="2010-11-24T06:00:00"/>
  </r>
  <r>
    <n v="390"/>
    <s v="Davis-Allen"/>
    <s v="Digitized eco-centric core"/>
    <x v="166"/>
    <n v="4477"/>
    <n v="186.54166666666669"/>
    <x v="1"/>
    <n v="50"/>
    <n v="6.8775317913907064E-2"/>
    <x v="1"/>
    <s v="USD"/>
    <n v="1379048400"/>
    <n v="1380344400"/>
    <b v="0"/>
    <b v="0"/>
    <s v="photography/photography books"/>
    <x v="7"/>
    <x v="14"/>
    <x v="371"/>
    <d v="2013-09-28T05:00:00"/>
  </r>
  <r>
    <n v="391"/>
    <s v="Miller-Patel"/>
    <s v="Mandatory uniform strategy"/>
    <x v="234"/>
    <n v="4393"/>
    <n v="7.2731788079470201"/>
    <x v="0"/>
    <n v="151"/>
    <n v="0.20770146009999932"/>
    <x v="1"/>
    <s v="USD"/>
    <n v="1389679200"/>
    <n v="1389852000"/>
    <b v="0"/>
    <b v="0"/>
    <s v="publishing/nonfiction"/>
    <x v="5"/>
    <x v="9"/>
    <x v="287"/>
    <d v="2014-01-16T06:00:00"/>
  </r>
  <r>
    <n v="392"/>
    <s v="Hernandez-Grimes"/>
    <s v="Profit-focused zero administration forecast"/>
    <x v="235"/>
    <n v="67546"/>
    <n v="65.642371234207957"/>
    <x v="0"/>
    <n v="1608"/>
    <n v="2.2118142241112508"/>
    <x v="1"/>
    <s v="USD"/>
    <n v="1294293600"/>
    <n v="1294466400"/>
    <b v="0"/>
    <b v="0"/>
    <s v="technology/wearables"/>
    <x v="2"/>
    <x v="8"/>
    <x v="372"/>
    <d v="2011-01-08T06:00:00"/>
  </r>
  <r>
    <n v="393"/>
    <s v="Owens, Hall and Gonzalez"/>
    <s v="De-engineered static orchestration"/>
    <x v="236"/>
    <n v="143788"/>
    <n v="228.96178343949046"/>
    <x v="1"/>
    <n v="3059"/>
    <n v="4.2076739499728335"/>
    <x v="0"/>
    <s v="CAD"/>
    <n v="1500267600"/>
    <n v="1500354000"/>
    <b v="0"/>
    <b v="0"/>
    <s v="music/jazz"/>
    <x v="1"/>
    <x v="17"/>
    <x v="373"/>
    <d v="2017-07-18T05:00:00"/>
  </r>
  <r>
    <n v="394"/>
    <s v="Noble-Bailey"/>
    <s v="Customizable dynamic info-mediaries"/>
    <x v="126"/>
    <n v="3755"/>
    <n v="469.37499999999994"/>
    <x v="1"/>
    <n v="34"/>
    <n v="4.6767216181456801E-2"/>
    <x v="1"/>
    <s v="USD"/>
    <n v="1375074000"/>
    <n v="1375938000"/>
    <b v="0"/>
    <b v="1"/>
    <s v="film &amp; video/documentary"/>
    <x v="4"/>
    <x v="4"/>
    <x v="374"/>
    <d v="2013-08-08T05:00:00"/>
  </r>
  <r>
    <n v="395"/>
    <s v="Taylor PLC"/>
    <s v="Enhanced incremental budgetary management"/>
    <x v="143"/>
    <n v="9238"/>
    <n v="130.11267605633802"/>
    <x v="1"/>
    <n v="220"/>
    <n v="0.30261139882119104"/>
    <x v="1"/>
    <s v="USD"/>
    <n v="1323324000"/>
    <n v="1323410400"/>
    <b v="1"/>
    <b v="0"/>
    <s v="theater/plays"/>
    <x v="3"/>
    <x v="3"/>
    <x v="375"/>
    <d v="2011-12-09T06:00:00"/>
  </r>
  <r>
    <n v="396"/>
    <s v="Holmes PLC"/>
    <s v="Digitized local info-mediaries"/>
    <x v="237"/>
    <n v="77012"/>
    <n v="167.05422993492408"/>
    <x v="1"/>
    <n v="1604"/>
    <n v="2.2063121986781384"/>
    <x v="2"/>
    <s v="AUD"/>
    <n v="1538715600"/>
    <n v="1539406800"/>
    <b v="0"/>
    <b v="0"/>
    <s v="film &amp; video/drama"/>
    <x v="4"/>
    <x v="6"/>
    <x v="376"/>
    <d v="2018-10-13T05:00:00"/>
  </r>
  <r>
    <n v="397"/>
    <s v="Jones-Martin"/>
    <s v="Virtual systematic monitoring"/>
    <x v="32"/>
    <n v="14083"/>
    <n v="173.8641975308642"/>
    <x v="1"/>
    <n v="454"/>
    <n v="0.62447988665827603"/>
    <x v="1"/>
    <s v="USD"/>
    <n v="1369285200"/>
    <n v="1369803600"/>
    <b v="0"/>
    <b v="0"/>
    <s v="music/rock"/>
    <x v="1"/>
    <x v="1"/>
    <x v="377"/>
    <d v="2013-05-29T05:00:00"/>
  </r>
  <r>
    <n v="398"/>
    <s v="Myers LLC"/>
    <s v="Reactive bottom-line open architecture"/>
    <x v="12"/>
    <n v="12202"/>
    <n v="717.76470588235293"/>
    <x v="1"/>
    <n v="123"/>
    <n v="0.16918728206821135"/>
    <x v="6"/>
    <s v="EUR"/>
    <n v="1525755600"/>
    <n v="1525928400"/>
    <b v="0"/>
    <b v="1"/>
    <s v="film &amp; video/animation"/>
    <x v="4"/>
    <x v="10"/>
    <x v="378"/>
    <d v="2018-05-10T05:00:00"/>
  </r>
  <r>
    <n v="399"/>
    <s v="Acosta, Mullins and Morris"/>
    <s v="Pre-emptive interactive model"/>
    <x v="238"/>
    <n v="62127"/>
    <n v="63.850976361767728"/>
    <x v="0"/>
    <n v="941"/>
    <n v="1.2943514831397309"/>
    <x v="1"/>
    <s v="USD"/>
    <n v="1296626400"/>
    <n v="1297231200"/>
    <b v="0"/>
    <b v="0"/>
    <s v="music/indie rock"/>
    <x v="1"/>
    <x v="7"/>
    <x v="379"/>
    <d v="2011-02-09T06:00:00"/>
  </r>
  <r>
    <n v="400"/>
    <s v="Bell PLC"/>
    <s v="Ergonomic eco-centric open architecture"/>
    <x v="0"/>
    <n v="2"/>
    <n v="2"/>
    <x v="0"/>
    <n v="1"/>
    <n v="1.3755063582781412E-3"/>
    <x v="1"/>
    <s v="USD"/>
    <n v="1376629200"/>
    <n v="1378530000"/>
    <b v="0"/>
    <b v="1"/>
    <s v="photography/photography books"/>
    <x v="7"/>
    <x v="14"/>
    <x v="380"/>
    <d v="2013-09-07T05:00:00"/>
  </r>
  <r>
    <n v="401"/>
    <s v="Smith-Schmidt"/>
    <s v="Inverse radical hierarchy"/>
    <x v="79"/>
    <n v="13772"/>
    <n v="1530.2222222222222"/>
    <x v="1"/>
    <n v="299"/>
    <n v="0.41127640112516423"/>
    <x v="1"/>
    <s v="USD"/>
    <n v="1572152400"/>
    <n v="1572152400"/>
    <b v="0"/>
    <b v="0"/>
    <s v="theater/plays"/>
    <x v="3"/>
    <x v="3"/>
    <x v="381"/>
    <d v="2019-10-27T05:00:00"/>
  </r>
  <r>
    <n v="402"/>
    <s v="Ruiz, Richardson and Cole"/>
    <s v="Team-oriented static interface"/>
    <x v="190"/>
    <n v="2946"/>
    <n v="40.356164383561641"/>
    <x v="0"/>
    <n v="40"/>
    <n v="5.5020254331125645E-2"/>
    <x v="1"/>
    <s v="USD"/>
    <n v="1325829600"/>
    <n v="1329890400"/>
    <b v="0"/>
    <b v="1"/>
    <s v="film &amp; video/shorts"/>
    <x v="4"/>
    <x v="12"/>
    <x v="382"/>
    <d v="2012-02-22T06:00:00"/>
  </r>
  <r>
    <n v="403"/>
    <s v="Leonard-Mcclain"/>
    <s v="Virtual foreground throughput"/>
    <x v="239"/>
    <n v="168820"/>
    <n v="86.220633299284984"/>
    <x v="0"/>
    <n v="3015"/>
    <n v="4.1471516702085953"/>
    <x v="0"/>
    <s v="CAD"/>
    <n v="1273640400"/>
    <n v="1276750800"/>
    <b v="0"/>
    <b v="1"/>
    <s v="theater/plays"/>
    <x v="3"/>
    <x v="3"/>
    <x v="125"/>
    <d v="2010-06-17T05:00:00"/>
  </r>
  <r>
    <n v="404"/>
    <s v="Bailey-Boyer"/>
    <s v="Visionary exuding Internet solution"/>
    <x v="240"/>
    <n v="154321"/>
    <n v="315.58486707566465"/>
    <x v="1"/>
    <n v="2237"/>
    <n v="3.0770077234682018"/>
    <x v="1"/>
    <s v="USD"/>
    <n v="1510639200"/>
    <n v="1510898400"/>
    <b v="0"/>
    <b v="0"/>
    <s v="theater/plays"/>
    <x v="3"/>
    <x v="3"/>
    <x v="383"/>
    <d v="2017-11-17T06:00:00"/>
  </r>
  <r>
    <n v="405"/>
    <s v="Lee LLC"/>
    <s v="Synchronized secondary analyzer"/>
    <x v="241"/>
    <n v="26527"/>
    <n v="89.618243243243242"/>
    <x v="0"/>
    <n v="435"/>
    <n v="0.59834526585099135"/>
    <x v="1"/>
    <s v="USD"/>
    <n v="1528088400"/>
    <n v="1532408400"/>
    <b v="0"/>
    <b v="0"/>
    <s v="theater/plays"/>
    <x v="3"/>
    <x v="3"/>
    <x v="384"/>
    <d v="2018-07-24T05:00:00"/>
  </r>
  <r>
    <n v="406"/>
    <s v="Lyons Inc"/>
    <s v="Balanced attitude-oriented parallelism"/>
    <x v="242"/>
    <n v="71583"/>
    <n v="182.14503816793894"/>
    <x v="1"/>
    <n v="645"/>
    <n v="0.88720160108940105"/>
    <x v="1"/>
    <s v="USD"/>
    <n v="1359525600"/>
    <n v="1360562400"/>
    <b v="1"/>
    <b v="0"/>
    <s v="film &amp; video/documentary"/>
    <x v="4"/>
    <x v="4"/>
    <x v="385"/>
    <d v="2013-02-11T06:00:00"/>
  </r>
  <r>
    <n v="407"/>
    <s v="Herrera-Wilson"/>
    <s v="Organized bandwidth-monitored core"/>
    <x v="74"/>
    <n v="12100"/>
    <n v="355.88235294117646"/>
    <x v="1"/>
    <n v="484"/>
    <n v="0.66574507740662037"/>
    <x v="3"/>
    <s v="DKK"/>
    <n v="1570942800"/>
    <n v="1571547600"/>
    <b v="0"/>
    <b v="0"/>
    <s v="theater/plays"/>
    <x v="3"/>
    <x v="3"/>
    <x v="386"/>
    <d v="2019-10-20T05:00:00"/>
  </r>
  <r>
    <n v="408"/>
    <s v="Mahoney, Adams and Lucas"/>
    <s v="Cloned leadingedge utilization"/>
    <x v="243"/>
    <n v="12129"/>
    <n v="131.83695652173913"/>
    <x v="1"/>
    <n v="154"/>
    <n v="0.21182797917483373"/>
    <x v="0"/>
    <s v="CAD"/>
    <n v="1466398800"/>
    <n v="1468126800"/>
    <b v="0"/>
    <b v="0"/>
    <s v="film &amp; video/documentary"/>
    <x v="4"/>
    <x v="4"/>
    <x v="387"/>
    <d v="2016-07-10T05:00:00"/>
  </r>
  <r>
    <n v="409"/>
    <s v="Stewart LLC"/>
    <s v="Secured asymmetric projection"/>
    <x v="244"/>
    <n v="62804"/>
    <n v="46.315634218289084"/>
    <x v="0"/>
    <n v="714"/>
    <n v="0.98211153981059274"/>
    <x v="1"/>
    <s v="USD"/>
    <n v="1492491600"/>
    <n v="1492837200"/>
    <b v="0"/>
    <b v="0"/>
    <s v="music/rock"/>
    <x v="1"/>
    <x v="1"/>
    <x v="388"/>
    <d v="2017-04-22T05:00:00"/>
  </r>
  <r>
    <n v="410"/>
    <s v="Mcmillan Group"/>
    <s v="Advanced cohesive Graphic Interface"/>
    <x v="184"/>
    <n v="55536"/>
    <n v="36.132726089785294"/>
    <x v="2"/>
    <n v="1111"/>
    <n v="1.5281875640470148"/>
    <x v="1"/>
    <s v="USD"/>
    <n v="1430197200"/>
    <n v="1430197200"/>
    <b v="0"/>
    <b v="0"/>
    <s v="games/mobile games"/>
    <x v="6"/>
    <x v="20"/>
    <x v="277"/>
    <d v="2015-04-28T05:00:00"/>
  </r>
  <r>
    <n v="411"/>
    <s v="Beck, Thompson and Martinez"/>
    <s v="Down-sized maximized function"/>
    <x v="75"/>
    <n v="8161"/>
    <n v="104.62820512820512"/>
    <x v="1"/>
    <n v="82"/>
    <n v="0.11279152137880757"/>
    <x v="1"/>
    <s v="USD"/>
    <n v="1496034000"/>
    <n v="1496206800"/>
    <b v="0"/>
    <b v="0"/>
    <s v="theater/plays"/>
    <x v="3"/>
    <x v="3"/>
    <x v="389"/>
    <d v="2017-05-31T05:00:00"/>
  </r>
  <r>
    <n v="412"/>
    <s v="Rodriguez-Scott"/>
    <s v="Realigned zero tolerance software"/>
    <x v="118"/>
    <n v="14046"/>
    <n v="668.85714285714289"/>
    <x v="1"/>
    <n v="134"/>
    <n v="0.18431785200927092"/>
    <x v="1"/>
    <s v="USD"/>
    <n v="1388728800"/>
    <n v="1389592800"/>
    <b v="0"/>
    <b v="0"/>
    <s v="publishing/fiction"/>
    <x v="5"/>
    <x v="13"/>
    <x v="390"/>
    <d v="2014-01-13T06:00:00"/>
  </r>
  <r>
    <n v="413"/>
    <s v="Rush-Bowers"/>
    <s v="Persevering analyzing extranet"/>
    <x v="245"/>
    <n v="117628"/>
    <n v="62.072823218997364"/>
    <x v="2"/>
    <n v="1089"/>
    <n v="1.4979264241648957"/>
    <x v="1"/>
    <s v="USD"/>
    <n v="1543298400"/>
    <n v="1545631200"/>
    <b v="0"/>
    <b v="0"/>
    <s v="film &amp; video/animation"/>
    <x v="4"/>
    <x v="10"/>
    <x v="391"/>
    <d v="2018-12-24T06:00:00"/>
  </r>
  <r>
    <n v="414"/>
    <s v="Davis and Sons"/>
    <s v="Innovative human-resource migration"/>
    <x v="246"/>
    <n v="159405"/>
    <n v="84.699787460148784"/>
    <x v="0"/>
    <n v="5497"/>
    <n v="7.5611584514549417"/>
    <x v="1"/>
    <s v="USD"/>
    <n v="1271739600"/>
    <n v="1272430800"/>
    <b v="0"/>
    <b v="1"/>
    <s v="food/food trucks"/>
    <x v="0"/>
    <x v="0"/>
    <x v="392"/>
    <d v="2010-04-28T05:00:00"/>
  </r>
  <r>
    <n v="415"/>
    <s v="Anderson-Pham"/>
    <s v="Intuitive needs-based monitoring"/>
    <x v="247"/>
    <n v="12552"/>
    <n v="11.059030837004405"/>
    <x v="0"/>
    <n v="418"/>
    <n v="0.57496165776026298"/>
    <x v="1"/>
    <s v="USD"/>
    <n v="1326434400"/>
    <n v="1327903200"/>
    <b v="0"/>
    <b v="0"/>
    <s v="theater/plays"/>
    <x v="3"/>
    <x v="3"/>
    <x v="393"/>
    <d v="2012-01-30T06:00:00"/>
  </r>
  <r>
    <n v="416"/>
    <s v="Stewart-Coleman"/>
    <s v="Customer-focused disintermediate toolset"/>
    <x v="248"/>
    <n v="59007"/>
    <n v="43.838781575037146"/>
    <x v="0"/>
    <n v="1439"/>
    <n v="1.979353649562245"/>
    <x v="1"/>
    <s v="USD"/>
    <n v="1295244000"/>
    <n v="1296021600"/>
    <b v="0"/>
    <b v="1"/>
    <s v="film &amp; video/documentary"/>
    <x v="4"/>
    <x v="4"/>
    <x v="394"/>
    <d v="2011-01-26T06:00:00"/>
  </r>
  <r>
    <n v="417"/>
    <s v="Bradshaw, Smith and Ryan"/>
    <s v="Upgradable 24/7 emulation"/>
    <x v="12"/>
    <n v="943"/>
    <n v="55.470588235294116"/>
    <x v="0"/>
    <n v="15"/>
    <n v="2.0632595374172117E-2"/>
    <x v="1"/>
    <s v="USD"/>
    <n v="1541221200"/>
    <n v="1543298400"/>
    <b v="0"/>
    <b v="0"/>
    <s v="theater/plays"/>
    <x v="3"/>
    <x v="3"/>
    <x v="395"/>
    <d v="2018-11-27T06:00:00"/>
  </r>
  <r>
    <n v="418"/>
    <s v="Jackson PLC"/>
    <s v="Quality-focused client-server core"/>
    <x v="249"/>
    <n v="93963"/>
    <n v="57.399511301160658"/>
    <x v="0"/>
    <n v="1999"/>
    <n v="2.7496372101980042"/>
    <x v="0"/>
    <s v="CAD"/>
    <n v="1336280400"/>
    <n v="1336366800"/>
    <b v="0"/>
    <b v="0"/>
    <s v="film &amp; video/documentary"/>
    <x v="4"/>
    <x v="4"/>
    <x v="396"/>
    <d v="2012-05-07T05:00:00"/>
  </r>
  <r>
    <n v="419"/>
    <s v="Ware-Arias"/>
    <s v="Upgradable maximized protocol"/>
    <x v="250"/>
    <n v="140469"/>
    <n v="123.43497363796135"/>
    <x v="1"/>
    <n v="5203"/>
    <n v="7.1567595821211683"/>
    <x v="1"/>
    <s v="USD"/>
    <n v="1324533600"/>
    <n v="1325052000"/>
    <b v="0"/>
    <b v="0"/>
    <s v="technology/web"/>
    <x v="2"/>
    <x v="2"/>
    <x v="397"/>
    <d v="2011-12-28T06:00:00"/>
  </r>
  <r>
    <n v="420"/>
    <s v="Blair, Reyes and Woods"/>
    <s v="Cross-platform interactive synergy"/>
    <x v="92"/>
    <n v="6423"/>
    <n v="128.46"/>
    <x v="1"/>
    <n v="94"/>
    <n v="0.12929759767814528"/>
    <x v="1"/>
    <s v="USD"/>
    <n v="1498366800"/>
    <n v="1499576400"/>
    <b v="0"/>
    <b v="0"/>
    <s v="theater/plays"/>
    <x v="3"/>
    <x v="3"/>
    <x v="398"/>
    <d v="2017-07-09T05:00:00"/>
  </r>
  <r>
    <n v="421"/>
    <s v="Thomas-Lopez"/>
    <s v="User-centric fault-tolerant archive"/>
    <x v="151"/>
    <n v="6015"/>
    <n v="63.989361702127653"/>
    <x v="0"/>
    <n v="118"/>
    <n v="0.16230975027682065"/>
    <x v="1"/>
    <s v="USD"/>
    <n v="1498712400"/>
    <n v="1501304400"/>
    <b v="0"/>
    <b v="1"/>
    <s v="technology/wearables"/>
    <x v="2"/>
    <x v="8"/>
    <x v="399"/>
    <d v="2017-07-29T05:00:00"/>
  </r>
  <r>
    <n v="422"/>
    <s v="Brown, Davies and Pacheco"/>
    <s v="Reverse-engineered regional knowledge user"/>
    <x v="251"/>
    <n v="11075"/>
    <n v="127.29885057471265"/>
    <x v="1"/>
    <n v="205"/>
    <n v="0.28197880344701892"/>
    <x v="1"/>
    <s v="USD"/>
    <n v="1271480400"/>
    <n v="1273208400"/>
    <b v="0"/>
    <b v="1"/>
    <s v="theater/plays"/>
    <x v="3"/>
    <x v="3"/>
    <x v="400"/>
    <d v="2010-05-07T05:00:00"/>
  </r>
  <r>
    <n v="423"/>
    <s v="Jones-Riddle"/>
    <s v="Self-enabling real-time definition"/>
    <x v="252"/>
    <n v="15723"/>
    <n v="10.638024357239512"/>
    <x v="0"/>
    <n v="162"/>
    <n v="0.22283203004105887"/>
    <x v="1"/>
    <s v="USD"/>
    <n v="1316667600"/>
    <n v="1316840400"/>
    <b v="0"/>
    <b v="1"/>
    <s v="food/food trucks"/>
    <x v="0"/>
    <x v="0"/>
    <x v="116"/>
    <d v="2011-09-24T05:00:00"/>
  </r>
  <r>
    <n v="424"/>
    <s v="Schmidt-Gomez"/>
    <s v="User-centric impactful projection"/>
    <x v="135"/>
    <n v="2064"/>
    <n v="40.470588235294116"/>
    <x v="0"/>
    <n v="83"/>
    <n v="0.11416702773708572"/>
    <x v="1"/>
    <s v="USD"/>
    <n v="1524027600"/>
    <n v="1524546000"/>
    <b v="0"/>
    <b v="0"/>
    <s v="music/indie rock"/>
    <x v="1"/>
    <x v="7"/>
    <x v="401"/>
    <d v="2018-04-24T05:00:00"/>
  </r>
  <r>
    <n v="425"/>
    <s v="Sullivan, Davis and Booth"/>
    <s v="Vision-oriented actuating hardware"/>
    <x v="50"/>
    <n v="7767"/>
    <n v="287.66666666666663"/>
    <x v="1"/>
    <n v="92"/>
    <n v="0.12654658496158899"/>
    <x v="1"/>
    <s v="USD"/>
    <n v="1438059600"/>
    <n v="1438578000"/>
    <b v="0"/>
    <b v="0"/>
    <s v="photography/photography books"/>
    <x v="7"/>
    <x v="14"/>
    <x v="402"/>
    <d v="2015-08-03T05:00:00"/>
  </r>
  <r>
    <n v="426"/>
    <s v="Edwards-Kane"/>
    <s v="Virtual leadingedge framework"/>
    <x v="37"/>
    <n v="10313"/>
    <n v="572.94444444444446"/>
    <x v="1"/>
    <n v="219"/>
    <n v="0.30123589246291294"/>
    <x v="1"/>
    <s v="USD"/>
    <n v="1361944800"/>
    <n v="1362549600"/>
    <b v="0"/>
    <b v="0"/>
    <s v="theater/plays"/>
    <x v="3"/>
    <x v="3"/>
    <x v="403"/>
    <d v="2013-03-06T06:00:00"/>
  </r>
  <r>
    <n v="427"/>
    <s v="Hicks, Wall and Webb"/>
    <s v="Managed discrete framework"/>
    <x v="253"/>
    <n v="197018"/>
    <n v="112.90429799426933"/>
    <x v="1"/>
    <n v="2526"/>
    <n v="3.4745290610105846"/>
    <x v="1"/>
    <s v="USD"/>
    <n v="1410584400"/>
    <n v="1413349200"/>
    <b v="0"/>
    <b v="1"/>
    <s v="theater/plays"/>
    <x v="3"/>
    <x v="3"/>
    <x v="404"/>
    <d v="2014-10-15T05:00:00"/>
  </r>
  <r>
    <n v="428"/>
    <s v="Mayer-Richmond"/>
    <s v="Progressive zero-defect capability"/>
    <x v="254"/>
    <n v="47037"/>
    <n v="46.387573964497044"/>
    <x v="0"/>
    <n v="747"/>
    <n v="1.0275032496337715"/>
    <x v="1"/>
    <s v="USD"/>
    <n v="1297404000"/>
    <n v="1298008800"/>
    <b v="0"/>
    <b v="0"/>
    <s v="film &amp; video/animation"/>
    <x v="4"/>
    <x v="10"/>
    <x v="405"/>
    <d v="2011-02-18T06:00:00"/>
  </r>
  <r>
    <n v="429"/>
    <s v="Robles Ltd"/>
    <s v="Right-sized demand-driven adapter"/>
    <x v="255"/>
    <n v="173191"/>
    <n v="90.675916230366497"/>
    <x v="3"/>
    <n v="2138"/>
    <n v="2.9408325939986657"/>
    <x v="1"/>
    <s v="USD"/>
    <n v="1392012000"/>
    <n v="1394427600"/>
    <b v="0"/>
    <b v="1"/>
    <s v="photography/photography books"/>
    <x v="7"/>
    <x v="14"/>
    <x v="406"/>
    <d v="2014-03-10T05:00:00"/>
  </r>
  <r>
    <n v="430"/>
    <s v="Cochran Ltd"/>
    <s v="Re-engineered attitude-oriented frame"/>
    <x v="32"/>
    <n v="5487"/>
    <n v="67.740740740740748"/>
    <x v="0"/>
    <n v="84"/>
    <n v="0.11554253409536386"/>
    <x v="1"/>
    <s v="USD"/>
    <n v="1569733200"/>
    <n v="1572670800"/>
    <b v="0"/>
    <b v="0"/>
    <s v="theater/plays"/>
    <x v="3"/>
    <x v="3"/>
    <x v="407"/>
    <d v="2019-11-02T05:00:00"/>
  </r>
  <r>
    <n v="431"/>
    <s v="Rosales LLC"/>
    <s v="Compatible multimedia utilization"/>
    <x v="135"/>
    <n v="9817"/>
    <n v="192.49019607843135"/>
    <x v="1"/>
    <n v="94"/>
    <n v="0.12929759767814528"/>
    <x v="1"/>
    <s v="USD"/>
    <n v="1529643600"/>
    <n v="1531112400"/>
    <b v="1"/>
    <b v="0"/>
    <s v="theater/plays"/>
    <x v="3"/>
    <x v="3"/>
    <x v="408"/>
    <d v="2018-07-09T05:00:00"/>
  </r>
  <r>
    <n v="432"/>
    <s v="Harper-Bryan"/>
    <s v="Re-contextualized dedicated hardware"/>
    <x v="106"/>
    <n v="6369"/>
    <n v="82.714285714285722"/>
    <x v="0"/>
    <n v="91"/>
    <n v="0.12517107860331084"/>
    <x v="1"/>
    <s v="USD"/>
    <n v="1399006800"/>
    <n v="1400734800"/>
    <b v="0"/>
    <b v="0"/>
    <s v="theater/plays"/>
    <x v="3"/>
    <x v="3"/>
    <x v="409"/>
    <d v="2014-05-22T05:00:00"/>
  </r>
  <r>
    <n v="433"/>
    <s v="Potter, Harper and Everett"/>
    <s v="Decentralized composite paradigm"/>
    <x v="256"/>
    <n v="65755"/>
    <n v="54.163920922570021"/>
    <x v="0"/>
    <n v="792"/>
    <n v="1.0894010357562878"/>
    <x v="1"/>
    <s v="USD"/>
    <n v="1385359200"/>
    <n v="1386741600"/>
    <b v="0"/>
    <b v="1"/>
    <s v="film &amp; video/documentary"/>
    <x v="4"/>
    <x v="4"/>
    <x v="410"/>
    <d v="2013-12-11T06:00:00"/>
  </r>
  <r>
    <n v="434"/>
    <s v="Floyd-Sims"/>
    <s v="Cloned transitional hierarchy"/>
    <x v="91"/>
    <n v="903"/>
    <n v="16.722222222222221"/>
    <x v="3"/>
    <n v="10"/>
    <n v="1.3755063582781411E-2"/>
    <x v="0"/>
    <s v="CAD"/>
    <n v="1480572000"/>
    <n v="1481781600"/>
    <b v="1"/>
    <b v="0"/>
    <s v="theater/plays"/>
    <x v="3"/>
    <x v="3"/>
    <x v="411"/>
    <d v="2016-12-15T06:00:00"/>
  </r>
  <r>
    <n v="435"/>
    <s v="Spence, Jackson and Kelly"/>
    <s v="Advanced discrete leverage"/>
    <x v="257"/>
    <n v="178120"/>
    <n v="116.87664041994749"/>
    <x v="1"/>
    <n v="1713"/>
    <n v="2.3562423917304556"/>
    <x v="6"/>
    <s v="EUR"/>
    <n v="1418623200"/>
    <n v="1419660000"/>
    <b v="0"/>
    <b v="1"/>
    <s v="theater/plays"/>
    <x v="3"/>
    <x v="3"/>
    <x v="412"/>
    <d v="2014-12-27T06:00:00"/>
  </r>
  <r>
    <n v="436"/>
    <s v="King-Nguyen"/>
    <s v="Open-source incremental throughput"/>
    <x v="81"/>
    <n v="13678"/>
    <n v="1052.1538461538462"/>
    <x v="1"/>
    <n v="249"/>
    <n v="0.34250108321125716"/>
    <x v="1"/>
    <s v="USD"/>
    <n v="1555736400"/>
    <n v="1555822800"/>
    <b v="0"/>
    <b v="0"/>
    <s v="music/jazz"/>
    <x v="1"/>
    <x v="17"/>
    <x v="413"/>
    <d v="2019-04-21T05:00:00"/>
  </r>
  <r>
    <n v="437"/>
    <s v="Hansen Group"/>
    <s v="Centralized regional interface"/>
    <x v="32"/>
    <n v="9969"/>
    <n v="123.07407407407408"/>
    <x v="1"/>
    <n v="192"/>
    <n v="0.26409722078940312"/>
    <x v="1"/>
    <s v="USD"/>
    <n v="1442120400"/>
    <n v="1442379600"/>
    <b v="0"/>
    <b v="1"/>
    <s v="film &amp; video/animation"/>
    <x v="4"/>
    <x v="10"/>
    <x v="414"/>
    <d v="2015-09-16T05:00:00"/>
  </r>
  <r>
    <n v="438"/>
    <s v="Mathis, Hall and Hansen"/>
    <s v="Streamlined web-enabled knowledgebase"/>
    <x v="111"/>
    <n v="14827"/>
    <n v="178.63855421686748"/>
    <x v="1"/>
    <n v="247"/>
    <n v="0.33975007049470085"/>
    <x v="1"/>
    <s v="USD"/>
    <n v="1362376800"/>
    <n v="1364965200"/>
    <b v="0"/>
    <b v="0"/>
    <s v="theater/plays"/>
    <x v="3"/>
    <x v="3"/>
    <x v="415"/>
    <d v="2013-04-03T05:00:00"/>
  </r>
  <r>
    <n v="439"/>
    <s v="Cummings Inc"/>
    <s v="Digitized transitional monitoring"/>
    <x v="258"/>
    <n v="100900"/>
    <n v="355.28169014084506"/>
    <x v="1"/>
    <n v="2293"/>
    <n v="3.1540360795317777"/>
    <x v="1"/>
    <s v="USD"/>
    <n v="1478408400"/>
    <n v="1479016800"/>
    <b v="0"/>
    <b v="0"/>
    <s v="film &amp; video/science fiction"/>
    <x v="4"/>
    <x v="22"/>
    <x v="416"/>
    <d v="2016-11-13T06:00:00"/>
  </r>
  <r>
    <n v="440"/>
    <s v="Miller-Poole"/>
    <s v="Networked optimal adapter"/>
    <x v="259"/>
    <n v="165954"/>
    <n v="161.90634146341463"/>
    <x v="1"/>
    <n v="3131"/>
    <n v="4.3067104077688603"/>
    <x v="1"/>
    <s v="USD"/>
    <n v="1498798800"/>
    <n v="1499662800"/>
    <b v="0"/>
    <b v="0"/>
    <s v="film &amp; video/television"/>
    <x v="4"/>
    <x v="19"/>
    <x v="417"/>
    <d v="2017-07-10T05:00:00"/>
  </r>
  <r>
    <n v="441"/>
    <s v="Rodriguez-West"/>
    <s v="Automated optimal function"/>
    <x v="260"/>
    <n v="1744"/>
    <n v="24.914285714285715"/>
    <x v="0"/>
    <n v="32"/>
    <n v="4.4016203464900518E-2"/>
    <x v="1"/>
    <s v="USD"/>
    <n v="1335416400"/>
    <n v="1337835600"/>
    <b v="0"/>
    <b v="0"/>
    <s v="technology/wearables"/>
    <x v="2"/>
    <x v="8"/>
    <x v="418"/>
    <d v="2012-05-24T05:00:00"/>
  </r>
  <r>
    <n v="442"/>
    <s v="Calderon, Bradford and Dean"/>
    <s v="Devolved system-worthy framework"/>
    <x v="91"/>
    <n v="10731"/>
    <n v="198.72222222222223"/>
    <x v="1"/>
    <n v="143"/>
    <n v="0.19669740923377418"/>
    <x v="6"/>
    <s v="EUR"/>
    <n v="1504328400"/>
    <n v="1505710800"/>
    <b v="0"/>
    <b v="0"/>
    <s v="theater/plays"/>
    <x v="3"/>
    <x v="3"/>
    <x v="419"/>
    <d v="2017-09-18T05:00:00"/>
  </r>
  <r>
    <n v="443"/>
    <s v="Clark-Bowman"/>
    <s v="Stand-alone user-facing service-desk"/>
    <x v="29"/>
    <n v="3232"/>
    <n v="34.752688172043008"/>
    <x v="3"/>
    <n v="90"/>
    <n v="0.12379557224503271"/>
    <x v="1"/>
    <s v="USD"/>
    <n v="1285822800"/>
    <n v="1287464400"/>
    <b v="0"/>
    <b v="0"/>
    <s v="theater/plays"/>
    <x v="3"/>
    <x v="3"/>
    <x v="420"/>
    <d v="2010-10-19T05:00:00"/>
  </r>
  <r>
    <n v="444"/>
    <s v="Hensley Ltd"/>
    <s v="Versatile global attitude"/>
    <x v="8"/>
    <n v="10938"/>
    <n v="176.41935483870967"/>
    <x v="1"/>
    <n v="296"/>
    <n v="0.40714988205032976"/>
    <x v="1"/>
    <s v="USD"/>
    <n v="1311483600"/>
    <n v="1311656400"/>
    <b v="0"/>
    <b v="1"/>
    <s v="music/indie rock"/>
    <x v="1"/>
    <x v="7"/>
    <x v="421"/>
    <d v="2011-07-26T05:00:00"/>
  </r>
  <r>
    <n v="445"/>
    <s v="Anderson-Pearson"/>
    <s v="Intuitive demand-driven Local Area Network"/>
    <x v="118"/>
    <n v="10739"/>
    <n v="511.38095238095235"/>
    <x v="1"/>
    <n v="170"/>
    <n v="0.233836080907284"/>
    <x v="1"/>
    <s v="USD"/>
    <n v="1291356000"/>
    <n v="1293170400"/>
    <b v="0"/>
    <b v="1"/>
    <s v="theater/plays"/>
    <x v="3"/>
    <x v="3"/>
    <x v="422"/>
    <d v="2010-12-24T06:00:00"/>
  </r>
  <r>
    <n v="446"/>
    <s v="Martin, Martin and Solis"/>
    <s v="Assimilated uniform methodology"/>
    <x v="85"/>
    <n v="5579"/>
    <n v="82.044117647058826"/>
    <x v="0"/>
    <n v="186"/>
    <n v="0.25584418263973424"/>
    <x v="1"/>
    <s v="USD"/>
    <n v="1355810400"/>
    <n v="1355983200"/>
    <b v="0"/>
    <b v="0"/>
    <s v="technology/wearables"/>
    <x v="2"/>
    <x v="8"/>
    <x v="423"/>
    <d v="2012-12-20T06:00:00"/>
  </r>
  <r>
    <n v="447"/>
    <s v="Harrington-Harper"/>
    <s v="Self-enabling next generation algorithm"/>
    <x v="261"/>
    <n v="37754"/>
    <n v="24.326030927835053"/>
    <x v="3"/>
    <n v="439"/>
    <n v="0.60384729128410397"/>
    <x v="4"/>
    <s v="GBP"/>
    <n v="1513663200"/>
    <n v="1515045600"/>
    <b v="0"/>
    <b v="0"/>
    <s v="film &amp; video/television"/>
    <x v="4"/>
    <x v="19"/>
    <x v="424"/>
    <d v="2018-01-04T06:00:00"/>
  </r>
  <r>
    <n v="448"/>
    <s v="Price and Sons"/>
    <s v="Object-based demand-driven strategy"/>
    <x v="262"/>
    <n v="45384"/>
    <n v="50.482758620689658"/>
    <x v="0"/>
    <n v="605"/>
    <n v="0.83218134675827538"/>
    <x v="1"/>
    <s v="USD"/>
    <n v="1365915600"/>
    <n v="1366088400"/>
    <b v="0"/>
    <b v="1"/>
    <s v="games/video games"/>
    <x v="6"/>
    <x v="11"/>
    <x v="425"/>
    <d v="2013-04-16T05:00:00"/>
  </r>
  <r>
    <n v="449"/>
    <s v="Cuevas-Morales"/>
    <s v="Public-key coherent ability"/>
    <x v="79"/>
    <n v="8703"/>
    <n v="967"/>
    <x v="1"/>
    <n v="86"/>
    <n v="0.11829354681192014"/>
    <x v="3"/>
    <s v="DKK"/>
    <n v="1551852000"/>
    <n v="1553317200"/>
    <b v="0"/>
    <b v="0"/>
    <s v="games/video games"/>
    <x v="6"/>
    <x v="11"/>
    <x v="426"/>
    <d v="2019-03-23T05:00:00"/>
  </r>
  <r>
    <n v="450"/>
    <s v="Delgado-Hatfield"/>
    <s v="Up-sized composite success"/>
    <x v="0"/>
    <n v="4"/>
    <n v="4"/>
    <x v="0"/>
    <n v="1"/>
    <n v="1.3755063582781412E-3"/>
    <x v="0"/>
    <s v="CAD"/>
    <n v="1540098000"/>
    <n v="1542088800"/>
    <b v="0"/>
    <b v="0"/>
    <s v="film &amp; video/animation"/>
    <x v="4"/>
    <x v="10"/>
    <x v="427"/>
    <d v="2018-11-13T06:00:00"/>
  </r>
  <r>
    <n v="451"/>
    <s v="Padilla-Porter"/>
    <s v="Innovative exuding matrix"/>
    <x v="263"/>
    <n v="182302"/>
    <n v="122.84501347708894"/>
    <x v="1"/>
    <n v="6286"/>
    <n v="8.6464329681363949"/>
    <x v="1"/>
    <s v="USD"/>
    <n v="1500440400"/>
    <n v="1503118800"/>
    <b v="0"/>
    <b v="0"/>
    <s v="music/rock"/>
    <x v="1"/>
    <x v="1"/>
    <x v="428"/>
    <d v="2017-08-19T05:00:00"/>
  </r>
  <r>
    <n v="452"/>
    <s v="Morris Group"/>
    <s v="Realigned impactful artificial intelligence"/>
    <x v="73"/>
    <n v="3045"/>
    <n v="63.4375"/>
    <x v="0"/>
    <n v="31"/>
    <n v="4.2640697106622376E-2"/>
    <x v="1"/>
    <s v="USD"/>
    <n v="1278392400"/>
    <n v="1278478800"/>
    <b v="0"/>
    <b v="0"/>
    <s v="film &amp; video/drama"/>
    <x v="4"/>
    <x v="6"/>
    <x v="429"/>
    <d v="2010-07-07T05:00:00"/>
  </r>
  <r>
    <n v="453"/>
    <s v="Saunders Ltd"/>
    <s v="Multi-layered multi-tasking secured line"/>
    <x v="264"/>
    <n v="102749"/>
    <n v="56.331688596491226"/>
    <x v="0"/>
    <n v="1181"/>
    <n v="1.6244730091264847"/>
    <x v="1"/>
    <s v="USD"/>
    <n v="1480572000"/>
    <n v="1484114400"/>
    <b v="0"/>
    <b v="0"/>
    <s v="film &amp; video/science fiction"/>
    <x v="4"/>
    <x v="22"/>
    <x v="411"/>
    <d v="2017-01-11T06:00:00"/>
  </r>
  <r>
    <n v="454"/>
    <s v="Woods Inc"/>
    <s v="Upgradable upward-trending portal"/>
    <x v="220"/>
    <n v="1763"/>
    <n v="44.074999999999996"/>
    <x v="0"/>
    <n v="39"/>
    <n v="5.3644747972847504E-2"/>
    <x v="1"/>
    <s v="USD"/>
    <n v="1382331600"/>
    <n v="1385445600"/>
    <b v="0"/>
    <b v="1"/>
    <s v="film &amp; video/drama"/>
    <x v="4"/>
    <x v="6"/>
    <x v="430"/>
    <d v="2013-11-26T06:00:00"/>
  </r>
  <r>
    <n v="455"/>
    <s v="Villanueva, Wright and Richardson"/>
    <s v="Profit-focused global product"/>
    <x v="265"/>
    <n v="137904"/>
    <n v="118.37253218884121"/>
    <x v="1"/>
    <n v="3727"/>
    <n v="5.126512197302632"/>
    <x v="1"/>
    <s v="USD"/>
    <n v="1316754000"/>
    <n v="1318741200"/>
    <b v="0"/>
    <b v="0"/>
    <s v="theater/plays"/>
    <x v="3"/>
    <x v="3"/>
    <x v="431"/>
    <d v="2011-10-16T05:00:00"/>
  </r>
  <r>
    <n v="456"/>
    <s v="Wilson, Brooks and Clark"/>
    <s v="Operative well-modulated data-warehouse"/>
    <x v="266"/>
    <n v="152438"/>
    <n v="104.1243169398907"/>
    <x v="1"/>
    <n v="1605"/>
    <n v="2.2076877050364168"/>
    <x v="1"/>
    <s v="USD"/>
    <n v="1518242400"/>
    <n v="1518242400"/>
    <b v="0"/>
    <b v="1"/>
    <s v="music/indie rock"/>
    <x v="1"/>
    <x v="7"/>
    <x v="432"/>
    <d v="2018-02-10T06:00:00"/>
  </r>
  <r>
    <n v="457"/>
    <s v="Sheppard, Smith and Spence"/>
    <s v="Cloned asymmetric functionalities"/>
    <x v="92"/>
    <n v="1332"/>
    <n v="26.640000000000004"/>
    <x v="0"/>
    <n v="46"/>
    <n v="6.3273292480794496E-2"/>
    <x v="1"/>
    <s v="USD"/>
    <n v="1476421200"/>
    <n v="1476594000"/>
    <b v="0"/>
    <b v="0"/>
    <s v="theater/plays"/>
    <x v="3"/>
    <x v="3"/>
    <x v="433"/>
    <d v="2016-10-16T05:00:00"/>
  </r>
  <r>
    <n v="458"/>
    <s v="Wise, Thompson and Allen"/>
    <s v="Pre-emptive neutral portal"/>
    <x v="267"/>
    <n v="118706"/>
    <n v="351.20118343195264"/>
    <x v="1"/>
    <n v="2120"/>
    <n v="2.9160734795496595"/>
    <x v="1"/>
    <s v="USD"/>
    <n v="1269752400"/>
    <n v="1273554000"/>
    <b v="0"/>
    <b v="0"/>
    <s v="theater/plays"/>
    <x v="3"/>
    <x v="3"/>
    <x v="434"/>
    <d v="2010-05-11T05:00:00"/>
  </r>
  <r>
    <n v="459"/>
    <s v="Lane, Ryan and Chapman"/>
    <s v="Switchable demand-driven help-desk"/>
    <x v="9"/>
    <n v="5674"/>
    <n v="90.063492063492063"/>
    <x v="0"/>
    <n v="105"/>
    <n v="0.14442816761920482"/>
    <x v="1"/>
    <s v="USD"/>
    <n v="1419746400"/>
    <n v="1421906400"/>
    <b v="0"/>
    <b v="0"/>
    <s v="film &amp; video/documentary"/>
    <x v="4"/>
    <x v="4"/>
    <x v="435"/>
    <d v="2015-01-22T06:00:00"/>
  </r>
  <r>
    <n v="460"/>
    <s v="Rich, Alvarez and King"/>
    <s v="Business-focused static ability"/>
    <x v="166"/>
    <n v="4119"/>
    <n v="171.625"/>
    <x v="1"/>
    <n v="50"/>
    <n v="6.8775317913907064E-2"/>
    <x v="1"/>
    <s v="USD"/>
    <n v="1281330000"/>
    <n v="1281589200"/>
    <b v="0"/>
    <b v="0"/>
    <s v="theater/plays"/>
    <x v="3"/>
    <x v="3"/>
    <x v="8"/>
    <d v="2010-08-12T05:00:00"/>
  </r>
  <r>
    <n v="461"/>
    <s v="Terry-Salinas"/>
    <s v="Networked secondary structure"/>
    <x v="268"/>
    <n v="139354"/>
    <n v="141.04655870445345"/>
    <x v="1"/>
    <n v="2080"/>
    <n v="2.8610532252185337"/>
    <x v="1"/>
    <s v="USD"/>
    <n v="1398661200"/>
    <n v="1400389200"/>
    <b v="0"/>
    <b v="0"/>
    <s v="film &amp; video/drama"/>
    <x v="4"/>
    <x v="6"/>
    <x v="436"/>
    <d v="2014-05-18T05:00:00"/>
  </r>
  <r>
    <n v="462"/>
    <s v="Wang-Rodriguez"/>
    <s v="Total multimedia website"/>
    <x v="269"/>
    <n v="57734"/>
    <n v="30.57944915254237"/>
    <x v="0"/>
    <n v="535"/>
    <n v="0.73589590167880548"/>
    <x v="1"/>
    <s v="USD"/>
    <n v="1359525600"/>
    <n v="1362808800"/>
    <b v="0"/>
    <b v="0"/>
    <s v="games/mobile games"/>
    <x v="6"/>
    <x v="20"/>
    <x v="385"/>
    <d v="2013-03-09T06:00:00"/>
  </r>
  <r>
    <n v="463"/>
    <s v="Mckee-Hill"/>
    <s v="Cross-platform upward-trending parallelism"/>
    <x v="270"/>
    <n v="145265"/>
    <n v="108.16455696202532"/>
    <x v="1"/>
    <n v="2105"/>
    <n v="2.8954408841754873"/>
    <x v="1"/>
    <s v="USD"/>
    <n v="1388469600"/>
    <n v="1388815200"/>
    <b v="0"/>
    <b v="0"/>
    <s v="film &amp; video/animation"/>
    <x v="4"/>
    <x v="10"/>
    <x v="437"/>
    <d v="2014-01-04T06:00:00"/>
  </r>
  <r>
    <n v="464"/>
    <s v="Gomez LLC"/>
    <s v="Pre-emptive mission-critical hardware"/>
    <x v="271"/>
    <n v="95020"/>
    <n v="133.45505617977528"/>
    <x v="1"/>
    <n v="2436"/>
    <n v="3.350733488765552"/>
    <x v="1"/>
    <s v="USD"/>
    <n v="1518328800"/>
    <n v="1519538400"/>
    <b v="0"/>
    <b v="0"/>
    <s v="theater/plays"/>
    <x v="3"/>
    <x v="3"/>
    <x v="438"/>
    <d v="2018-02-25T06:00:00"/>
  </r>
  <r>
    <n v="465"/>
    <s v="Gonzalez-Robbins"/>
    <s v="Up-sized responsive protocol"/>
    <x v="53"/>
    <n v="8829"/>
    <n v="187.85106382978722"/>
    <x v="1"/>
    <n v="80"/>
    <n v="0.11004050866225129"/>
    <x v="1"/>
    <s v="USD"/>
    <n v="1517032800"/>
    <n v="1517810400"/>
    <b v="0"/>
    <b v="0"/>
    <s v="publishing/translations"/>
    <x v="5"/>
    <x v="18"/>
    <x v="439"/>
    <d v="2018-02-05T06:00:00"/>
  </r>
  <r>
    <n v="466"/>
    <s v="Obrien and Sons"/>
    <s v="Pre-emptive transitional frame"/>
    <x v="272"/>
    <n v="3984"/>
    <n v="332"/>
    <x v="1"/>
    <n v="42"/>
    <n v="5.7771267047681929E-2"/>
    <x v="1"/>
    <s v="USD"/>
    <n v="1368594000"/>
    <n v="1370581200"/>
    <b v="0"/>
    <b v="1"/>
    <s v="technology/wearables"/>
    <x v="2"/>
    <x v="8"/>
    <x v="440"/>
    <d v="2013-06-07T05:00:00"/>
  </r>
  <r>
    <n v="467"/>
    <s v="Shaw Ltd"/>
    <s v="Profit-focused content-based application"/>
    <x v="1"/>
    <n v="8053"/>
    <n v="575.21428571428578"/>
    <x v="1"/>
    <n v="139"/>
    <n v="0.19119538380066162"/>
    <x v="0"/>
    <s v="CAD"/>
    <n v="1448258400"/>
    <n v="1448863200"/>
    <b v="0"/>
    <b v="1"/>
    <s v="technology/web"/>
    <x v="2"/>
    <x v="2"/>
    <x v="441"/>
    <d v="2015-11-30T06:00:00"/>
  </r>
  <r>
    <n v="468"/>
    <s v="Hughes Inc"/>
    <s v="Streamlined neutral analyzer"/>
    <x v="220"/>
    <n v="1620"/>
    <n v="40.5"/>
    <x v="0"/>
    <n v="16"/>
    <n v="2.2008101732450259E-2"/>
    <x v="1"/>
    <s v="USD"/>
    <n v="1555218000"/>
    <n v="1556600400"/>
    <b v="0"/>
    <b v="0"/>
    <s v="theater/plays"/>
    <x v="3"/>
    <x v="3"/>
    <x v="442"/>
    <d v="2019-04-30T05:00:00"/>
  </r>
  <r>
    <n v="469"/>
    <s v="Olsen-Ryan"/>
    <s v="Assimilated neutral utilization"/>
    <x v="36"/>
    <n v="10328"/>
    <n v="184.42857142857144"/>
    <x v="1"/>
    <n v="159"/>
    <n v="0.21870551096622445"/>
    <x v="1"/>
    <s v="USD"/>
    <n v="1431925200"/>
    <n v="1432098000"/>
    <b v="0"/>
    <b v="0"/>
    <s v="film &amp; video/drama"/>
    <x v="4"/>
    <x v="6"/>
    <x v="443"/>
    <d v="2015-05-20T05:00:00"/>
  </r>
  <r>
    <n v="470"/>
    <s v="Grimes, Holland and Sloan"/>
    <s v="Extended dedicated archive"/>
    <x v="136"/>
    <n v="10289"/>
    <n v="285.80555555555554"/>
    <x v="1"/>
    <n v="381"/>
    <n v="0.52406792250397183"/>
    <x v="1"/>
    <s v="USD"/>
    <n v="1481522400"/>
    <n v="1482127200"/>
    <b v="0"/>
    <b v="0"/>
    <s v="technology/wearables"/>
    <x v="2"/>
    <x v="8"/>
    <x v="315"/>
    <d v="2016-12-19T06:00:00"/>
  </r>
  <r>
    <n v="471"/>
    <s v="Perry and Sons"/>
    <s v="Configurable static help-desk"/>
    <x v="33"/>
    <n v="9889"/>
    <n v="319"/>
    <x v="1"/>
    <n v="194"/>
    <n v="0.26684823350595938"/>
    <x v="4"/>
    <s v="GBP"/>
    <n v="1335934800"/>
    <n v="1335934800"/>
    <b v="0"/>
    <b v="1"/>
    <s v="food/food trucks"/>
    <x v="0"/>
    <x v="0"/>
    <x v="444"/>
    <d v="2012-05-02T05:00:00"/>
  </r>
  <r>
    <n v="472"/>
    <s v="Turner, Young and Collins"/>
    <s v="Self-enabling clear-thinking framework"/>
    <x v="273"/>
    <n v="60342"/>
    <n v="39.234070221066318"/>
    <x v="0"/>
    <n v="575"/>
    <n v="0.79091615600993115"/>
    <x v="1"/>
    <s v="USD"/>
    <n v="1552280400"/>
    <n v="1556946000"/>
    <b v="0"/>
    <b v="0"/>
    <s v="music/rock"/>
    <x v="1"/>
    <x v="1"/>
    <x v="445"/>
    <d v="2019-05-04T05:00:00"/>
  </r>
  <r>
    <n v="473"/>
    <s v="Richardson Inc"/>
    <s v="Assimilated fault-tolerant capacity"/>
    <x v="92"/>
    <n v="8907"/>
    <n v="178.14000000000001"/>
    <x v="1"/>
    <n v="106"/>
    <n v="0.14580367397748295"/>
    <x v="1"/>
    <s v="USD"/>
    <n v="1529989200"/>
    <n v="1530075600"/>
    <b v="0"/>
    <b v="0"/>
    <s v="music/electric music"/>
    <x v="1"/>
    <x v="5"/>
    <x v="446"/>
    <d v="2018-06-27T05:00:00"/>
  </r>
  <r>
    <n v="474"/>
    <s v="Santos-Young"/>
    <s v="Enhanced neutral ability"/>
    <x v="220"/>
    <n v="14606"/>
    <n v="365.15"/>
    <x v="1"/>
    <n v="142"/>
    <n v="0.19532190287549606"/>
    <x v="1"/>
    <s v="USD"/>
    <n v="1418709600"/>
    <n v="1418796000"/>
    <b v="0"/>
    <b v="0"/>
    <s v="film &amp; video/television"/>
    <x v="4"/>
    <x v="19"/>
    <x v="447"/>
    <d v="2014-12-17T06:00:00"/>
  </r>
  <r>
    <n v="475"/>
    <s v="Nichols Ltd"/>
    <s v="Function-based attitude-oriented groupware"/>
    <x v="71"/>
    <n v="8432"/>
    <n v="113.94594594594594"/>
    <x v="1"/>
    <n v="211"/>
    <n v="0.2902318415966878"/>
    <x v="1"/>
    <s v="USD"/>
    <n v="1372136400"/>
    <n v="1372482000"/>
    <b v="0"/>
    <b v="1"/>
    <s v="publishing/translations"/>
    <x v="5"/>
    <x v="18"/>
    <x v="448"/>
    <d v="2013-06-29T05:00:00"/>
  </r>
  <r>
    <n v="476"/>
    <s v="Murphy PLC"/>
    <s v="Optional solution-oriented instruction set"/>
    <x v="274"/>
    <n v="57122"/>
    <n v="29.828720626631856"/>
    <x v="0"/>
    <n v="1120"/>
    <n v="1.5405671212715182"/>
    <x v="1"/>
    <s v="USD"/>
    <n v="1533877200"/>
    <n v="1534395600"/>
    <b v="0"/>
    <b v="0"/>
    <s v="publishing/fiction"/>
    <x v="5"/>
    <x v="13"/>
    <x v="342"/>
    <d v="2018-08-16T05:00:00"/>
  </r>
  <r>
    <n v="477"/>
    <s v="Hogan, Porter and Rivera"/>
    <s v="Organic object-oriented core"/>
    <x v="275"/>
    <n v="4613"/>
    <n v="54.270588235294113"/>
    <x v="0"/>
    <n v="113"/>
    <n v="0.15543221848542996"/>
    <x v="1"/>
    <s v="USD"/>
    <n v="1309064400"/>
    <n v="1311397200"/>
    <b v="0"/>
    <b v="0"/>
    <s v="film &amp; video/science fiction"/>
    <x v="4"/>
    <x v="22"/>
    <x v="449"/>
    <d v="2011-07-23T05:00:00"/>
  </r>
  <r>
    <n v="478"/>
    <s v="Lyons LLC"/>
    <s v="Balanced impactful circuit"/>
    <x v="276"/>
    <n v="162603"/>
    <n v="236.34156976744185"/>
    <x v="1"/>
    <n v="2756"/>
    <n v="3.7908955234145569"/>
    <x v="1"/>
    <s v="USD"/>
    <n v="1425877200"/>
    <n v="1426914000"/>
    <b v="0"/>
    <b v="0"/>
    <s v="technology/wearables"/>
    <x v="2"/>
    <x v="8"/>
    <x v="450"/>
    <d v="2015-03-21T05:00:00"/>
  </r>
  <r>
    <n v="479"/>
    <s v="Long-Greene"/>
    <s v="Future-proofed heuristic encryption"/>
    <x v="166"/>
    <n v="12310"/>
    <n v="512.91666666666663"/>
    <x v="1"/>
    <n v="173"/>
    <n v="0.23796259998211841"/>
    <x v="4"/>
    <s v="GBP"/>
    <n v="1501304400"/>
    <n v="1501477200"/>
    <b v="0"/>
    <b v="0"/>
    <s v="food/food trucks"/>
    <x v="0"/>
    <x v="0"/>
    <x v="451"/>
    <d v="2017-07-31T05:00:00"/>
  </r>
  <r>
    <n v="480"/>
    <s v="Robles-Hudson"/>
    <s v="Balanced bifurcated leverage"/>
    <x v="133"/>
    <n v="8656"/>
    <n v="100.65116279069768"/>
    <x v="1"/>
    <n v="87"/>
    <n v="0.11966905317019828"/>
    <x v="1"/>
    <s v="USD"/>
    <n v="1268287200"/>
    <n v="1269061200"/>
    <b v="0"/>
    <b v="1"/>
    <s v="photography/photography books"/>
    <x v="7"/>
    <x v="14"/>
    <x v="452"/>
    <d v="2010-03-20T05:00:00"/>
  </r>
  <r>
    <n v="481"/>
    <s v="Mcclure LLC"/>
    <s v="Sharable discrete budgetary management"/>
    <x v="277"/>
    <n v="159931"/>
    <n v="81.348423194303152"/>
    <x v="0"/>
    <n v="1538"/>
    <n v="2.1155287790317812"/>
    <x v="1"/>
    <s v="USD"/>
    <n v="1412139600"/>
    <n v="1415772000"/>
    <b v="0"/>
    <b v="1"/>
    <s v="theater/plays"/>
    <x v="3"/>
    <x v="3"/>
    <x v="453"/>
    <d v="2014-11-12T06:00:00"/>
  </r>
  <r>
    <n v="482"/>
    <s v="Martin, Russell and Baker"/>
    <s v="Focused solution-oriented instruction set"/>
    <x v="3"/>
    <n v="689"/>
    <n v="16.404761904761905"/>
    <x v="0"/>
    <n v="9"/>
    <n v="1.237955722450327E-2"/>
    <x v="1"/>
    <s v="USD"/>
    <n v="1330063200"/>
    <n v="1331013600"/>
    <b v="0"/>
    <b v="1"/>
    <s v="publishing/fiction"/>
    <x v="5"/>
    <x v="13"/>
    <x v="454"/>
    <d v="2012-03-06T06:00:00"/>
  </r>
  <r>
    <n v="483"/>
    <s v="Rice-Parker"/>
    <s v="Down-sized actuating infrastructure"/>
    <x v="278"/>
    <n v="48236"/>
    <n v="52.774617067833695"/>
    <x v="0"/>
    <n v="554"/>
    <n v="0.76203052248609016"/>
    <x v="1"/>
    <s v="USD"/>
    <n v="1576130400"/>
    <n v="1576735200"/>
    <b v="0"/>
    <b v="0"/>
    <s v="theater/plays"/>
    <x v="3"/>
    <x v="3"/>
    <x v="455"/>
    <d v="2019-12-19T06:00:00"/>
  </r>
  <r>
    <n v="484"/>
    <s v="Landry Inc"/>
    <s v="Synergistic cohesive adapter"/>
    <x v="241"/>
    <n v="77021"/>
    <n v="260.20608108108109"/>
    <x v="1"/>
    <n v="1572"/>
    <n v="2.1622959952132379"/>
    <x v="4"/>
    <s v="GBP"/>
    <n v="1407128400"/>
    <n v="1411362000"/>
    <b v="0"/>
    <b v="1"/>
    <s v="food/food trucks"/>
    <x v="0"/>
    <x v="0"/>
    <x v="456"/>
    <d v="2014-09-22T05:00:00"/>
  </r>
  <r>
    <n v="485"/>
    <s v="Richards-Davis"/>
    <s v="Quality-focused mission-critical structure"/>
    <x v="279"/>
    <n v="27844"/>
    <n v="30.73289183222958"/>
    <x v="0"/>
    <n v="648"/>
    <n v="0.89132812016423546"/>
    <x v="4"/>
    <s v="GBP"/>
    <n v="1560142800"/>
    <n v="1563685200"/>
    <b v="0"/>
    <b v="0"/>
    <s v="theater/plays"/>
    <x v="3"/>
    <x v="3"/>
    <x v="457"/>
    <d v="2019-07-21T05:00:00"/>
  </r>
  <r>
    <n v="486"/>
    <s v="Davis, Cox and Fox"/>
    <s v="Compatible exuding Graphical User Interface"/>
    <x v="5"/>
    <n v="702"/>
    <n v="13.5"/>
    <x v="0"/>
    <n v="21"/>
    <n v="2.8885633523840964E-2"/>
    <x v="4"/>
    <s v="GBP"/>
    <n v="1520575200"/>
    <n v="1521867600"/>
    <b v="0"/>
    <b v="1"/>
    <s v="publishing/translations"/>
    <x v="5"/>
    <x v="18"/>
    <x v="458"/>
    <d v="2018-03-24T05:00:00"/>
  </r>
  <r>
    <n v="487"/>
    <s v="Smith-Wallace"/>
    <s v="Monitored 24/7 time-frame"/>
    <x v="280"/>
    <n v="197024"/>
    <n v="178.62556663644605"/>
    <x v="1"/>
    <n v="2346"/>
    <n v="3.226937916520519"/>
    <x v="1"/>
    <s v="USD"/>
    <n v="1492664400"/>
    <n v="1495515600"/>
    <b v="0"/>
    <b v="0"/>
    <s v="theater/plays"/>
    <x v="3"/>
    <x v="3"/>
    <x v="459"/>
    <d v="2017-05-23T05:00:00"/>
  </r>
  <r>
    <n v="488"/>
    <s v="Cordova, Shaw and Wang"/>
    <s v="Virtual secondary open architecture"/>
    <x v="98"/>
    <n v="11663"/>
    <n v="220.0566037735849"/>
    <x v="1"/>
    <n v="115"/>
    <n v="0.15818323120198624"/>
    <x v="1"/>
    <s v="USD"/>
    <n v="1454479200"/>
    <n v="1455948000"/>
    <b v="0"/>
    <b v="0"/>
    <s v="theater/plays"/>
    <x v="3"/>
    <x v="3"/>
    <x v="460"/>
    <d v="2016-02-20T06:00:00"/>
  </r>
  <r>
    <n v="489"/>
    <s v="Clark Inc"/>
    <s v="Down-sized mobile time-frame"/>
    <x v="243"/>
    <n v="9339"/>
    <n v="101.5108695652174"/>
    <x v="1"/>
    <n v="85"/>
    <n v="0.116918040453642"/>
    <x v="6"/>
    <s v="EUR"/>
    <n v="1281934800"/>
    <n v="1282366800"/>
    <b v="0"/>
    <b v="0"/>
    <s v="technology/wearables"/>
    <x v="2"/>
    <x v="8"/>
    <x v="461"/>
    <d v="2010-08-21T05:00:00"/>
  </r>
  <r>
    <n v="490"/>
    <s v="Young and Sons"/>
    <s v="Innovative disintermediate encryption"/>
    <x v="166"/>
    <n v="4596"/>
    <n v="191.5"/>
    <x v="1"/>
    <n v="144"/>
    <n v="0.19807291559205231"/>
    <x v="1"/>
    <s v="USD"/>
    <n v="1573970400"/>
    <n v="1574575200"/>
    <b v="0"/>
    <b v="0"/>
    <s v="journalism/audio"/>
    <x v="8"/>
    <x v="23"/>
    <x v="462"/>
    <d v="2019-11-24T06:00:00"/>
  </r>
  <r>
    <n v="491"/>
    <s v="Henson PLC"/>
    <s v="Universal contextually-based knowledgebase"/>
    <x v="281"/>
    <n v="173437"/>
    <n v="305.34683098591546"/>
    <x v="1"/>
    <n v="2443"/>
    <n v="3.3603620332734989"/>
    <x v="1"/>
    <s v="USD"/>
    <n v="1372654800"/>
    <n v="1374901200"/>
    <b v="0"/>
    <b v="1"/>
    <s v="food/food trucks"/>
    <x v="0"/>
    <x v="0"/>
    <x v="463"/>
    <d v="2013-07-27T05:00:00"/>
  </r>
  <r>
    <n v="492"/>
    <s v="Garcia Group"/>
    <s v="Persevering interactive matrix"/>
    <x v="255"/>
    <n v="45831"/>
    <n v="23.995287958115181"/>
    <x v="3"/>
    <n v="595"/>
    <n v="0.81842628317549393"/>
    <x v="1"/>
    <s v="USD"/>
    <n v="1275886800"/>
    <n v="1278910800"/>
    <b v="1"/>
    <b v="1"/>
    <s v="film &amp; video/shorts"/>
    <x v="4"/>
    <x v="12"/>
    <x v="464"/>
    <d v="2010-07-12T05:00:00"/>
  </r>
  <r>
    <n v="493"/>
    <s v="Adams, Walker and Wong"/>
    <s v="Seamless background framework"/>
    <x v="79"/>
    <n v="6514"/>
    <n v="723.77777777777771"/>
    <x v="1"/>
    <n v="64"/>
    <n v="8.8032406929801035E-2"/>
    <x v="1"/>
    <s v="USD"/>
    <n v="1561784400"/>
    <n v="1562907600"/>
    <b v="0"/>
    <b v="0"/>
    <s v="photography/photography books"/>
    <x v="7"/>
    <x v="14"/>
    <x v="465"/>
    <d v="2019-07-12T05:00:00"/>
  </r>
  <r>
    <n v="494"/>
    <s v="Hopkins-Browning"/>
    <s v="Balanced upward-trending productivity"/>
    <x v="186"/>
    <n v="13684"/>
    <n v="547.36"/>
    <x v="1"/>
    <n v="268"/>
    <n v="0.36863570401854184"/>
    <x v="1"/>
    <s v="USD"/>
    <n v="1332392400"/>
    <n v="1332478800"/>
    <b v="0"/>
    <b v="0"/>
    <s v="technology/wearables"/>
    <x v="2"/>
    <x v="8"/>
    <x v="466"/>
    <d v="2012-03-23T05:00:00"/>
  </r>
  <r>
    <n v="495"/>
    <s v="Bell, Edwards and Andersen"/>
    <s v="Centralized clear-thinking solution"/>
    <x v="170"/>
    <n v="13264"/>
    <n v="414.49999999999994"/>
    <x v="1"/>
    <n v="195"/>
    <n v="0.26822373986423753"/>
    <x v="3"/>
    <s v="DKK"/>
    <n v="1402376400"/>
    <n v="1402722000"/>
    <b v="0"/>
    <b v="0"/>
    <s v="theater/plays"/>
    <x v="3"/>
    <x v="3"/>
    <x v="467"/>
    <d v="2014-06-14T05:00:00"/>
  </r>
  <r>
    <n v="496"/>
    <s v="Morales Group"/>
    <s v="Optimized bi-directional extranet"/>
    <x v="282"/>
    <n v="1667"/>
    <n v="0.90696409140369971"/>
    <x v="0"/>
    <n v="54"/>
    <n v="7.4277343347019617E-2"/>
    <x v="1"/>
    <s v="USD"/>
    <n v="1495342800"/>
    <n v="1496811600"/>
    <b v="0"/>
    <b v="0"/>
    <s v="film &amp; video/animation"/>
    <x v="4"/>
    <x v="10"/>
    <x v="468"/>
    <d v="2017-06-07T05:00:00"/>
  </r>
  <r>
    <n v="497"/>
    <s v="Lucero Group"/>
    <s v="Intuitive actuating benchmark"/>
    <x v="122"/>
    <n v="3349"/>
    <n v="34.173469387755098"/>
    <x v="0"/>
    <n v="120"/>
    <n v="0.16506076299337694"/>
    <x v="1"/>
    <s v="USD"/>
    <n v="1482213600"/>
    <n v="1482213600"/>
    <b v="0"/>
    <b v="1"/>
    <s v="technology/wearables"/>
    <x v="2"/>
    <x v="8"/>
    <x v="469"/>
    <d v="2016-12-20T06:00:00"/>
  </r>
  <r>
    <n v="498"/>
    <s v="Smith, Brown and Davis"/>
    <s v="Devolved background project"/>
    <x v="283"/>
    <n v="46317"/>
    <n v="23.948810754912099"/>
    <x v="0"/>
    <n v="579"/>
    <n v="0.79641818144304377"/>
    <x v="3"/>
    <s v="DKK"/>
    <n v="1420092000"/>
    <n v="1420264800"/>
    <b v="0"/>
    <b v="0"/>
    <s v="technology/web"/>
    <x v="2"/>
    <x v="2"/>
    <x v="470"/>
    <d v="2015-01-03T06:00:00"/>
  </r>
  <r>
    <n v="499"/>
    <s v="Hunt Group"/>
    <s v="Reverse-engineered executive emulation"/>
    <x v="284"/>
    <n v="78743"/>
    <n v="48.072649572649574"/>
    <x v="0"/>
    <n v="2072"/>
    <n v="2.8500491743523084"/>
    <x v="1"/>
    <s v="USD"/>
    <n v="1458018000"/>
    <n v="1458450000"/>
    <b v="0"/>
    <b v="1"/>
    <s v="film &amp; video/documentary"/>
    <x v="4"/>
    <x v="4"/>
    <x v="471"/>
    <d v="2016-03-20T05:00:00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b v="0"/>
    <b v="1"/>
    <s v="theater/plays"/>
    <x v="3"/>
    <x v="3"/>
    <x v="472"/>
    <d v="2013-05-29T05:00:00"/>
  </r>
  <r>
    <n v="501"/>
    <s v="Mccann-Le"/>
    <s v="Focused coherent methodology"/>
    <x v="285"/>
    <n v="107743"/>
    <n v="70.145182291666657"/>
    <x v="0"/>
    <n v="1796"/>
    <n v="2.4704094194675417"/>
    <x v="1"/>
    <s v="USD"/>
    <n v="1363064400"/>
    <n v="1363237200"/>
    <b v="0"/>
    <b v="0"/>
    <s v="film &amp; video/documentary"/>
    <x v="4"/>
    <x v="4"/>
    <x v="473"/>
    <d v="2013-03-14T05:00:00"/>
  </r>
  <r>
    <n v="502"/>
    <s v="Johnson Inc"/>
    <s v="Reduced context-sensitive complexity"/>
    <x v="81"/>
    <n v="6889"/>
    <n v="529.92307692307691"/>
    <x v="1"/>
    <n v="186"/>
    <n v="0.25584418263973424"/>
    <x v="2"/>
    <s v="AUD"/>
    <n v="1343365200"/>
    <n v="1345870800"/>
    <b v="0"/>
    <b v="1"/>
    <s v="games/video games"/>
    <x v="6"/>
    <x v="11"/>
    <x v="474"/>
    <d v="2012-08-25T05:00:00"/>
  </r>
  <r>
    <n v="503"/>
    <s v="Collins LLC"/>
    <s v="Decentralized 4thgeneration time-frame"/>
    <x v="286"/>
    <n v="45983"/>
    <n v="180.32549019607845"/>
    <x v="1"/>
    <n v="460"/>
    <n v="0.63273292480794496"/>
    <x v="1"/>
    <s v="USD"/>
    <n v="1435726800"/>
    <n v="1437454800"/>
    <b v="0"/>
    <b v="0"/>
    <s v="film &amp; video/drama"/>
    <x v="4"/>
    <x v="6"/>
    <x v="72"/>
    <d v="2015-07-21T05:00:00"/>
  </r>
  <r>
    <n v="504"/>
    <s v="Smith-Miller"/>
    <s v="De-engineered cohesive moderator"/>
    <x v="168"/>
    <n v="6924"/>
    <n v="92.320000000000007"/>
    <x v="0"/>
    <n v="62"/>
    <n v="8.5281394213244752E-2"/>
    <x v="6"/>
    <s v="EUR"/>
    <n v="1431925200"/>
    <n v="1432011600"/>
    <b v="0"/>
    <b v="0"/>
    <s v="music/rock"/>
    <x v="1"/>
    <x v="1"/>
    <x v="443"/>
    <d v="2015-05-19T05:00:00"/>
  </r>
  <r>
    <n v="505"/>
    <s v="Jensen-Vargas"/>
    <s v="Ameliorated explicit parallelism"/>
    <x v="262"/>
    <n v="12497"/>
    <n v="13.901001112347053"/>
    <x v="0"/>
    <n v="347"/>
    <n v="0.47730070632251498"/>
    <x v="1"/>
    <s v="USD"/>
    <n v="1362722400"/>
    <n v="1366347600"/>
    <b v="0"/>
    <b v="1"/>
    <s v="publishing/radio &amp; podcasts"/>
    <x v="5"/>
    <x v="15"/>
    <x v="475"/>
    <d v="2013-04-19T05:00:00"/>
  </r>
  <r>
    <n v="506"/>
    <s v="Robles, Bell and Gonzalez"/>
    <s v="Customizable background monitoring"/>
    <x v="287"/>
    <n v="166874"/>
    <n v="927.07777777777767"/>
    <x v="1"/>
    <n v="2528"/>
    <n v="3.4772800737271408"/>
    <x v="1"/>
    <s v="USD"/>
    <n v="1511416800"/>
    <n v="1512885600"/>
    <b v="0"/>
    <b v="1"/>
    <s v="theater/plays"/>
    <x v="3"/>
    <x v="3"/>
    <x v="81"/>
    <d v="2017-12-10T06:00:00"/>
  </r>
  <r>
    <n v="507"/>
    <s v="Turner, Miller and Francis"/>
    <s v="Compatible well-modulated budgetary management"/>
    <x v="118"/>
    <n v="837"/>
    <n v="39.857142857142861"/>
    <x v="0"/>
    <n v="19"/>
    <n v="2.6134620807284681E-2"/>
    <x v="1"/>
    <s v="USD"/>
    <n v="1365483600"/>
    <n v="1369717200"/>
    <b v="0"/>
    <b v="1"/>
    <s v="technology/web"/>
    <x v="2"/>
    <x v="2"/>
    <x v="476"/>
    <d v="2013-05-28T05:00:00"/>
  </r>
  <r>
    <n v="508"/>
    <s v="Roberts Group"/>
    <s v="Up-sized radical pricing structure"/>
    <x v="288"/>
    <n v="193820"/>
    <n v="112.22929936305732"/>
    <x v="1"/>
    <n v="3657"/>
    <n v="5.0302267522231618"/>
    <x v="1"/>
    <s v="USD"/>
    <n v="1532840400"/>
    <n v="1534654800"/>
    <b v="0"/>
    <b v="0"/>
    <s v="theater/plays"/>
    <x v="3"/>
    <x v="3"/>
    <x v="192"/>
    <d v="2018-08-19T05:00:00"/>
  </r>
  <r>
    <n v="509"/>
    <s v="White LLC"/>
    <s v="Robust zero-defect project"/>
    <x v="172"/>
    <n v="119510"/>
    <n v="70.925816023738875"/>
    <x v="0"/>
    <n v="1258"/>
    <n v="1.7303869987139016"/>
    <x v="1"/>
    <s v="USD"/>
    <n v="1336194000"/>
    <n v="1337058000"/>
    <b v="0"/>
    <b v="0"/>
    <s v="theater/plays"/>
    <x v="3"/>
    <x v="3"/>
    <x v="477"/>
    <d v="2012-05-15T05:00:00"/>
  </r>
  <r>
    <n v="510"/>
    <s v="Best, Miller and Thomas"/>
    <s v="Re-engineered mobile task-force"/>
    <x v="75"/>
    <n v="9289"/>
    <n v="119.08974358974358"/>
    <x v="1"/>
    <n v="131"/>
    <n v="0.18019133293443648"/>
    <x v="2"/>
    <s v="AUD"/>
    <n v="1527742800"/>
    <n v="1529816400"/>
    <b v="0"/>
    <b v="0"/>
    <s v="film &amp; video/drama"/>
    <x v="4"/>
    <x v="6"/>
    <x v="478"/>
    <d v="2018-06-24T05:00:00"/>
  </r>
  <r>
    <n v="511"/>
    <s v="Smith-Mullins"/>
    <s v="User-centric intangible neural-net"/>
    <x v="252"/>
    <n v="35498"/>
    <n v="24.017591339648174"/>
    <x v="0"/>
    <n v="362"/>
    <n v="0.49793330169668709"/>
    <x v="1"/>
    <s v="USD"/>
    <n v="1564030800"/>
    <n v="1564894800"/>
    <b v="0"/>
    <b v="0"/>
    <s v="theater/plays"/>
    <x v="3"/>
    <x v="3"/>
    <x v="479"/>
    <d v="2019-08-04T05:00:00"/>
  </r>
  <r>
    <n v="512"/>
    <s v="Williams-Walsh"/>
    <s v="Organized explicit core"/>
    <x v="14"/>
    <n v="12678"/>
    <n v="139.31868131868131"/>
    <x v="1"/>
    <n v="239"/>
    <n v="0.32874601962847572"/>
    <x v="1"/>
    <s v="USD"/>
    <n v="1404536400"/>
    <n v="1404622800"/>
    <b v="0"/>
    <b v="1"/>
    <s v="games/video games"/>
    <x v="6"/>
    <x v="11"/>
    <x v="480"/>
    <d v="2014-07-06T05:00:00"/>
  </r>
  <r>
    <n v="513"/>
    <s v="Harrison, Blackwell and Mendez"/>
    <s v="Synchronized 6thgeneration adapter"/>
    <x v="111"/>
    <n v="3260"/>
    <n v="39.277108433734945"/>
    <x v="3"/>
    <n v="35"/>
    <n v="4.8142722539734943E-2"/>
    <x v="1"/>
    <s v="USD"/>
    <n v="1284008400"/>
    <n v="1284181200"/>
    <b v="0"/>
    <b v="0"/>
    <s v="film &amp; video/television"/>
    <x v="4"/>
    <x v="19"/>
    <x v="180"/>
    <d v="2010-09-11T05:00:00"/>
  </r>
  <r>
    <n v="514"/>
    <s v="Sanchez, Bradley and Flores"/>
    <s v="Centralized motivating capacity"/>
    <x v="289"/>
    <n v="31123"/>
    <n v="22.439077144917089"/>
    <x v="3"/>
    <n v="528"/>
    <n v="0.72626735717085855"/>
    <x v="5"/>
    <s v="CHF"/>
    <n v="1386309600"/>
    <n v="1386741600"/>
    <b v="0"/>
    <b v="1"/>
    <s v="music/rock"/>
    <x v="1"/>
    <x v="1"/>
    <x v="481"/>
    <d v="2013-12-11T06:00:00"/>
  </r>
  <r>
    <n v="515"/>
    <s v="Cox LLC"/>
    <s v="Phased 24hour flexibility"/>
    <x v="133"/>
    <n v="4797"/>
    <n v="55.779069767441861"/>
    <x v="0"/>
    <n v="133"/>
    <n v="0.18294234565099277"/>
    <x v="0"/>
    <s v="CAD"/>
    <n v="1324620000"/>
    <n v="1324792800"/>
    <b v="0"/>
    <b v="1"/>
    <s v="theater/plays"/>
    <x v="3"/>
    <x v="3"/>
    <x v="482"/>
    <d v="2011-12-25T06:00:00"/>
  </r>
  <r>
    <n v="516"/>
    <s v="Morales-Odonnell"/>
    <s v="Exclusive 5thgeneration structure"/>
    <x v="290"/>
    <n v="53324"/>
    <n v="42.523125996810208"/>
    <x v="0"/>
    <n v="846"/>
    <n v="1.1636783791033074"/>
    <x v="1"/>
    <s v="USD"/>
    <n v="1281070800"/>
    <n v="1284354000"/>
    <b v="0"/>
    <b v="0"/>
    <s v="publishing/nonfiction"/>
    <x v="5"/>
    <x v="9"/>
    <x v="194"/>
    <d v="2010-09-13T05:00:00"/>
  </r>
  <r>
    <n v="517"/>
    <s v="Ramirez LLC"/>
    <s v="Multi-tiered maximized orchestration"/>
    <x v="291"/>
    <n v="6608"/>
    <n v="112.00000000000001"/>
    <x v="1"/>
    <n v="78"/>
    <n v="0.10728949594569501"/>
    <x v="1"/>
    <s v="USD"/>
    <n v="1493960400"/>
    <n v="1494392400"/>
    <b v="0"/>
    <b v="0"/>
    <s v="food/food trucks"/>
    <x v="0"/>
    <x v="0"/>
    <x v="483"/>
    <d v="2017-05-10T05:00:00"/>
  </r>
  <r>
    <n v="518"/>
    <s v="Ramirez Group"/>
    <s v="Open-architected uniform instruction set"/>
    <x v="35"/>
    <n v="622"/>
    <n v="7.0681818181818183"/>
    <x v="0"/>
    <n v="10"/>
    <n v="1.3755063582781411E-2"/>
    <x v="1"/>
    <s v="USD"/>
    <n v="1519365600"/>
    <n v="1519538400"/>
    <b v="0"/>
    <b v="1"/>
    <s v="film &amp; video/animation"/>
    <x v="4"/>
    <x v="10"/>
    <x v="484"/>
    <d v="2018-02-25T06:00:00"/>
  </r>
  <r>
    <n v="519"/>
    <s v="Marsh-Coleman"/>
    <s v="Exclusive asymmetric analyzer"/>
    <x v="96"/>
    <n v="180802"/>
    <n v="101.74563871693867"/>
    <x v="1"/>
    <n v="1773"/>
    <n v="2.4387727732271443"/>
    <x v="1"/>
    <s v="USD"/>
    <n v="1420696800"/>
    <n v="1421906400"/>
    <b v="0"/>
    <b v="1"/>
    <s v="music/rock"/>
    <x v="1"/>
    <x v="1"/>
    <x v="355"/>
    <d v="2015-01-22T06:00:00"/>
  </r>
  <r>
    <n v="520"/>
    <s v="Frederick, Jenkins and Collins"/>
    <s v="Organic radical collaboration"/>
    <x v="126"/>
    <n v="3406"/>
    <n v="425.75"/>
    <x v="1"/>
    <n v="32"/>
    <n v="4.4016203464900518E-2"/>
    <x v="1"/>
    <s v="USD"/>
    <n v="1555650000"/>
    <n v="1555909200"/>
    <b v="0"/>
    <b v="0"/>
    <s v="theater/plays"/>
    <x v="3"/>
    <x v="3"/>
    <x v="485"/>
    <d v="2019-04-22T05:00:00"/>
  </r>
  <r>
    <n v="521"/>
    <s v="Wilson Ltd"/>
    <s v="Function-based multi-state software"/>
    <x v="4"/>
    <n v="11061"/>
    <n v="145.53947368421052"/>
    <x v="1"/>
    <n v="369"/>
    <n v="0.50756184620463407"/>
    <x v="1"/>
    <s v="USD"/>
    <n v="1471928400"/>
    <n v="1472446800"/>
    <b v="0"/>
    <b v="1"/>
    <s v="film &amp; video/drama"/>
    <x v="4"/>
    <x v="6"/>
    <x v="486"/>
    <d v="2016-08-29T05:00:00"/>
  </r>
  <r>
    <n v="522"/>
    <s v="Cline, Peterson and Lowery"/>
    <s v="Innovative static budgetary management"/>
    <x v="292"/>
    <n v="16389"/>
    <n v="32.453465346534657"/>
    <x v="0"/>
    <n v="191"/>
    <n v="0.26272171443112496"/>
    <x v="1"/>
    <s v="USD"/>
    <n v="1341291600"/>
    <n v="1342328400"/>
    <b v="0"/>
    <b v="0"/>
    <s v="film &amp; video/shorts"/>
    <x v="4"/>
    <x v="12"/>
    <x v="487"/>
    <d v="2012-07-15T05:00:00"/>
  </r>
  <r>
    <n v="523"/>
    <s v="Underwood, James and Jones"/>
    <s v="Triple-buffered holistic ability"/>
    <x v="79"/>
    <n v="6303"/>
    <n v="700.33333333333326"/>
    <x v="1"/>
    <n v="89"/>
    <n v="0.12242006588675457"/>
    <x v="1"/>
    <s v="USD"/>
    <n v="1267682400"/>
    <n v="1268114400"/>
    <b v="0"/>
    <b v="0"/>
    <s v="film &amp; video/shorts"/>
    <x v="4"/>
    <x v="12"/>
    <x v="488"/>
    <d v="2010-03-09T06:00:00"/>
  </r>
  <r>
    <n v="524"/>
    <s v="Johnson-Contreras"/>
    <s v="Diverse scalable superstructure"/>
    <x v="127"/>
    <n v="81136"/>
    <n v="83.904860392967933"/>
    <x v="0"/>
    <n v="1979"/>
    <n v="2.7221270830324413"/>
    <x v="1"/>
    <s v="USD"/>
    <n v="1272258000"/>
    <n v="1273381200"/>
    <b v="0"/>
    <b v="0"/>
    <s v="theater/plays"/>
    <x v="3"/>
    <x v="3"/>
    <x v="489"/>
    <d v="2010-05-09T05:00:00"/>
  </r>
  <r>
    <n v="525"/>
    <s v="Greene, Lloyd and Sims"/>
    <s v="Balanced leadingedge data-warehouse"/>
    <x v="118"/>
    <n v="1768"/>
    <n v="84.19047619047619"/>
    <x v="0"/>
    <n v="63"/>
    <n v="8.6656900571522893E-2"/>
    <x v="1"/>
    <s v="USD"/>
    <n v="1290492000"/>
    <n v="1290837600"/>
    <b v="0"/>
    <b v="0"/>
    <s v="technology/wearables"/>
    <x v="2"/>
    <x v="8"/>
    <x v="490"/>
    <d v="2010-11-27T06:00:00"/>
  </r>
  <r>
    <n v="526"/>
    <s v="Smith-Sparks"/>
    <s v="Digitized bandwidth-monitored open architecture"/>
    <x v="111"/>
    <n v="12944"/>
    <n v="155.95180722891567"/>
    <x v="1"/>
    <n v="147"/>
    <n v="0.20219943466688675"/>
    <x v="1"/>
    <s v="USD"/>
    <n v="1451109600"/>
    <n v="1454306400"/>
    <b v="0"/>
    <b v="1"/>
    <s v="theater/plays"/>
    <x v="3"/>
    <x v="3"/>
    <x v="312"/>
    <d v="2016-02-01T06:00:00"/>
  </r>
  <r>
    <n v="527"/>
    <s v="Rosario-Smith"/>
    <s v="Enterprise-wide intermediate portal"/>
    <x v="223"/>
    <n v="188480"/>
    <n v="99.619450317124731"/>
    <x v="0"/>
    <n v="6080"/>
    <n v="8.3630786583310979"/>
    <x v="0"/>
    <s v="CAD"/>
    <n v="1454652000"/>
    <n v="1457762400"/>
    <b v="0"/>
    <b v="0"/>
    <s v="film &amp; video/animation"/>
    <x v="4"/>
    <x v="10"/>
    <x v="491"/>
    <d v="2016-03-12T06:00:00"/>
  </r>
  <r>
    <n v="528"/>
    <s v="Avila, Ford and Welch"/>
    <s v="Focused leadingedge matrix"/>
    <x v="25"/>
    <n v="7227"/>
    <n v="80.300000000000011"/>
    <x v="0"/>
    <n v="80"/>
    <n v="0.11004050866225129"/>
    <x v="4"/>
    <s v="GBP"/>
    <n v="1385186400"/>
    <n v="1389074400"/>
    <b v="0"/>
    <b v="0"/>
    <s v="music/indie rock"/>
    <x v="1"/>
    <x v="7"/>
    <x v="492"/>
    <d v="2014-01-07T06:00:00"/>
  </r>
  <r>
    <n v="529"/>
    <s v="Gallegos Inc"/>
    <s v="Seamless logistical encryption"/>
    <x v="135"/>
    <n v="574"/>
    <n v="11.254901960784313"/>
    <x v="0"/>
    <n v="9"/>
    <n v="1.237955722450327E-2"/>
    <x v="1"/>
    <s v="USD"/>
    <n v="1399698000"/>
    <n v="1402117200"/>
    <b v="0"/>
    <b v="0"/>
    <s v="games/video games"/>
    <x v="6"/>
    <x v="11"/>
    <x v="493"/>
    <d v="2014-06-07T05:00:00"/>
  </r>
  <r>
    <n v="530"/>
    <s v="Morrow, Santiago and Soto"/>
    <s v="Stand-alone human-resource workforce"/>
    <x v="293"/>
    <n v="96328"/>
    <n v="91.740952380952379"/>
    <x v="0"/>
    <n v="1784"/>
    <n v="2.453903343168204"/>
    <x v="1"/>
    <s v="USD"/>
    <n v="1283230800"/>
    <n v="1284440400"/>
    <b v="0"/>
    <b v="1"/>
    <s v="publishing/fiction"/>
    <x v="5"/>
    <x v="13"/>
    <x v="494"/>
    <d v="2010-09-14T05:00:00"/>
  </r>
  <r>
    <n v="531"/>
    <s v="Berry-Richardson"/>
    <s v="Automated zero tolerance implementation"/>
    <x v="294"/>
    <n v="178338"/>
    <n v="95.521156936261391"/>
    <x v="2"/>
    <n v="3640"/>
    <n v="5.0068431441324339"/>
    <x v="5"/>
    <s v="CHF"/>
    <n v="1384149600"/>
    <n v="1388988000"/>
    <b v="0"/>
    <b v="0"/>
    <s v="games/video games"/>
    <x v="6"/>
    <x v="11"/>
    <x v="495"/>
    <d v="2014-01-06T06:00:00"/>
  </r>
  <r>
    <n v="532"/>
    <s v="Cordova-Torres"/>
    <s v="Pre-emptive grid-enabled contingency"/>
    <x v="39"/>
    <n v="8046"/>
    <n v="502.87499999999994"/>
    <x v="1"/>
    <n v="126"/>
    <n v="0.17331380114304579"/>
    <x v="0"/>
    <s v="CAD"/>
    <n v="1516860000"/>
    <n v="1516946400"/>
    <b v="0"/>
    <b v="0"/>
    <s v="theater/plays"/>
    <x v="3"/>
    <x v="3"/>
    <x v="496"/>
    <d v="2018-01-26T06:00:00"/>
  </r>
  <r>
    <n v="533"/>
    <s v="Holt, Bernard and Johnson"/>
    <s v="Multi-lateral didactic encoding"/>
    <x v="295"/>
    <n v="184086"/>
    <n v="159.24394463667818"/>
    <x v="1"/>
    <n v="2218"/>
    <n v="3.0508731026609173"/>
    <x v="4"/>
    <s v="GBP"/>
    <n v="1374642000"/>
    <n v="1377752400"/>
    <b v="0"/>
    <b v="0"/>
    <s v="music/indie rock"/>
    <x v="1"/>
    <x v="7"/>
    <x v="497"/>
    <d v="2013-08-29T05:00:00"/>
  </r>
  <r>
    <n v="534"/>
    <s v="Clark, Mccormick and Mendoza"/>
    <s v="Self-enabling didactic orchestration"/>
    <x v="296"/>
    <n v="13385"/>
    <n v="15.022446689113355"/>
    <x v="0"/>
    <n v="243"/>
    <n v="0.33424804506158828"/>
    <x v="1"/>
    <s v="USD"/>
    <n v="1534482000"/>
    <n v="1534568400"/>
    <b v="0"/>
    <b v="1"/>
    <s v="film &amp; video/drama"/>
    <x v="4"/>
    <x v="6"/>
    <x v="498"/>
    <d v="2018-08-18T05:00:00"/>
  </r>
  <r>
    <n v="535"/>
    <s v="Garrison LLC"/>
    <s v="Profit-focused 24/7 data-warehouse"/>
    <x v="97"/>
    <n v="12533"/>
    <n v="482.03846153846149"/>
    <x v="1"/>
    <n v="202"/>
    <n v="0.27785228437218451"/>
    <x v="6"/>
    <s v="EUR"/>
    <n v="1528434000"/>
    <n v="1528606800"/>
    <b v="0"/>
    <b v="1"/>
    <s v="theater/plays"/>
    <x v="3"/>
    <x v="3"/>
    <x v="499"/>
    <d v="2018-06-10T05:00:00"/>
  </r>
  <r>
    <n v="536"/>
    <s v="Shannon-Olson"/>
    <s v="Enhanced methodical middleware"/>
    <x v="122"/>
    <n v="14697"/>
    <n v="149.96938775510205"/>
    <x v="1"/>
    <n v="140"/>
    <n v="0.19257089015893977"/>
    <x v="6"/>
    <s v="EUR"/>
    <n v="1282626000"/>
    <n v="1284872400"/>
    <b v="0"/>
    <b v="0"/>
    <s v="publishing/fiction"/>
    <x v="5"/>
    <x v="13"/>
    <x v="500"/>
    <d v="2010-09-19T05:00:00"/>
  </r>
  <r>
    <n v="537"/>
    <s v="Murillo-Mcfarland"/>
    <s v="Synchronized client-driven projection"/>
    <x v="197"/>
    <n v="98935"/>
    <n v="117.22156398104266"/>
    <x v="1"/>
    <n v="1052"/>
    <n v="1.4470326889086045"/>
    <x v="3"/>
    <s v="DKK"/>
    <n v="1535605200"/>
    <n v="1537592400"/>
    <b v="1"/>
    <b v="1"/>
    <s v="film &amp; video/documentary"/>
    <x v="4"/>
    <x v="4"/>
    <x v="501"/>
    <d v="2018-09-22T05:00:00"/>
  </r>
  <r>
    <n v="538"/>
    <s v="Young, Gilbert and Escobar"/>
    <s v="Networked didactic time-frame"/>
    <x v="297"/>
    <n v="57034"/>
    <n v="37.695968274950431"/>
    <x v="0"/>
    <n v="1296"/>
    <n v="1.7826562403284709"/>
    <x v="1"/>
    <s v="USD"/>
    <n v="1379826000"/>
    <n v="1381208400"/>
    <b v="0"/>
    <b v="0"/>
    <s v="games/mobile games"/>
    <x v="6"/>
    <x v="20"/>
    <x v="502"/>
    <d v="2013-10-08T05:00:00"/>
  </r>
  <r>
    <n v="539"/>
    <s v="Thomas, Welch and Santana"/>
    <s v="Assimilated exuding toolset"/>
    <x v="122"/>
    <n v="7120"/>
    <n v="72.653061224489804"/>
    <x v="0"/>
    <n v="77"/>
    <n v="0.10591398958741687"/>
    <x v="1"/>
    <s v="USD"/>
    <n v="1561957200"/>
    <n v="1562475600"/>
    <b v="0"/>
    <b v="1"/>
    <s v="food/food trucks"/>
    <x v="0"/>
    <x v="0"/>
    <x v="503"/>
    <d v="2019-07-07T05:00:00"/>
  </r>
  <r>
    <n v="540"/>
    <s v="Brown-Pena"/>
    <s v="Front-line client-server secured line"/>
    <x v="98"/>
    <n v="14097"/>
    <n v="265.98113207547169"/>
    <x v="1"/>
    <n v="247"/>
    <n v="0.33975007049470085"/>
    <x v="1"/>
    <s v="USD"/>
    <n v="1525496400"/>
    <n v="1527397200"/>
    <b v="0"/>
    <b v="0"/>
    <s v="photography/photography books"/>
    <x v="7"/>
    <x v="14"/>
    <x v="504"/>
    <d v="2018-05-27T05:00:00"/>
  </r>
  <r>
    <n v="541"/>
    <s v="Holder, Caldwell and Vance"/>
    <s v="Polarized systemic Internet solution"/>
    <x v="298"/>
    <n v="43086"/>
    <n v="24.205617977528089"/>
    <x v="0"/>
    <n v="395"/>
    <n v="0.54332501151986579"/>
    <x v="6"/>
    <s v="EUR"/>
    <n v="1433912400"/>
    <n v="1436158800"/>
    <b v="0"/>
    <b v="0"/>
    <s v="games/mobile games"/>
    <x v="6"/>
    <x v="20"/>
    <x v="505"/>
    <d v="2015-07-06T05:00:00"/>
  </r>
  <r>
    <n v="542"/>
    <s v="Harrison-Bridges"/>
    <s v="Profit-focused exuding moderator"/>
    <x v="299"/>
    <n v="1930"/>
    <n v="2.5064935064935066"/>
    <x v="0"/>
    <n v="49"/>
    <n v="6.7399811555628922E-2"/>
    <x v="4"/>
    <s v="GBP"/>
    <n v="1453442400"/>
    <n v="1456034400"/>
    <b v="0"/>
    <b v="0"/>
    <s v="music/indie rock"/>
    <x v="1"/>
    <x v="7"/>
    <x v="506"/>
    <d v="2016-02-21T06:00:00"/>
  </r>
  <r>
    <n v="543"/>
    <s v="Johnson, Murphy and Peterson"/>
    <s v="Cross-group high-level moderator"/>
    <x v="300"/>
    <n v="13864"/>
    <n v="16.329799764428738"/>
    <x v="0"/>
    <n v="180"/>
    <n v="0.24759114449006542"/>
    <x v="1"/>
    <s v="USD"/>
    <n v="1378875600"/>
    <n v="1380171600"/>
    <b v="0"/>
    <b v="0"/>
    <s v="games/video games"/>
    <x v="6"/>
    <x v="11"/>
    <x v="507"/>
    <d v="2013-09-26T05:00:00"/>
  </r>
  <r>
    <n v="544"/>
    <s v="Taylor Inc"/>
    <s v="Public-key 3rdgeneration system engine"/>
    <x v="54"/>
    <n v="7742"/>
    <n v="276.5"/>
    <x v="1"/>
    <n v="84"/>
    <n v="0.11554253409536386"/>
    <x v="1"/>
    <s v="USD"/>
    <n v="1452232800"/>
    <n v="1453356000"/>
    <b v="0"/>
    <b v="0"/>
    <s v="music/rock"/>
    <x v="1"/>
    <x v="1"/>
    <x v="508"/>
    <d v="2016-01-21T06:00:00"/>
  </r>
  <r>
    <n v="545"/>
    <s v="Deleon and Sons"/>
    <s v="Organized value-added access"/>
    <x v="301"/>
    <n v="164109"/>
    <n v="88.803571428571431"/>
    <x v="0"/>
    <n v="2690"/>
    <n v="3.7001121037681997"/>
    <x v="1"/>
    <s v="USD"/>
    <n v="1577253600"/>
    <n v="1578981600"/>
    <b v="0"/>
    <b v="0"/>
    <s v="theater/plays"/>
    <x v="3"/>
    <x v="3"/>
    <x v="509"/>
    <d v="2020-01-14T06:00:00"/>
  </r>
  <r>
    <n v="546"/>
    <s v="Benjamin, Paul and Ferguson"/>
    <s v="Cloned global Graphical User Interface"/>
    <x v="3"/>
    <n v="6870"/>
    <n v="163.57142857142856"/>
    <x v="1"/>
    <n v="88"/>
    <n v="0.12104455952847643"/>
    <x v="1"/>
    <s v="USD"/>
    <n v="1537160400"/>
    <n v="1537419600"/>
    <b v="0"/>
    <b v="1"/>
    <s v="theater/plays"/>
    <x v="3"/>
    <x v="3"/>
    <x v="510"/>
    <d v="2018-09-20T05:00:00"/>
  </r>
  <r>
    <n v="547"/>
    <s v="Hardin-Dixon"/>
    <s v="Focused solution-oriented matrix"/>
    <x v="81"/>
    <n v="12597"/>
    <n v="969"/>
    <x v="1"/>
    <n v="156"/>
    <n v="0.21457899189139001"/>
    <x v="1"/>
    <s v="USD"/>
    <n v="1422165600"/>
    <n v="1423202400"/>
    <b v="0"/>
    <b v="0"/>
    <s v="film &amp; video/drama"/>
    <x v="4"/>
    <x v="6"/>
    <x v="511"/>
    <d v="2015-02-06T06:00:00"/>
  </r>
  <r>
    <n v="548"/>
    <s v="York-Pitts"/>
    <s v="Monitored discrete toolset"/>
    <x v="302"/>
    <n v="179074"/>
    <n v="270.91376701966715"/>
    <x v="1"/>
    <n v="2985"/>
    <n v="4.105886479460251"/>
    <x v="1"/>
    <s v="USD"/>
    <n v="1459486800"/>
    <n v="1460610000"/>
    <b v="0"/>
    <b v="0"/>
    <s v="theater/plays"/>
    <x v="3"/>
    <x v="3"/>
    <x v="512"/>
    <d v="2016-04-14T05:00:00"/>
  </r>
  <r>
    <n v="549"/>
    <s v="Jarvis and Sons"/>
    <s v="Business-focused intermediate system engine"/>
    <x v="303"/>
    <n v="83843"/>
    <n v="284.21355932203392"/>
    <x v="1"/>
    <n v="762"/>
    <n v="1.0481358450079437"/>
    <x v="1"/>
    <s v="USD"/>
    <n v="1369717200"/>
    <n v="1370494800"/>
    <b v="0"/>
    <b v="0"/>
    <s v="technology/wearables"/>
    <x v="2"/>
    <x v="8"/>
    <x v="513"/>
    <d v="2013-06-06T05:00:00"/>
  </r>
  <r>
    <n v="550"/>
    <s v="Morrison-Henderson"/>
    <s v="De-engineered disintermediate encoding"/>
    <x v="0"/>
    <n v="4"/>
    <n v="4"/>
    <x v="3"/>
    <n v="1"/>
    <n v="1.3755063582781412E-3"/>
    <x v="5"/>
    <s v="CHF"/>
    <n v="1330495200"/>
    <n v="1332306000"/>
    <b v="0"/>
    <b v="0"/>
    <s v="music/indie rock"/>
    <x v="1"/>
    <x v="7"/>
    <x v="514"/>
    <d v="2012-03-21T05:00:00"/>
  </r>
  <r>
    <n v="551"/>
    <s v="Martin-James"/>
    <s v="Streamlined upward-trending analyzer"/>
    <x v="304"/>
    <n v="105598"/>
    <n v="58.6329816768462"/>
    <x v="0"/>
    <n v="2779"/>
    <n v="3.8225321696549543"/>
    <x v="2"/>
    <s v="AUD"/>
    <n v="1419055200"/>
    <n v="1422511200"/>
    <b v="0"/>
    <b v="1"/>
    <s v="technology/web"/>
    <x v="2"/>
    <x v="2"/>
    <x v="515"/>
    <d v="2015-01-29T06:00:00"/>
  </r>
  <r>
    <n v="552"/>
    <s v="Mercer, Solomon and Singleton"/>
    <s v="Distributed human-resource policy"/>
    <x v="25"/>
    <n v="8866"/>
    <n v="98.51111111111112"/>
    <x v="0"/>
    <n v="92"/>
    <n v="0.12654658496158899"/>
    <x v="1"/>
    <s v="USD"/>
    <n v="1480140000"/>
    <n v="1480312800"/>
    <b v="0"/>
    <b v="0"/>
    <s v="theater/plays"/>
    <x v="3"/>
    <x v="3"/>
    <x v="516"/>
    <d v="2016-11-28T06:00:00"/>
  </r>
  <r>
    <n v="553"/>
    <s v="Dougherty, Austin and Mills"/>
    <s v="De-engineered 5thgeneration contingency"/>
    <x v="305"/>
    <n v="75022"/>
    <n v="43.975381008206334"/>
    <x v="0"/>
    <n v="1028"/>
    <n v="1.4140205363099292"/>
    <x v="1"/>
    <s v="USD"/>
    <n v="1293948000"/>
    <n v="1294034400"/>
    <b v="0"/>
    <b v="0"/>
    <s v="music/rock"/>
    <x v="1"/>
    <x v="1"/>
    <x v="517"/>
    <d v="2011-01-03T06:00:00"/>
  </r>
  <r>
    <n v="554"/>
    <s v="Ritter PLC"/>
    <s v="Multi-channeled upward-trending application"/>
    <x v="40"/>
    <n v="14408"/>
    <n v="151.66315789473683"/>
    <x v="1"/>
    <n v="554"/>
    <n v="0.76203052248609016"/>
    <x v="0"/>
    <s v="CAD"/>
    <n v="1482127200"/>
    <n v="1482645600"/>
    <b v="0"/>
    <b v="0"/>
    <s v="music/indie rock"/>
    <x v="1"/>
    <x v="7"/>
    <x v="518"/>
    <d v="2016-12-25T06:00:00"/>
  </r>
  <r>
    <n v="555"/>
    <s v="Anderson Group"/>
    <s v="Organic maximized database"/>
    <x v="9"/>
    <n v="14089"/>
    <n v="223.63492063492063"/>
    <x v="1"/>
    <n v="135"/>
    <n v="0.18569335836754905"/>
    <x v="3"/>
    <s v="DKK"/>
    <n v="1396414800"/>
    <n v="1399093200"/>
    <b v="0"/>
    <b v="0"/>
    <s v="music/rock"/>
    <x v="1"/>
    <x v="1"/>
    <x v="519"/>
    <d v="2014-05-03T05:00:00"/>
  </r>
  <r>
    <n v="556"/>
    <s v="Smith and Sons"/>
    <s v="Grass-roots 24/7 attitude"/>
    <x v="5"/>
    <n v="12467"/>
    <n v="239.75"/>
    <x v="1"/>
    <n v="122"/>
    <n v="0.16781177570993322"/>
    <x v="1"/>
    <s v="USD"/>
    <n v="1315285200"/>
    <n v="1315890000"/>
    <b v="0"/>
    <b v="1"/>
    <s v="publishing/translations"/>
    <x v="5"/>
    <x v="18"/>
    <x v="520"/>
    <d v="2011-09-13T05:00:00"/>
  </r>
  <r>
    <n v="557"/>
    <s v="Lam-Hamilton"/>
    <s v="Team-oriented global strategy"/>
    <x v="46"/>
    <n v="11960"/>
    <n v="199.33333333333334"/>
    <x v="1"/>
    <n v="221"/>
    <n v="0.30398690517946919"/>
    <x v="1"/>
    <s v="USD"/>
    <n v="1443762000"/>
    <n v="1444021200"/>
    <b v="0"/>
    <b v="1"/>
    <s v="film &amp; video/science fiction"/>
    <x v="4"/>
    <x v="22"/>
    <x v="521"/>
    <d v="2015-10-05T05:00:00"/>
  </r>
  <r>
    <n v="558"/>
    <s v="Ho Ltd"/>
    <s v="Enhanced client-driven capacity"/>
    <x v="306"/>
    <n v="7966"/>
    <n v="137.34482758620689"/>
    <x v="1"/>
    <n v="126"/>
    <n v="0.17331380114304579"/>
    <x v="1"/>
    <s v="USD"/>
    <n v="1456293600"/>
    <n v="1460005200"/>
    <b v="0"/>
    <b v="0"/>
    <s v="theater/plays"/>
    <x v="3"/>
    <x v="3"/>
    <x v="522"/>
    <d v="2016-04-07T05:00:00"/>
  </r>
  <r>
    <n v="559"/>
    <s v="Brown, Estrada and Jensen"/>
    <s v="Exclusive systematic productivity"/>
    <x v="307"/>
    <n v="106321"/>
    <n v="100.9696106362773"/>
    <x v="1"/>
    <n v="1022"/>
    <n v="1.4057674981602604"/>
    <x v="1"/>
    <s v="USD"/>
    <n v="1470114000"/>
    <n v="1470718800"/>
    <b v="0"/>
    <b v="0"/>
    <s v="theater/plays"/>
    <x v="3"/>
    <x v="3"/>
    <x v="523"/>
    <d v="2016-08-09T05:00:00"/>
  </r>
  <r>
    <n v="560"/>
    <s v="Hunt LLC"/>
    <s v="Re-engineered radical policy"/>
    <x v="77"/>
    <n v="158832"/>
    <n v="794.16"/>
    <x v="1"/>
    <n v="3177"/>
    <n v="4.3699837002496542"/>
    <x v="1"/>
    <s v="USD"/>
    <n v="1321596000"/>
    <n v="1325052000"/>
    <b v="0"/>
    <b v="0"/>
    <s v="film &amp; video/animation"/>
    <x v="4"/>
    <x v="10"/>
    <x v="524"/>
    <d v="2011-12-28T06:00:00"/>
  </r>
  <r>
    <n v="561"/>
    <s v="Fowler-Smith"/>
    <s v="Down-sized logistical adapter"/>
    <x v="162"/>
    <n v="11091"/>
    <n v="369.7"/>
    <x v="1"/>
    <n v="198"/>
    <n v="0.27235025893907194"/>
    <x v="5"/>
    <s v="CHF"/>
    <n v="1318827600"/>
    <n v="1319000400"/>
    <b v="0"/>
    <b v="0"/>
    <s v="theater/plays"/>
    <x v="3"/>
    <x v="3"/>
    <x v="525"/>
    <d v="2011-10-19T05:00:00"/>
  </r>
  <r>
    <n v="562"/>
    <s v="Blair Inc"/>
    <s v="Configurable bandwidth-monitored throughput"/>
    <x v="34"/>
    <n v="1269"/>
    <n v="12.818181818181817"/>
    <x v="0"/>
    <n v="26"/>
    <n v="3.5763165315231667E-2"/>
    <x v="5"/>
    <s v="CHF"/>
    <n v="1552366800"/>
    <n v="1552539600"/>
    <b v="0"/>
    <b v="0"/>
    <s v="music/rock"/>
    <x v="1"/>
    <x v="1"/>
    <x v="188"/>
    <d v="2019-03-14T05:00:00"/>
  </r>
  <r>
    <n v="563"/>
    <s v="Kelley, Stanton and Sanchez"/>
    <s v="Optional tangible pricing structure"/>
    <x v="41"/>
    <n v="5107"/>
    <n v="138.02702702702703"/>
    <x v="1"/>
    <n v="85"/>
    <n v="0.116918040453642"/>
    <x v="2"/>
    <s v="AUD"/>
    <n v="1542088800"/>
    <n v="1543816800"/>
    <b v="0"/>
    <b v="0"/>
    <s v="film &amp; video/documentary"/>
    <x v="4"/>
    <x v="4"/>
    <x v="526"/>
    <d v="2018-12-03T06:00:00"/>
  </r>
  <r>
    <n v="564"/>
    <s v="Hernandez-Macdonald"/>
    <s v="Organic high-level implementation"/>
    <x v="308"/>
    <n v="141393"/>
    <n v="83.813278008298752"/>
    <x v="0"/>
    <n v="1790"/>
    <n v="2.4621563813178726"/>
    <x v="1"/>
    <s v="USD"/>
    <n v="1426395600"/>
    <n v="1427086800"/>
    <b v="0"/>
    <b v="0"/>
    <s v="theater/plays"/>
    <x v="3"/>
    <x v="3"/>
    <x v="527"/>
    <d v="2015-03-23T05:00:00"/>
  </r>
  <r>
    <n v="565"/>
    <s v="Joseph LLC"/>
    <s v="Decentralized logistical collaboration"/>
    <x v="309"/>
    <n v="194166"/>
    <n v="204.60063224446787"/>
    <x v="1"/>
    <n v="3596"/>
    <n v="4.9463208643681957"/>
    <x v="1"/>
    <s v="USD"/>
    <n v="1321336800"/>
    <n v="1323064800"/>
    <b v="0"/>
    <b v="0"/>
    <s v="theater/plays"/>
    <x v="3"/>
    <x v="3"/>
    <x v="528"/>
    <d v="2011-12-05T06:00:00"/>
  </r>
  <r>
    <n v="566"/>
    <s v="Webb-Smith"/>
    <s v="Advanced content-based installation"/>
    <x v="29"/>
    <n v="4124"/>
    <n v="44.344086021505376"/>
    <x v="0"/>
    <n v="37"/>
    <n v="5.089373525629122E-2"/>
    <x v="1"/>
    <s v="USD"/>
    <n v="1456293600"/>
    <n v="1458277200"/>
    <b v="0"/>
    <b v="1"/>
    <s v="music/electric music"/>
    <x v="1"/>
    <x v="5"/>
    <x v="522"/>
    <d v="2016-03-18T05:00:00"/>
  </r>
  <r>
    <n v="567"/>
    <s v="Johns PLC"/>
    <s v="Distributed high-level open architecture"/>
    <x v="85"/>
    <n v="14865"/>
    <n v="218.60294117647058"/>
    <x v="1"/>
    <n v="244"/>
    <n v="0.33562355141986644"/>
    <x v="1"/>
    <s v="USD"/>
    <n v="1404968400"/>
    <n v="1405141200"/>
    <b v="0"/>
    <b v="0"/>
    <s v="music/rock"/>
    <x v="1"/>
    <x v="1"/>
    <x v="529"/>
    <d v="2014-07-12T05:00:00"/>
  </r>
  <r>
    <n v="568"/>
    <s v="Hardin-Foley"/>
    <s v="Synergized zero tolerance help-desk"/>
    <x v="310"/>
    <n v="134688"/>
    <n v="186.03314917127071"/>
    <x v="1"/>
    <n v="5180"/>
    <n v="7.1251229358807713"/>
    <x v="1"/>
    <s v="USD"/>
    <n v="1279170000"/>
    <n v="1283058000"/>
    <b v="0"/>
    <b v="0"/>
    <s v="theater/plays"/>
    <x v="3"/>
    <x v="3"/>
    <x v="530"/>
    <d v="2010-08-29T05:00:00"/>
  </r>
  <r>
    <n v="569"/>
    <s v="Fischer, Fowler and Arnold"/>
    <s v="Extended multi-tasking definition"/>
    <x v="311"/>
    <n v="47705"/>
    <n v="237.33830845771143"/>
    <x v="1"/>
    <n v="589"/>
    <n v="0.81017324502582511"/>
    <x v="6"/>
    <s v="EUR"/>
    <n v="1294725600"/>
    <n v="1295762400"/>
    <b v="0"/>
    <b v="0"/>
    <s v="film &amp; video/animation"/>
    <x v="4"/>
    <x v="10"/>
    <x v="531"/>
    <d v="2011-01-23T06:00:00"/>
  </r>
  <r>
    <n v="570"/>
    <s v="Martinez-Juarez"/>
    <s v="Realigned uniform knowledge user"/>
    <x v="312"/>
    <n v="95364"/>
    <n v="305.65384615384613"/>
    <x v="1"/>
    <n v="2725"/>
    <n v="3.7482548263079347"/>
    <x v="1"/>
    <s v="USD"/>
    <n v="1419055200"/>
    <n v="1419573600"/>
    <b v="0"/>
    <b v="1"/>
    <s v="music/rock"/>
    <x v="1"/>
    <x v="1"/>
    <x v="515"/>
    <d v="2014-12-26T06:00:00"/>
  </r>
  <r>
    <n v="571"/>
    <s v="Wilson and Sons"/>
    <s v="Monitored grid-enabled model"/>
    <x v="26"/>
    <n v="3295"/>
    <n v="94.142857142857139"/>
    <x v="0"/>
    <n v="35"/>
    <n v="4.8142722539734943E-2"/>
    <x v="6"/>
    <s v="EUR"/>
    <n v="1434690000"/>
    <n v="1438750800"/>
    <b v="0"/>
    <b v="0"/>
    <s v="film &amp; video/shorts"/>
    <x v="4"/>
    <x v="12"/>
    <x v="532"/>
    <d v="2015-08-05T05:00:00"/>
  </r>
  <r>
    <n v="572"/>
    <s v="Clements Group"/>
    <s v="Assimilated actuating policy"/>
    <x v="25"/>
    <n v="4896"/>
    <n v="54.400000000000006"/>
    <x v="3"/>
    <n v="94"/>
    <n v="0.12929759767814528"/>
    <x v="1"/>
    <s v="USD"/>
    <n v="1443416400"/>
    <n v="1444798800"/>
    <b v="0"/>
    <b v="1"/>
    <s v="music/rock"/>
    <x v="1"/>
    <x v="1"/>
    <x v="533"/>
    <d v="2015-10-14T05:00:00"/>
  </r>
  <r>
    <n v="573"/>
    <s v="Valenzuela-Cook"/>
    <s v="Total incremental productivity"/>
    <x v="313"/>
    <n v="7496"/>
    <n v="111.88059701492537"/>
    <x v="1"/>
    <n v="300"/>
    <n v="0.41265190748344233"/>
    <x v="1"/>
    <s v="USD"/>
    <n v="1399006800"/>
    <n v="1399179600"/>
    <b v="0"/>
    <b v="0"/>
    <s v="journalism/audio"/>
    <x v="8"/>
    <x v="23"/>
    <x v="409"/>
    <d v="2014-05-04T05:00:00"/>
  </r>
  <r>
    <n v="574"/>
    <s v="Parker, Haley and Foster"/>
    <s v="Adaptive local task-force"/>
    <x v="50"/>
    <n v="9967"/>
    <n v="369.14814814814815"/>
    <x v="1"/>
    <n v="144"/>
    <n v="0.19807291559205231"/>
    <x v="1"/>
    <s v="USD"/>
    <n v="1575698400"/>
    <n v="1576562400"/>
    <b v="0"/>
    <b v="1"/>
    <s v="food/food trucks"/>
    <x v="0"/>
    <x v="0"/>
    <x v="534"/>
    <d v="2019-12-17T06:00:00"/>
  </r>
  <r>
    <n v="575"/>
    <s v="Fuentes LLC"/>
    <s v="Universal zero-defect concept"/>
    <x v="314"/>
    <n v="52421"/>
    <n v="62.930372148859547"/>
    <x v="0"/>
    <n v="558"/>
    <n v="0.76753254791920278"/>
    <x v="1"/>
    <s v="USD"/>
    <n v="1400562000"/>
    <n v="1400821200"/>
    <b v="0"/>
    <b v="1"/>
    <s v="theater/plays"/>
    <x v="3"/>
    <x v="3"/>
    <x v="53"/>
    <d v="2014-05-23T05:00:00"/>
  </r>
  <r>
    <n v="576"/>
    <s v="Moran and Sons"/>
    <s v="Object-based bottom-line superstructure"/>
    <x v="62"/>
    <n v="6298"/>
    <n v="64.927835051546396"/>
    <x v="0"/>
    <n v="64"/>
    <n v="8.8032406929801035E-2"/>
    <x v="1"/>
    <s v="USD"/>
    <n v="1509512400"/>
    <n v="1510984800"/>
    <b v="0"/>
    <b v="0"/>
    <s v="theater/plays"/>
    <x v="3"/>
    <x v="3"/>
    <x v="535"/>
    <d v="2017-11-18T06:00:00"/>
  </r>
  <r>
    <n v="577"/>
    <s v="Stevens Inc"/>
    <s v="Adaptive 24hour projection"/>
    <x v="139"/>
    <n v="1546"/>
    <n v="18.853658536585368"/>
    <x v="3"/>
    <n v="37"/>
    <n v="5.089373525629122E-2"/>
    <x v="1"/>
    <s v="USD"/>
    <n v="1299823200"/>
    <n v="1302066000"/>
    <b v="0"/>
    <b v="0"/>
    <s v="music/jazz"/>
    <x v="1"/>
    <x v="17"/>
    <x v="536"/>
    <d v="2011-04-06T05:00:00"/>
  </r>
  <r>
    <n v="578"/>
    <s v="Martinez-Johnson"/>
    <s v="Sharable radical toolset"/>
    <x v="315"/>
    <n v="16168"/>
    <n v="16.754404145077721"/>
    <x v="0"/>
    <n v="245"/>
    <n v="0.3369990577781446"/>
    <x v="1"/>
    <s v="USD"/>
    <n v="1322719200"/>
    <n v="1322978400"/>
    <b v="0"/>
    <b v="0"/>
    <s v="film &amp; video/science fiction"/>
    <x v="4"/>
    <x v="22"/>
    <x v="537"/>
    <d v="2011-12-04T06:00:00"/>
  </r>
  <r>
    <n v="579"/>
    <s v="Franklin Inc"/>
    <s v="Focused multimedia knowledgebase"/>
    <x v="8"/>
    <n v="6269"/>
    <n v="101.11290322580646"/>
    <x v="1"/>
    <n v="87"/>
    <n v="0.11966905317019828"/>
    <x v="1"/>
    <s v="USD"/>
    <n v="1312693200"/>
    <n v="1313730000"/>
    <b v="0"/>
    <b v="0"/>
    <s v="music/jazz"/>
    <x v="1"/>
    <x v="17"/>
    <x v="538"/>
    <d v="2011-08-19T05:00:00"/>
  </r>
  <r>
    <n v="580"/>
    <s v="Perez PLC"/>
    <s v="Seamless 6thgeneration extranet"/>
    <x v="316"/>
    <n v="149578"/>
    <n v="341.5022831050228"/>
    <x v="1"/>
    <n v="3116"/>
    <n v="4.2860778123946881"/>
    <x v="1"/>
    <s v="USD"/>
    <n v="1393394400"/>
    <n v="1394085600"/>
    <b v="0"/>
    <b v="0"/>
    <s v="theater/plays"/>
    <x v="3"/>
    <x v="3"/>
    <x v="539"/>
    <d v="2014-03-06T06:00:00"/>
  </r>
  <r>
    <n v="581"/>
    <s v="Sanchez, Cross and Savage"/>
    <s v="Sharable mobile knowledgebase"/>
    <x v="46"/>
    <n v="3841"/>
    <n v="64.016666666666666"/>
    <x v="0"/>
    <n v="71"/>
    <n v="9.7660951437748028E-2"/>
    <x v="1"/>
    <s v="USD"/>
    <n v="1304053200"/>
    <n v="1305349200"/>
    <b v="0"/>
    <b v="0"/>
    <s v="technology/web"/>
    <x v="2"/>
    <x v="2"/>
    <x v="540"/>
    <d v="2011-05-14T05:00:00"/>
  </r>
  <r>
    <n v="582"/>
    <s v="Pineda Ltd"/>
    <s v="Cross-group global system engine"/>
    <x v="251"/>
    <n v="4531"/>
    <n v="52.080459770114942"/>
    <x v="0"/>
    <n v="42"/>
    <n v="5.7771267047681929E-2"/>
    <x v="1"/>
    <s v="USD"/>
    <n v="1433912400"/>
    <n v="1434344400"/>
    <b v="0"/>
    <b v="1"/>
    <s v="games/video games"/>
    <x v="6"/>
    <x v="11"/>
    <x v="505"/>
    <d v="2015-06-15T05:00:00"/>
  </r>
  <r>
    <n v="583"/>
    <s v="Powell and Sons"/>
    <s v="Centralized clear-thinking conglomeration"/>
    <x v="317"/>
    <n v="60934"/>
    <n v="322.40211640211641"/>
    <x v="1"/>
    <n v="909"/>
    <n v="1.2503352796748304"/>
    <x v="1"/>
    <s v="USD"/>
    <n v="1329717600"/>
    <n v="1331186400"/>
    <b v="0"/>
    <b v="0"/>
    <s v="film &amp; video/documentary"/>
    <x v="4"/>
    <x v="4"/>
    <x v="541"/>
    <d v="2012-03-08T06:00:00"/>
  </r>
  <r>
    <n v="584"/>
    <s v="Nunez-Richards"/>
    <s v="De-engineered cohesive system engine"/>
    <x v="318"/>
    <n v="103255"/>
    <n v="119.50810185185186"/>
    <x v="1"/>
    <n v="1613"/>
    <n v="2.2186917559026416"/>
    <x v="1"/>
    <s v="USD"/>
    <n v="1335330000"/>
    <n v="1336539600"/>
    <b v="0"/>
    <b v="0"/>
    <s v="technology/web"/>
    <x v="2"/>
    <x v="2"/>
    <x v="542"/>
    <d v="2012-05-09T05:00:00"/>
  </r>
  <r>
    <n v="585"/>
    <s v="Pugh LLC"/>
    <s v="Reactive analyzing function"/>
    <x v="200"/>
    <n v="13065"/>
    <n v="146.79775280898878"/>
    <x v="1"/>
    <n v="136"/>
    <n v="0.18706886472582721"/>
    <x v="1"/>
    <s v="USD"/>
    <n v="1268888400"/>
    <n v="1269752400"/>
    <b v="0"/>
    <b v="0"/>
    <s v="publishing/translations"/>
    <x v="5"/>
    <x v="18"/>
    <x v="543"/>
    <d v="2010-03-28T05:00:00"/>
  </r>
  <r>
    <n v="586"/>
    <s v="Rowe-Wong"/>
    <s v="Robust hybrid budgetary management"/>
    <x v="31"/>
    <n v="6654"/>
    <n v="950.57142857142856"/>
    <x v="1"/>
    <n v="130"/>
    <n v="0.17881582657615835"/>
    <x v="1"/>
    <s v="USD"/>
    <n v="1289973600"/>
    <n v="1291615200"/>
    <b v="0"/>
    <b v="0"/>
    <s v="music/rock"/>
    <x v="1"/>
    <x v="1"/>
    <x v="544"/>
    <d v="2010-12-06T06:00:00"/>
  </r>
  <r>
    <n v="587"/>
    <s v="Williams-Santos"/>
    <s v="Open-source analyzing monitoring"/>
    <x v="151"/>
    <n v="6852"/>
    <n v="72.893617021276597"/>
    <x v="0"/>
    <n v="156"/>
    <n v="0.21457899189139001"/>
    <x v="0"/>
    <s v="CAD"/>
    <n v="1547877600"/>
    <n v="1552366800"/>
    <b v="0"/>
    <b v="1"/>
    <s v="food/food trucks"/>
    <x v="0"/>
    <x v="0"/>
    <x v="35"/>
    <d v="2019-03-12T05:00:00"/>
  </r>
  <r>
    <n v="588"/>
    <s v="Weber Inc"/>
    <s v="Up-sized discrete firmware"/>
    <x v="215"/>
    <n v="124517"/>
    <n v="79.008248730964468"/>
    <x v="0"/>
    <n v="1368"/>
    <n v="1.881692698124497"/>
    <x v="4"/>
    <s v="GBP"/>
    <n v="1269493200"/>
    <n v="1272171600"/>
    <b v="0"/>
    <b v="0"/>
    <s v="theater/plays"/>
    <x v="3"/>
    <x v="3"/>
    <x v="152"/>
    <d v="2010-04-25T05:00:00"/>
  </r>
  <r>
    <n v="589"/>
    <s v="Avery, Brown and Parker"/>
    <s v="Exclusive intangible extranet"/>
    <x v="58"/>
    <n v="5113"/>
    <n v="64.721518987341781"/>
    <x v="0"/>
    <n v="102"/>
    <n v="0.14030164854437041"/>
    <x v="1"/>
    <s v="USD"/>
    <n v="1436072400"/>
    <n v="1436677200"/>
    <b v="0"/>
    <b v="0"/>
    <s v="film &amp; video/documentary"/>
    <x v="4"/>
    <x v="4"/>
    <x v="545"/>
    <d v="2015-07-12T05:00:00"/>
  </r>
  <r>
    <n v="590"/>
    <s v="Cox Group"/>
    <s v="Synergized analyzing process improvement"/>
    <x v="143"/>
    <n v="5824"/>
    <n v="82.028169014084511"/>
    <x v="0"/>
    <n v="86"/>
    <n v="0.11829354681192014"/>
    <x v="2"/>
    <s v="AUD"/>
    <n v="1419141600"/>
    <n v="1420092000"/>
    <b v="0"/>
    <b v="0"/>
    <s v="publishing/radio &amp; podcasts"/>
    <x v="5"/>
    <x v="15"/>
    <x v="546"/>
    <d v="2015-01-01T06:00:00"/>
  </r>
  <r>
    <n v="591"/>
    <s v="Jensen LLC"/>
    <s v="Realigned dedicated system engine"/>
    <x v="60"/>
    <n v="6226"/>
    <n v="1037.6666666666667"/>
    <x v="1"/>
    <n v="102"/>
    <n v="0.14030164854437041"/>
    <x v="1"/>
    <s v="USD"/>
    <n v="1279083600"/>
    <n v="1279947600"/>
    <b v="0"/>
    <b v="0"/>
    <s v="games/video games"/>
    <x v="6"/>
    <x v="11"/>
    <x v="547"/>
    <d v="2010-07-24T05:00:00"/>
  </r>
  <r>
    <n v="592"/>
    <s v="Brown Inc"/>
    <s v="Object-based bandwidth-monitored concept"/>
    <x v="154"/>
    <n v="20243"/>
    <n v="12.910076530612244"/>
    <x v="0"/>
    <n v="253"/>
    <n v="0.34800310864436973"/>
    <x v="1"/>
    <s v="USD"/>
    <n v="1401426000"/>
    <n v="1402203600"/>
    <b v="0"/>
    <b v="0"/>
    <s v="theater/plays"/>
    <x v="3"/>
    <x v="3"/>
    <x v="548"/>
    <d v="2014-06-08T05:00:00"/>
  </r>
  <r>
    <n v="593"/>
    <s v="Hale-Hayes"/>
    <s v="Ameliorated client-driven open system"/>
    <x v="319"/>
    <n v="188288"/>
    <n v="154.84210526315789"/>
    <x v="1"/>
    <n v="4006"/>
    <n v="5.5102784712622332"/>
    <x v="1"/>
    <s v="USD"/>
    <n v="1395810000"/>
    <n v="1396933200"/>
    <b v="0"/>
    <b v="0"/>
    <s v="film &amp; video/animation"/>
    <x v="4"/>
    <x v="10"/>
    <x v="549"/>
    <d v="2014-04-08T05:00:00"/>
  </r>
  <r>
    <n v="594"/>
    <s v="Mcbride PLC"/>
    <s v="Upgradable leadingedge Local Area Network"/>
    <x v="320"/>
    <n v="11167"/>
    <n v="7.0991735537190088"/>
    <x v="0"/>
    <n v="157"/>
    <n v="0.21595449824966817"/>
    <x v="1"/>
    <s v="USD"/>
    <n v="1467003600"/>
    <n v="1467262800"/>
    <b v="0"/>
    <b v="1"/>
    <s v="theater/plays"/>
    <x v="3"/>
    <x v="3"/>
    <x v="550"/>
    <d v="2016-06-30T05:00:00"/>
  </r>
  <r>
    <n v="595"/>
    <s v="Harris-Jennings"/>
    <s v="Customizable intermediate data-warehouse"/>
    <x v="321"/>
    <n v="146595"/>
    <n v="208.52773826458036"/>
    <x v="1"/>
    <n v="1629"/>
    <n v="2.2406998576350921"/>
    <x v="1"/>
    <s v="USD"/>
    <n v="1268715600"/>
    <n v="1270530000"/>
    <b v="0"/>
    <b v="1"/>
    <s v="theater/plays"/>
    <x v="3"/>
    <x v="3"/>
    <x v="551"/>
    <d v="2010-04-06T05:00:00"/>
  </r>
  <r>
    <n v="596"/>
    <s v="Becker-Scott"/>
    <s v="Managed optimizing archive"/>
    <x v="58"/>
    <n v="7875"/>
    <n v="99.683544303797461"/>
    <x v="0"/>
    <n v="183"/>
    <n v="0.25171766356489983"/>
    <x v="1"/>
    <s v="USD"/>
    <n v="1457157600"/>
    <n v="1457762400"/>
    <b v="0"/>
    <b v="1"/>
    <s v="film &amp; video/drama"/>
    <x v="4"/>
    <x v="6"/>
    <x v="552"/>
    <d v="2016-03-12T06:00:00"/>
  </r>
  <r>
    <n v="597"/>
    <s v="Todd, Freeman and Henry"/>
    <s v="Diverse systematic projection"/>
    <x v="322"/>
    <n v="148779"/>
    <n v="201.59756097560978"/>
    <x v="1"/>
    <n v="2188"/>
    <n v="3.0096079119125729"/>
    <x v="1"/>
    <s v="USD"/>
    <n v="1573970400"/>
    <n v="1575525600"/>
    <b v="0"/>
    <b v="0"/>
    <s v="theater/plays"/>
    <x v="3"/>
    <x v="3"/>
    <x v="462"/>
    <d v="2019-12-05T06:00:00"/>
  </r>
  <r>
    <n v="598"/>
    <s v="Martinez, Garza and Young"/>
    <s v="Up-sized web-enabled info-mediaries"/>
    <x v="323"/>
    <n v="175868"/>
    <n v="162.09032258064516"/>
    <x v="1"/>
    <n v="2409"/>
    <n v="3.3135948170920422"/>
    <x v="6"/>
    <s v="EUR"/>
    <n v="1276578000"/>
    <n v="1279083600"/>
    <b v="0"/>
    <b v="0"/>
    <s v="music/rock"/>
    <x v="1"/>
    <x v="1"/>
    <x v="553"/>
    <d v="2010-07-14T05:00:00"/>
  </r>
  <r>
    <n v="599"/>
    <s v="Smith-Ramos"/>
    <s v="Persevering optimizing Graphical User Interface"/>
    <x v="324"/>
    <n v="5112"/>
    <n v="3.6436208125445471"/>
    <x v="0"/>
    <n v="82"/>
    <n v="0.11279152137880757"/>
    <x v="3"/>
    <s v="DKK"/>
    <n v="1423720800"/>
    <n v="1424412000"/>
    <b v="0"/>
    <b v="0"/>
    <s v="film &amp; video/documentary"/>
    <x v="4"/>
    <x v="4"/>
    <x v="554"/>
    <d v="2015-02-20T06:00:00"/>
  </r>
  <r>
    <n v="600"/>
    <s v="Brown-George"/>
    <s v="Cross-platform tertiary array"/>
    <x v="0"/>
    <n v="5"/>
    <n v="5"/>
    <x v="0"/>
    <n v="1"/>
    <n v="1.3755063582781412E-3"/>
    <x v="4"/>
    <s v="GBP"/>
    <n v="1375160400"/>
    <n v="1376197200"/>
    <b v="0"/>
    <b v="0"/>
    <s v="food/food trucks"/>
    <x v="0"/>
    <x v="0"/>
    <x v="555"/>
    <d v="2013-08-11T05:00:00"/>
  </r>
  <r>
    <n v="601"/>
    <s v="Waters and Sons"/>
    <s v="Inverse neutral structure"/>
    <x v="9"/>
    <n v="13018"/>
    <n v="206.63492063492063"/>
    <x v="1"/>
    <n v="194"/>
    <n v="0.26684823350595938"/>
    <x v="1"/>
    <s v="USD"/>
    <n v="1401426000"/>
    <n v="1402894800"/>
    <b v="1"/>
    <b v="0"/>
    <s v="technology/wearables"/>
    <x v="2"/>
    <x v="8"/>
    <x v="548"/>
    <d v="2014-06-16T05:00:00"/>
  </r>
  <r>
    <n v="602"/>
    <s v="Brown Ltd"/>
    <s v="Quality-focused system-worthy support"/>
    <x v="325"/>
    <n v="91176"/>
    <n v="128.23628691983123"/>
    <x v="1"/>
    <n v="1140"/>
    <n v="1.5680772484370809"/>
    <x v="1"/>
    <s v="USD"/>
    <n v="1433480400"/>
    <n v="1434430800"/>
    <b v="0"/>
    <b v="0"/>
    <s v="theater/plays"/>
    <x v="3"/>
    <x v="3"/>
    <x v="62"/>
    <d v="2015-06-16T05:00:00"/>
  </r>
  <r>
    <n v="603"/>
    <s v="Christian, Yates and Greer"/>
    <s v="Vision-oriented 5thgeneration array"/>
    <x v="98"/>
    <n v="6342"/>
    <n v="119.66037735849055"/>
    <x v="1"/>
    <n v="102"/>
    <n v="0.14030164854437041"/>
    <x v="1"/>
    <s v="USD"/>
    <n v="1555563600"/>
    <n v="1557896400"/>
    <b v="0"/>
    <b v="0"/>
    <s v="theater/plays"/>
    <x v="3"/>
    <x v="3"/>
    <x v="556"/>
    <d v="2019-05-15T05:00:00"/>
  </r>
  <r>
    <n v="604"/>
    <s v="Cole, Hernandez and Rodriguez"/>
    <s v="Cross-platform logistical circuit"/>
    <x v="326"/>
    <n v="151438"/>
    <n v="170.73055242390078"/>
    <x v="1"/>
    <n v="2857"/>
    <n v="3.9298216656006493"/>
    <x v="1"/>
    <s v="USD"/>
    <n v="1295676000"/>
    <n v="1297490400"/>
    <b v="0"/>
    <b v="0"/>
    <s v="theater/plays"/>
    <x v="3"/>
    <x v="3"/>
    <x v="557"/>
    <d v="2011-02-12T06:00:00"/>
  </r>
  <r>
    <n v="605"/>
    <s v="Ortiz, Valenzuela and Collins"/>
    <s v="Profound solution-oriented matrix"/>
    <x v="88"/>
    <n v="6178"/>
    <n v="187.21212121212122"/>
    <x v="1"/>
    <n v="107"/>
    <n v="0.14717918033576111"/>
    <x v="1"/>
    <s v="USD"/>
    <n v="1443848400"/>
    <n v="1447394400"/>
    <b v="0"/>
    <b v="0"/>
    <s v="publishing/nonfiction"/>
    <x v="5"/>
    <x v="9"/>
    <x v="27"/>
    <d v="2015-11-13T06:00:00"/>
  </r>
  <r>
    <n v="606"/>
    <s v="Valencia PLC"/>
    <s v="Extended asynchronous initiative"/>
    <x v="74"/>
    <n v="6405"/>
    <n v="188.38235294117646"/>
    <x v="1"/>
    <n v="160"/>
    <n v="0.22008101732450258"/>
    <x v="4"/>
    <s v="GBP"/>
    <n v="1457330400"/>
    <n v="1458277200"/>
    <b v="0"/>
    <b v="0"/>
    <s v="music/rock"/>
    <x v="1"/>
    <x v="1"/>
    <x v="558"/>
    <d v="2016-03-18T05:00:00"/>
  </r>
  <r>
    <n v="607"/>
    <s v="Gordon, Mendez and Johnson"/>
    <s v="Fundamental needs-based frame"/>
    <x v="327"/>
    <n v="180667"/>
    <n v="131.29869186046511"/>
    <x v="1"/>
    <n v="2230"/>
    <n v="3.0673791789602549"/>
    <x v="1"/>
    <s v="USD"/>
    <n v="1395550800"/>
    <n v="1395723600"/>
    <b v="0"/>
    <b v="0"/>
    <s v="food/food trucks"/>
    <x v="0"/>
    <x v="0"/>
    <x v="559"/>
    <d v="2014-03-25T05:00:00"/>
  </r>
  <r>
    <n v="608"/>
    <s v="Johnson Group"/>
    <s v="Compatible full-range leverage"/>
    <x v="61"/>
    <n v="11075"/>
    <n v="283.97435897435901"/>
    <x v="1"/>
    <n v="316"/>
    <n v="0.4346600092158926"/>
    <x v="1"/>
    <s v="USD"/>
    <n v="1551852000"/>
    <n v="1552197600"/>
    <b v="0"/>
    <b v="1"/>
    <s v="music/jazz"/>
    <x v="1"/>
    <x v="17"/>
    <x v="426"/>
    <d v="2019-03-10T06:00:00"/>
  </r>
  <r>
    <n v="609"/>
    <s v="Rose-Fuller"/>
    <s v="Upgradable holistic system engine"/>
    <x v="83"/>
    <n v="12042"/>
    <n v="120.41999999999999"/>
    <x v="1"/>
    <n v="117"/>
    <n v="0.16093424391854252"/>
    <x v="1"/>
    <s v="USD"/>
    <n v="1547618400"/>
    <n v="1549087200"/>
    <b v="0"/>
    <b v="0"/>
    <s v="film &amp; video/science fiction"/>
    <x v="4"/>
    <x v="22"/>
    <x v="560"/>
    <d v="2019-02-02T06:00:00"/>
  </r>
  <r>
    <n v="610"/>
    <s v="Hughes, Mendez and Patterson"/>
    <s v="Stand-alone multi-state data-warehouse"/>
    <x v="328"/>
    <n v="179356"/>
    <n v="419.0560747663551"/>
    <x v="1"/>
    <n v="6406"/>
    <n v="8.8114937311297723"/>
    <x v="1"/>
    <s v="USD"/>
    <n v="1355637600"/>
    <n v="1356847200"/>
    <b v="0"/>
    <b v="0"/>
    <s v="theater/plays"/>
    <x v="3"/>
    <x v="3"/>
    <x v="561"/>
    <d v="2012-12-30T06:00:00"/>
  </r>
  <r>
    <n v="611"/>
    <s v="Brady, Cortez and Rodriguez"/>
    <s v="Multi-lateral maximized core"/>
    <x v="139"/>
    <n v="1136"/>
    <n v="13.853658536585368"/>
    <x v="3"/>
    <n v="15"/>
    <n v="2.0632595374172117E-2"/>
    <x v="1"/>
    <s v="USD"/>
    <n v="1374728400"/>
    <n v="1375765200"/>
    <b v="0"/>
    <b v="0"/>
    <s v="theater/plays"/>
    <x v="3"/>
    <x v="3"/>
    <x v="562"/>
    <d v="2013-08-06T05:00:00"/>
  </r>
  <r>
    <n v="612"/>
    <s v="Wang, Nguyen and Horton"/>
    <s v="Innovative holistic hub"/>
    <x v="8"/>
    <n v="8645"/>
    <n v="139.43548387096774"/>
    <x v="1"/>
    <n v="192"/>
    <n v="0.26409722078940312"/>
    <x v="1"/>
    <s v="USD"/>
    <n v="1287810000"/>
    <n v="1289800800"/>
    <b v="0"/>
    <b v="0"/>
    <s v="music/electric music"/>
    <x v="1"/>
    <x v="5"/>
    <x v="563"/>
    <d v="2010-11-15T06:00:00"/>
  </r>
  <r>
    <n v="613"/>
    <s v="Santos, Williams and Brown"/>
    <s v="Reverse-engineered 24/7 methodology"/>
    <x v="65"/>
    <n v="1914"/>
    <n v="174"/>
    <x v="1"/>
    <n v="26"/>
    <n v="3.5763165315231667E-2"/>
    <x v="0"/>
    <s v="CAD"/>
    <n v="1503723600"/>
    <n v="1504501200"/>
    <b v="0"/>
    <b v="0"/>
    <s v="theater/plays"/>
    <x v="3"/>
    <x v="3"/>
    <x v="564"/>
    <d v="2017-09-04T05:00:00"/>
  </r>
  <r>
    <n v="614"/>
    <s v="Barnett and Sons"/>
    <s v="Business-focused dynamic info-mediaries"/>
    <x v="329"/>
    <n v="41205"/>
    <n v="155.49056603773585"/>
    <x v="1"/>
    <n v="723"/>
    <n v="0.99449109703509608"/>
    <x v="1"/>
    <s v="USD"/>
    <n v="1484114400"/>
    <n v="1485669600"/>
    <b v="0"/>
    <b v="0"/>
    <s v="theater/plays"/>
    <x v="3"/>
    <x v="3"/>
    <x v="565"/>
    <d v="2017-01-29T06:00:00"/>
  </r>
  <r>
    <n v="615"/>
    <s v="Petersen-Rodriguez"/>
    <s v="Digitized clear-thinking installation"/>
    <x v="275"/>
    <n v="14488"/>
    <n v="170.44705882352943"/>
    <x v="1"/>
    <n v="170"/>
    <n v="0.233836080907284"/>
    <x v="6"/>
    <s v="EUR"/>
    <n v="1461906000"/>
    <n v="1462770000"/>
    <b v="0"/>
    <b v="0"/>
    <s v="theater/plays"/>
    <x v="3"/>
    <x v="3"/>
    <x v="566"/>
    <d v="2016-05-09T05:00:00"/>
  </r>
  <r>
    <n v="616"/>
    <s v="Burnett-Mora"/>
    <s v="Quality-focused 24/7 superstructure"/>
    <x v="330"/>
    <n v="12129"/>
    <n v="189.515625"/>
    <x v="1"/>
    <n v="238"/>
    <n v="0.32737051327019762"/>
    <x v="4"/>
    <s v="GBP"/>
    <n v="1379653200"/>
    <n v="1379739600"/>
    <b v="0"/>
    <b v="1"/>
    <s v="music/indie rock"/>
    <x v="1"/>
    <x v="7"/>
    <x v="567"/>
    <d v="2013-09-21T05:00:00"/>
  </r>
  <r>
    <n v="617"/>
    <s v="King LLC"/>
    <s v="Multi-channeled local intranet"/>
    <x v="1"/>
    <n v="3496"/>
    <n v="249.71428571428572"/>
    <x v="1"/>
    <n v="55"/>
    <n v="7.5652849705297759E-2"/>
    <x v="1"/>
    <s v="USD"/>
    <n v="1401858000"/>
    <n v="1402722000"/>
    <b v="0"/>
    <b v="0"/>
    <s v="theater/plays"/>
    <x v="3"/>
    <x v="3"/>
    <x v="568"/>
    <d v="2014-06-14T05:00:00"/>
  </r>
  <r>
    <n v="618"/>
    <s v="Miller Ltd"/>
    <s v="Open-architected mobile emulation"/>
    <x v="331"/>
    <n v="97037"/>
    <n v="48.860523665659613"/>
    <x v="0"/>
    <n v="1198"/>
    <n v="1.6478566172172131"/>
    <x v="1"/>
    <s v="USD"/>
    <n v="1367470800"/>
    <n v="1369285200"/>
    <b v="0"/>
    <b v="0"/>
    <s v="publishing/nonfiction"/>
    <x v="5"/>
    <x v="9"/>
    <x v="569"/>
    <d v="2013-05-23T05:00:00"/>
  </r>
  <r>
    <n v="619"/>
    <s v="Case LLC"/>
    <s v="Ameliorated foreground methodology"/>
    <x v="332"/>
    <n v="55757"/>
    <n v="28.461970393057683"/>
    <x v="0"/>
    <n v="648"/>
    <n v="0.89132812016423546"/>
    <x v="1"/>
    <s v="USD"/>
    <n v="1304658000"/>
    <n v="1304744400"/>
    <b v="1"/>
    <b v="1"/>
    <s v="theater/plays"/>
    <x v="3"/>
    <x v="3"/>
    <x v="570"/>
    <d v="2011-05-07T05:00:00"/>
  </r>
  <r>
    <n v="620"/>
    <s v="Swanson, Wilson and Baker"/>
    <s v="Synergized well-modulated project"/>
    <x v="333"/>
    <n v="11525"/>
    <n v="268.02325581395348"/>
    <x v="1"/>
    <n v="128"/>
    <n v="0.17606481385960207"/>
    <x v="2"/>
    <s v="AUD"/>
    <n v="1467954000"/>
    <n v="1468299600"/>
    <b v="0"/>
    <b v="0"/>
    <s v="photography/photography books"/>
    <x v="7"/>
    <x v="14"/>
    <x v="571"/>
    <d v="2016-07-12T05:00:00"/>
  </r>
  <r>
    <n v="621"/>
    <s v="Dean, Fox and Phillips"/>
    <s v="Extended context-sensitive forecast"/>
    <x v="334"/>
    <n v="158669"/>
    <n v="619.80078125"/>
    <x v="1"/>
    <n v="2144"/>
    <n v="2.9490856321483347"/>
    <x v="1"/>
    <s v="USD"/>
    <n v="1473742800"/>
    <n v="1474174800"/>
    <b v="0"/>
    <b v="0"/>
    <s v="theater/plays"/>
    <x v="3"/>
    <x v="3"/>
    <x v="572"/>
    <d v="2016-09-18T05:00:00"/>
  </r>
  <r>
    <n v="622"/>
    <s v="Smith-Smith"/>
    <s v="Total leadingedge neural-net"/>
    <x v="335"/>
    <n v="5916"/>
    <n v="3.1301587301587301"/>
    <x v="0"/>
    <n v="64"/>
    <n v="8.8032406929801035E-2"/>
    <x v="1"/>
    <s v="USD"/>
    <n v="1523768400"/>
    <n v="1526014800"/>
    <b v="0"/>
    <b v="0"/>
    <s v="music/indie rock"/>
    <x v="1"/>
    <x v="7"/>
    <x v="573"/>
    <d v="2018-05-11T05:00:00"/>
  </r>
  <r>
    <n v="623"/>
    <s v="Smith, Scott and Rodriguez"/>
    <s v="Organic actuating protocol"/>
    <x v="336"/>
    <n v="150806"/>
    <n v="159.92152704135739"/>
    <x v="1"/>
    <n v="2693"/>
    <n v="3.7042386228430342"/>
    <x v="4"/>
    <s v="GBP"/>
    <n v="1437022800"/>
    <n v="1437454800"/>
    <b v="0"/>
    <b v="0"/>
    <s v="theater/plays"/>
    <x v="3"/>
    <x v="3"/>
    <x v="574"/>
    <d v="2015-07-21T05:00:00"/>
  </r>
  <r>
    <n v="624"/>
    <s v="White, Robertson and Roberts"/>
    <s v="Down-sized national software"/>
    <x v="135"/>
    <n v="14249"/>
    <n v="279.39215686274508"/>
    <x v="1"/>
    <n v="432"/>
    <n v="0.59421874677615694"/>
    <x v="1"/>
    <s v="USD"/>
    <n v="1422165600"/>
    <n v="1422684000"/>
    <b v="0"/>
    <b v="0"/>
    <s v="photography/photography books"/>
    <x v="7"/>
    <x v="14"/>
    <x v="511"/>
    <d v="2015-01-31T06:00:00"/>
  </r>
  <r>
    <n v="625"/>
    <s v="Martinez Inc"/>
    <s v="Organic upward-trending Graphical User Interface"/>
    <x v="168"/>
    <n v="5803"/>
    <n v="77.373333333333335"/>
    <x v="0"/>
    <n v="62"/>
    <n v="8.5281394213244752E-2"/>
    <x v="1"/>
    <s v="USD"/>
    <n v="1580104800"/>
    <n v="1581314400"/>
    <b v="0"/>
    <b v="0"/>
    <s v="theater/plays"/>
    <x v="3"/>
    <x v="3"/>
    <x v="575"/>
    <d v="2020-02-10T06:00:00"/>
  </r>
  <r>
    <n v="626"/>
    <s v="Tucker, Mccoy and Marquez"/>
    <s v="Synergistic tertiary budgetary management"/>
    <x v="330"/>
    <n v="13205"/>
    <n v="206.32812500000003"/>
    <x v="1"/>
    <n v="189"/>
    <n v="0.25997070171456865"/>
    <x v="1"/>
    <s v="USD"/>
    <n v="1285650000"/>
    <n v="1286427600"/>
    <b v="0"/>
    <b v="1"/>
    <s v="theater/plays"/>
    <x v="3"/>
    <x v="3"/>
    <x v="576"/>
    <d v="2010-10-07T05:00:00"/>
  </r>
  <r>
    <n v="627"/>
    <s v="Martin, Lee and Armstrong"/>
    <s v="Open-architected incremental ability"/>
    <x v="39"/>
    <n v="11108"/>
    <n v="694.25"/>
    <x v="1"/>
    <n v="154"/>
    <n v="0.21182797917483373"/>
    <x v="4"/>
    <s v="GBP"/>
    <n v="1276664400"/>
    <n v="1278738000"/>
    <b v="1"/>
    <b v="0"/>
    <s v="food/food trucks"/>
    <x v="0"/>
    <x v="0"/>
    <x v="577"/>
    <d v="2010-07-10T05:00:00"/>
  </r>
  <r>
    <n v="628"/>
    <s v="Dunn, Moreno and Green"/>
    <s v="Intuitive object-oriented task-force"/>
    <x v="89"/>
    <n v="2884"/>
    <n v="151.78947368421052"/>
    <x v="1"/>
    <n v="96"/>
    <n v="0.13204861039470156"/>
    <x v="1"/>
    <s v="USD"/>
    <n v="1286168400"/>
    <n v="1286427600"/>
    <b v="0"/>
    <b v="0"/>
    <s v="music/indie rock"/>
    <x v="1"/>
    <x v="7"/>
    <x v="578"/>
    <d v="2010-10-07T05:00:00"/>
  </r>
  <r>
    <n v="629"/>
    <s v="Jackson, Martinez and Ray"/>
    <s v="Multi-tiered executive toolset"/>
    <x v="337"/>
    <n v="55476"/>
    <n v="64.58207217694995"/>
    <x v="0"/>
    <n v="750"/>
    <n v="1.0316297687086058"/>
    <x v="1"/>
    <s v="USD"/>
    <n v="1467781200"/>
    <n v="1467954000"/>
    <b v="0"/>
    <b v="1"/>
    <s v="theater/plays"/>
    <x v="3"/>
    <x v="3"/>
    <x v="579"/>
    <d v="2016-07-08T05:00:00"/>
  </r>
  <r>
    <n v="630"/>
    <s v="Patterson-Johnson"/>
    <s v="Grass-roots directional workforce"/>
    <x v="40"/>
    <n v="5973"/>
    <n v="62.873684210526314"/>
    <x v="3"/>
    <n v="87"/>
    <n v="0.11966905317019828"/>
    <x v="1"/>
    <s v="USD"/>
    <n v="1556686800"/>
    <n v="1557637200"/>
    <b v="0"/>
    <b v="1"/>
    <s v="theater/plays"/>
    <x v="3"/>
    <x v="3"/>
    <x v="580"/>
    <d v="2019-05-12T05:00:00"/>
  </r>
  <r>
    <n v="631"/>
    <s v="Carlson-Hernandez"/>
    <s v="Quality-focused real-time solution"/>
    <x v="338"/>
    <n v="183756"/>
    <n v="310.39864864864865"/>
    <x v="1"/>
    <n v="3063"/>
    <n v="4.2131759754059459"/>
    <x v="1"/>
    <s v="USD"/>
    <n v="1553576400"/>
    <n v="1553922000"/>
    <b v="0"/>
    <b v="0"/>
    <s v="theater/plays"/>
    <x v="3"/>
    <x v="3"/>
    <x v="581"/>
    <d v="2019-03-30T05:00:00"/>
  </r>
  <r>
    <n v="632"/>
    <s v="Parker PLC"/>
    <s v="Reduced interactive matrix"/>
    <x v="339"/>
    <n v="30902"/>
    <n v="42.859916782246884"/>
    <x v="2"/>
    <n v="278"/>
    <n v="0.38239076760132323"/>
    <x v="1"/>
    <s v="USD"/>
    <n v="1414904400"/>
    <n v="1416463200"/>
    <b v="0"/>
    <b v="0"/>
    <s v="theater/plays"/>
    <x v="3"/>
    <x v="3"/>
    <x v="582"/>
    <d v="2014-11-20T06:00:00"/>
  </r>
  <r>
    <n v="633"/>
    <s v="Yu and Sons"/>
    <s v="Adaptive context-sensitive architecture"/>
    <x v="313"/>
    <n v="5569"/>
    <n v="83.119402985074629"/>
    <x v="0"/>
    <n v="105"/>
    <n v="0.14442816761920482"/>
    <x v="1"/>
    <s v="USD"/>
    <n v="1446876000"/>
    <n v="1447221600"/>
    <b v="0"/>
    <b v="0"/>
    <s v="film &amp; video/animation"/>
    <x v="4"/>
    <x v="10"/>
    <x v="336"/>
    <d v="2015-11-11T06:00:00"/>
  </r>
  <r>
    <n v="634"/>
    <s v="Taylor, Johnson and Hernandez"/>
    <s v="Polarized incremental portal"/>
    <x v="195"/>
    <n v="92824"/>
    <n v="78.531302876480552"/>
    <x v="3"/>
    <n v="1658"/>
    <n v="2.2805895420251581"/>
    <x v="1"/>
    <s v="USD"/>
    <n v="1490418000"/>
    <n v="1491627600"/>
    <b v="0"/>
    <b v="0"/>
    <s v="film &amp; video/television"/>
    <x v="4"/>
    <x v="19"/>
    <x v="583"/>
    <d v="2017-04-08T05:00:00"/>
  </r>
  <r>
    <n v="635"/>
    <s v="Mack Ltd"/>
    <s v="Reactive regional access"/>
    <x v="340"/>
    <n v="158590"/>
    <n v="114.09352517985612"/>
    <x v="1"/>
    <n v="2266"/>
    <n v="3.1168974078582679"/>
    <x v="1"/>
    <s v="USD"/>
    <n v="1360389600"/>
    <n v="1363150800"/>
    <b v="0"/>
    <b v="0"/>
    <s v="film &amp; video/television"/>
    <x v="4"/>
    <x v="19"/>
    <x v="584"/>
    <d v="2013-03-13T05:00:00"/>
  </r>
  <r>
    <n v="636"/>
    <s v="Lamb-Sanders"/>
    <s v="Stand-alone reciprocal frame"/>
    <x v="341"/>
    <n v="127591"/>
    <n v="64.537683358624179"/>
    <x v="0"/>
    <n v="2604"/>
    <n v="3.5818185569562795"/>
    <x v="3"/>
    <s v="DKK"/>
    <n v="1326866400"/>
    <n v="1330754400"/>
    <b v="0"/>
    <b v="1"/>
    <s v="film &amp; video/animation"/>
    <x v="4"/>
    <x v="10"/>
    <x v="585"/>
    <d v="2012-03-03T06:00:00"/>
  </r>
  <r>
    <n v="637"/>
    <s v="Williams-Ramirez"/>
    <s v="Open-architected 24/7 throughput"/>
    <x v="275"/>
    <n v="6750"/>
    <n v="79.411764705882348"/>
    <x v="0"/>
    <n v="65"/>
    <n v="8.9407913288079177E-2"/>
    <x v="1"/>
    <s v="USD"/>
    <n v="1479103200"/>
    <n v="1479794400"/>
    <b v="0"/>
    <b v="0"/>
    <s v="theater/plays"/>
    <x v="3"/>
    <x v="3"/>
    <x v="586"/>
    <d v="2016-11-22T06:00:00"/>
  </r>
  <r>
    <n v="638"/>
    <s v="Weaver Ltd"/>
    <s v="Monitored 24/7 approach"/>
    <x v="342"/>
    <n v="9318"/>
    <n v="11.419117647058824"/>
    <x v="0"/>
    <n v="94"/>
    <n v="0.12929759767814528"/>
    <x v="1"/>
    <s v="USD"/>
    <n v="1280206800"/>
    <n v="1281243600"/>
    <b v="0"/>
    <b v="1"/>
    <s v="theater/plays"/>
    <x v="3"/>
    <x v="3"/>
    <x v="587"/>
    <d v="2010-08-08T05:00:00"/>
  </r>
  <r>
    <n v="639"/>
    <s v="Barnes-Williams"/>
    <s v="Upgradable explicit forecast"/>
    <x v="133"/>
    <n v="4832"/>
    <n v="56.186046511627907"/>
    <x v="2"/>
    <n v="45"/>
    <n v="6.1897786122516354E-2"/>
    <x v="1"/>
    <s v="USD"/>
    <n v="1532754000"/>
    <n v="1532754000"/>
    <b v="0"/>
    <b v="1"/>
    <s v="film &amp; video/drama"/>
    <x v="4"/>
    <x v="6"/>
    <x v="588"/>
    <d v="2018-07-28T05:00:00"/>
  </r>
  <r>
    <n v="640"/>
    <s v="Richardson, Woodward and Hansen"/>
    <s v="Pre-emptive context-sensitive support"/>
    <x v="343"/>
    <n v="19769"/>
    <n v="16.501669449081803"/>
    <x v="0"/>
    <n v="257"/>
    <n v="0.3535051340774823"/>
    <x v="1"/>
    <s v="USD"/>
    <n v="1453096800"/>
    <n v="1453356000"/>
    <b v="0"/>
    <b v="0"/>
    <s v="theater/plays"/>
    <x v="3"/>
    <x v="3"/>
    <x v="589"/>
    <d v="2016-01-21T06:00:00"/>
  </r>
  <r>
    <n v="641"/>
    <s v="Hunt, Barker and Baker"/>
    <s v="Business-focused leadingedge instruction set"/>
    <x v="151"/>
    <n v="11277"/>
    <n v="119.96808510638297"/>
    <x v="1"/>
    <n v="194"/>
    <n v="0.26684823350595938"/>
    <x v="5"/>
    <s v="CHF"/>
    <n v="1487570400"/>
    <n v="1489986000"/>
    <b v="0"/>
    <b v="0"/>
    <s v="theater/plays"/>
    <x v="3"/>
    <x v="3"/>
    <x v="590"/>
    <d v="2017-03-20T05:00:00"/>
  </r>
  <r>
    <n v="642"/>
    <s v="Ramos, Moreno and Lewis"/>
    <s v="Extended multi-state knowledge user"/>
    <x v="243"/>
    <n v="13382"/>
    <n v="145.45652173913044"/>
    <x v="1"/>
    <n v="129"/>
    <n v="0.1774403202178802"/>
    <x v="0"/>
    <s v="CAD"/>
    <n v="1545026400"/>
    <n v="1545804000"/>
    <b v="0"/>
    <b v="0"/>
    <s v="technology/wearables"/>
    <x v="2"/>
    <x v="8"/>
    <x v="591"/>
    <d v="2018-12-26T06:00:00"/>
  </r>
  <r>
    <n v="643"/>
    <s v="Harris Inc"/>
    <s v="Future-proofed modular groupware"/>
    <x v="344"/>
    <n v="32986"/>
    <n v="221.38255033557047"/>
    <x v="1"/>
    <n v="375"/>
    <n v="0.51581488435430289"/>
    <x v="1"/>
    <s v="USD"/>
    <n v="1488348000"/>
    <n v="1489899600"/>
    <b v="0"/>
    <b v="0"/>
    <s v="theater/plays"/>
    <x v="3"/>
    <x v="3"/>
    <x v="592"/>
    <d v="2017-03-19T05:00:00"/>
  </r>
  <r>
    <n v="644"/>
    <s v="Peters-Nelson"/>
    <s v="Distributed real-time algorithm"/>
    <x v="345"/>
    <n v="81984"/>
    <n v="48.396694214876035"/>
    <x v="0"/>
    <n v="2928"/>
    <n v="4.0274826170383973"/>
    <x v="0"/>
    <s v="CAD"/>
    <n v="1545112800"/>
    <n v="1546495200"/>
    <b v="0"/>
    <b v="0"/>
    <s v="theater/plays"/>
    <x v="3"/>
    <x v="3"/>
    <x v="593"/>
    <d v="2019-01-03T06:00:00"/>
  </r>
  <r>
    <n v="645"/>
    <s v="Ferguson, Murphy and Bright"/>
    <s v="Multi-lateral heuristic throughput"/>
    <x v="346"/>
    <n v="178483"/>
    <n v="92.911504424778755"/>
    <x v="0"/>
    <n v="4697"/>
    <n v="6.4607533648324287"/>
    <x v="1"/>
    <s v="USD"/>
    <n v="1537938000"/>
    <n v="1539752400"/>
    <b v="0"/>
    <b v="1"/>
    <s v="music/rock"/>
    <x v="1"/>
    <x v="1"/>
    <x v="594"/>
    <d v="2018-10-17T05:00:00"/>
  </r>
  <r>
    <n v="646"/>
    <s v="Robinson Group"/>
    <s v="Switchable reciprocal middleware"/>
    <x v="201"/>
    <n v="87448"/>
    <n v="88.599797365754824"/>
    <x v="0"/>
    <n v="2915"/>
    <n v="4.0096010343807817"/>
    <x v="1"/>
    <s v="USD"/>
    <n v="1363150800"/>
    <n v="1364101200"/>
    <b v="0"/>
    <b v="0"/>
    <s v="games/video games"/>
    <x v="6"/>
    <x v="11"/>
    <x v="595"/>
    <d v="2013-03-24T05:00:00"/>
  </r>
  <r>
    <n v="647"/>
    <s v="Jordan-Wolfe"/>
    <s v="Inverse multimedia Graphic Interface"/>
    <x v="6"/>
    <n v="1863"/>
    <n v="41.4"/>
    <x v="0"/>
    <n v="18"/>
    <n v="2.4759114449006539E-2"/>
    <x v="1"/>
    <s v="USD"/>
    <n v="1523250000"/>
    <n v="1525323600"/>
    <b v="0"/>
    <b v="0"/>
    <s v="publishing/translations"/>
    <x v="5"/>
    <x v="18"/>
    <x v="596"/>
    <d v="2018-05-03T05:00:00"/>
  </r>
  <r>
    <n v="648"/>
    <s v="Vargas-Cox"/>
    <s v="Vision-oriented local contingency"/>
    <x v="347"/>
    <n v="62174"/>
    <n v="63.056795131845846"/>
    <x v="3"/>
    <n v="723"/>
    <n v="0.99449109703509608"/>
    <x v="1"/>
    <s v="USD"/>
    <n v="1499317200"/>
    <n v="1500872400"/>
    <b v="1"/>
    <b v="0"/>
    <s v="food/food trucks"/>
    <x v="0"/>
    <x v="0"/>
    <x v="597"/>
    <d v="2017-07-24T05:00:00"/>
  </r>
  <r>
    <n v="649"/>
    <s v="Yang and Sons"/>
    <s v="Reactive 6thgeneration hub"/>
    <x v="155"/>
    <n v="59003"/>
    <n v="48.482333607230892"/>
    <x v="0"/>
    <n v="602"/>
    <n v="0.82805482768344096"/>
    <x v="5"/>
    <s v="CHF"/>
    <n v="1287550800"/>
    <n v="1288501200"/>
    <b v="1"/>
    <b v="1"/>
    <s v="theater/plays"/>
    <x v="3"/>
    <x v="3"/>
    <x v="598"/>
    <d v="2010-10-31T05:00:00"/>
  </r>
  <r>
    <n v="650"/>
    <s v="Wilson, Wilson and Mathis"/>
    <s v="Optional asymmetric success"/>
    <x v="0"/>
    <n v="2"/>
    <n v="2"/>
    <x v="0"/>
    <n v="1"/>
    <n v="1.3755063582781412E-3"/>
    <x v="1"/>
    <s v="USD"/>
    <n v="1404795600"/>
    <n v="1407128400"/>
    <b v="0"/>
    <b v="0"/>
    <s v="music/jazz"/>
    <x v="1"/>
    <x v="17"/>
    <x v="599"/>
    <d v="2014-08-04T05:00:00"/>
  </r>
  <r>
    <n v="651"/>
    <s v="Wang, Koch and Weaver"/>
    <s v="Digitized analyzing capacity"/>
    <x v="348"/>
    <n v="174039"/>
    <n v="88.47941026944585"/>
    <x v="0"/>
    <n v="3868"/>
    <n v="5.3204585938198496"/>
    <x v="6"/>
    <s v="EUR"/>
    <n v="1393048800"/>
    <n v="1394344800"/>
    <b v="0"/>
    <b v="0"/>
    <s v="film &amp; video/shorts"/>
    <x v="4"/>
    <x v="12"/>
    <x v="600"/>
    <d v="2014-03-09T06:00:00"/>
  </r>
  <r>
    <n v="652"/>
    <s v="Cisneros Ltd"/>
    <s v="Vision-oriented regional hub"/>
    <x v="83"/>
    <n v="12684"/>
    <n v="126.84"/>
    <x v="1"/>
    <n v="409"/>
    <n v="0.56258210053575974"/>
    <x v="1"/>
    <s v="USD"/>
    <n v="1470373200"/>
    <n v="1474088400"/>
    <b v="0"/>
    <b v="0"/>
    <s v="technology/web"/>
    <x v="2"/>
    <x v="2"/>
    <x v="601"/>
    <d v="2016-09-17T05:00:00"/>
  </r>
  <r>
    <n v="653"/>
    <s v="Williams-Jones"/>
    <s v="Monitored incremental info-mediaries"/>
    <x v="60"/>
    <n v="14033"/>
    <n v="2338.833333333333"/>
    <x v="1"/>
    <n v="234"/>
    <n v="0.32186848783708505"/>
    <x v="1"/>
    <s v="USD"/>
    <n v="1460091600"/>
    <n v="1460264400"/>
    <b v="0"/>
    <b v="0"/>
    <s v="technology/web"/>
    <x v="2"/>
    <x v="2"/>
    <x v="602"/>
    <d v="2016-04-10T05:00:00"/>
  </r>
  <r>
    <n v="654"/>
    <s v="Roberts, Hinton and Williams"/>
    <s v="Programmable static middleware"/>
    <x v="349"/>
    <n v="177936"/>
    <n v="508.38857142857148"/>
    <x v="1"/>
    <n v="3016"/>
    <n v="4.1485271765668736"/>
    <x v="1"/>
    <s v="USD"/>
    <n v="1440392400"/>
    <n v="1440824400"/>
    <b v="0"/>
    <b v="0"/>
    <s v="music/metal"/>
    <x v="1"/>
    <x v="16"/>
    <x v="335"/>
    <d v="2015-08-29T05:00:00"/>
  </r>
  <r>
    <n v="655"/>
    <s v="Gonzalez, Williams and Benson"/>
    <s v="Multi-layered bottom-line encryption"/>
    <x v="350"/>
    <n v="13212"/>
    <n v="191.47826086956522"/>
    <x v="1"/>
    <n v="264"/>
    <n v="0.36313367858542928"/>
    <x v="1"/>
    <s v="USD"/>
    <n v="1488434400"/>
    <n v="1489554000"/>
    <b v="1"/>
    <b v="0"/>
    <s v="photography/photography books"/>
    <x v="7"/>
    <x v="14"/>
    <x v="603"/>
    <d v="2017-03-15T05:00:00"/>
  </r>
  <r>
    <n v="656"/>
    <s v="Hobbs, Brown and Lee"/>
    <s v="Vision-oriented systematic Graphical User Interface"/>
    <x v="351"/>
    <n v="49879"/>
    <n v="42.127533783783782"/>
    <x v="0"/>
    <n v="504"/>
    <n v="0.69325520457218315"/>
    <x v="2"/>
    <s v="AUD"/>
    <n v="1514440800"/>
    <n v="1514872800"/>
    <b v="0"/>
    <b v="0"/>
    <s v="food/food trucks"/>
    <x v="0"/>
    <x v="0"/>
    <x v="604"/>
    <d v="2018-01-02T06:00:00"/>
  </r>
  <r>
    <n v="657"/>
    <s v="Russo, Kim and Mccoy"/>
    <s v="Balanced optimal hardware"/>
    <x v="83"/>
    <n v="824"/>
    <n v="8.24"/>
    <x v="0"/>
    <n v="14"/>
    <n v="1.9257089015893975E-2"/>
    <x v="1"/>
    <s v="USD"/>
    <n v="1514354400"/>
    <n v="1515736800"/>
    <b v="0"/>
    <b v="0"/>
    <s v="film &amp; video/science fiction"/>
    <x v="4"/>
    <x v="22"/>
    <x v="605"/>
    <d v="2018-01-12T06:00:00"/>
  </r>
  <r>
    <n v="658"/>
    <s v="Howell, Myers and Olson"/>
    <s v="Self-enabling mission-critical success"/>
    <x v="352"/>
    <n v="31594"/>
    <n v="60.064638783269963"/>
    <x v="3"/>
    <n v="390"/>
    <n v="0.53644747972847506"/>
    <x v="1"/>
    <s v="USD"/>
    <n v="1440910800"/>
    <n v="1442898000"/>
    <b v="0"/>
    <b v="0"/>
    <s v="music/rock"/>
    <x v="1"/>
    <x v="1"/>
    <x v="606"/>
    <d v="2015-09-22T05:00:00"/>
  </r>
  <r>
    <n v="659"/>
    <s v="Bailey and Sons"/>
    <s v="Grass-roots dynamic emulation"/>
    <x v="353"/>
    <n v="57010"/>
    <n v="47.232808616404313"/>
    <x v="0"/>
    <n v="750"/>
    <n v="1.0316297687086058"/>
    <x v="4"/>
    <s v="GBP"/>
    <n v="1296108000"/>
    <n v="1296194400"/>
    <b v="0"/>
    <b v="0"/>
    <s v="film &amp; video/documentary"/>
    <x v="4"/>
    <x v="4"/>
    <x v="65"/>
    <d v="2011-01-28T06:00:00"/>
  </r>
  <r>
    <n v="660"/>
    <s v="Jensen-Brown"/>
    <s v="Fundamental disintermediate matrix"/>
    <x v="14"/>
    <n v="7438"/>
    <n v="81.736263736263737"/>
    <x v="0"/>
    <n v="77"/>
    <n v="0.10591398958741687"/>
    <x v="1"/>
    <s v="USD"/>
    <n v="1440133200"/>
    <n v="1440910800"/>
    <b v="1"/>
    <b v="0"/>
    <s v="theater/plays"/>
    <x v="3"/>
    <x v="3"/>
    <x v="607"/>
    <d v="2015-08-30T05:00:00"/>
  </r>
  <r>
    <n v="661"/>
    <s v="Smith Group"/>
    <s v="Right-sized secondary challenge"/>
    <x v="354"/>
    <n v="57872"/>
    <n v="54.187265917603"/>
    <x v="0"/>
    <n v="752"/>
    <n v="1.0343807814251622"/>
    <x v="3"/>
    <s v="DKK"/>
    <n v="1332910800"/>
    <n v="1335502800"/>
    <b v="0"/>
    <b v="0"/>
    <s v="music/jazz"/>
    <x v="1"/>
    <x v="17"/>
    <x v="608"/>
    <d v="2012-04-27T05:00:00"/>
  </r>
  <r>
    <n v="662"/>
    <s v="Murphy-Farrell"/>
    <s v="Implemented exuding software"/>
    <x v="14"/>
    <n v="8906"/>
    <n v="97.868131868131869"/>
    <x v="0"/>
    <n v="131"/>
    <n v="0.18019133293443648"/>
    <x v="1"/>
    <s v="USD"/>
    <n v="1544335200"/>
    <n v="1544680800"/>
    <b v="0"/>
    <b v="0"/>
    <s v="theater/plays"/>
    <x v="3"/>
    <x v="3"/>
    <x v="609"/>
    <d v="2018-12-13T06:00:00"/>
  </r>
  <r>
    <n v="663"/>
    <s v="Everett-Wolfe"/>
    <s v="Total optimizing software"/>
    <x v="83"/>
    <n v="7724"/>
    <n v="77.239999999999995"/>
    <x v="0"/>
    <n v="87"/>
    <n v="0.11966905317019828"/>
    <x v="1"/>
    <s v="USD"/>
    <n v="1286427600"/>
    <n v="1288414800"/>
    <b v="0"/>
    <b v="0"/>
    <s v="theater/plays"/>
    <x v="3"/>
    <x v="3"/>
    <x v="610"/>
    <d v="2010-10-30T05:00:00"/>
  </r>
  <r>
    <n v="664"/>
    <s v="Young PLC"/>
    <s v="Optional maximized attitude"/>
    <x v="355"/>
    <n v="26571"/>
    <n v="33.464735516372798"/>
    <x v="0"/>
    <n v="1063"/>
    <n v="1.462163258849664"/>
    <x v="1"/>
    <s v="USD"/>
    <n v="1329717600"/>
    <n v="1330581600"/>
    <b v="0"/>
    <b v="0"/>
    <s v="music/jazz"/>
    <x v="1"/>
    <x v="17"/>
    <x v="541"/>
    <d v="2012-03-01T06:00:00"/>
  </r>
  <r>
    <n v="665"/>
    <s v="Park-Goodman"/>
    <s v="Customer-focused impactful extranet"/>
    <x v="135"/>
    <n v="12219"/>
    <n v="239.58823529411765"/>
    <x v="1"/>
    <n v="272"/>
    <n v="0.37413772945165441"/>
    <x v="1"/>
    <s v="USD"/>
    <n v="1310187600"/>
    <n v="1311397200"/>
    <b v="0"/>
    <b v="1"/>
    <s v="film &amp; video/documentary"/>
    <x v="4"/>
    <x v="4"/>
    <x v="611"/>
    <d v="2011-07-23T05:00:00"/>
  </r>
  <r>
    <n v="666"/>
    <s v="York, Barr and Grant"/>
    <s v="Cloned bottom-line success"/>
    <x v="33"/>
    <n v="1985"/>
    <n v="64.032258064516128"/>
    <x v="3"/>
    <n v="25"/>
    <n v="3.4387658956953532E-2"/>
    <x v="1"/>
    <s v="USD"/>
    <n v="1377838800"/>
    <n v="1378357200"/>
    <b v="0"/>
    <b v="1"/>
    <s v="theater/plays"/>
    <x v="3"/>
    <x v="3"/>
    <x v="612"/>
    <d v="2013-09-05T05:00:00"/>
  </r>
  <r>
    <n v="667"/>
    <s v="Little Ltd"/>
    <s v="Decentralized bandwidth-monitored ability"/>
    <x v="350"/>
    <n v="12155"/>
    <n v="176.15942028985506"/>
    <x v="1"/>
    <n v="419"/>
    <n v="0.57633716411854119"/>
    <x v="1"/>
    <s v="USD"/>
    <n v="1410325200"/>
    <n v="1411102800"/>
    <b v="0"/>
    <b v="0"/>
    <s v="journalism/audio"/>
    <x v="8"/>
    <x v="23"/>
    <x v="613"/>
    <d v="2014-09-19T05:00:00"/>
  </r>
  <r>
    <n v="668"/>
    <s v="Brown and Sons"/>
    <s v="Programmable leadingedge budgetary management"/>
    <x v="356"/>
    <n v="5593"/>
    <n v="20.33818181818182"/>
    <x v="0"/>
    <n v="76"/>
    <n v="0.10453848322913872"/>
    <x v="1"/>
    <s v="USD"/>
    <n v="1343797200"/>
    <n v="1344834000"/>
    <b v="0"/>
    <b v="0"/>
    <s v="theater/plays"/>
    <x v="3"/>
    <x v="3"/>
    <x v="614"/>
    <d v="2012-08-13T05:00:00"/>
  </r>
  <r>
    <n v="669"/>
    <s v="Payne, Garrett and Thomas"/>
    <s v="Upgradable bi-directional concept"/>
    <x v="357"/>
    <n v="175020"/>
    <n v="358.64754098360658"/>
    <x v="1"/>
    <n v="1621"/>
    <n v="2.2296958067688668"/>
    <x v="6"/>
    <s v="EUR"/>
    <n v="1498453200"/>
    <n v="1499230800"/>
    <b v="0"/>
    <b v="0"/>
    <s v="theater/plays"/>
    <x v="3"/>
    <x v="3"/>
    <x v="615"/>
    <d v="2017-07-05T05:00:00"/>
  </r>
  <r>
    <n v="670"/>
    <s v="Robinson Group"/>
    <s v="Re-contextualized homogeneous flexibility"/>
    <x v="358"/>
    <n v="75955"/>
    <n v="468.85802469135803"/>
    <x v="1"/>
    <n v="1101"/>
    <n v="1.5144325004642334"/>
    <x v="1"/>
    <s v="USD"/>
    <n v="1456380000"/>
    <n v="1457416800"/>
    <b v="0"/>
    <b v="0"/>
    <s v="music/indie rock"/>
    <x v="1"/>
    <x v="7"/>
    <x v="90"/>
    <d v="2016-03-08T06:00:00"/>
  </r>
  <r>
    <n v="671"/>
    <s v="Robinson-Kelly"/>
    <s v="Monitored bi-directional standardization"/>
    <x v="359"/>
    <n v="119127"/>
    <n v="122.05635245901641"/>
    <x v="1"/>
    <n v="1073"/>
    <n v="1.4759183224324455"/>
    <x v="1"/>
    <s v="USD"/>
    <n v="1280552400"/>
    <n v="1280898000"/>
    <b v="0"/>
    <b v="1"/>
    <s v="theater/plays"/>
    <x v="3"/>
    <x v="3"/>
    <x v="616"/>
    <d v="2010-08-04T05:00:00"/>
  </r>
  <r>
    <n v="672"/>
    <s v="Kelly-Colon"/>
    <s v="Stand-alone grid-enabled leverage"/>
    <x v="360"/>
    <n v="110689"/>
    <n v="55.931783729156137"/>
    <x v="0"/>
    <n v="4428"/>
    <n v="6.0907421544556088"/>
    <x v="2"/>
    <s v="AUD"/>
    <n v="1521608400"/>
    <n v="1522472400"/>
    <b v="0"/>
    <b v="0"/>
    <s v="theater/plays"/>
    <x v="3"/>
    <x v="3"/>
    <x v="617"/>
    <d v="2018-03-31T05:00:00"/>
  </r>
  <r>
    <n v="673"/>
    <s v="Turner, Scott and Gentry"/>
    <s v="Assimilated regional groupware"/>
    <x v="36"/>
    <n v="2445"/>
    <n v="43.660714285714285"/>
    <x v="0"/>
    <n v="58"/>
    <n v="7.9779368780132184E-2"/>
    <x v="6"/>
    <s v="EUR"/>
    <n v="1460696400"/>
    <n v="1462510800"/>
    <b v="0"/>
    <b v="0"/>
    <s v="music/indie rock"/>
    <x v="1"/>
    <x v="7"/>
    <x v="618"/>
    <d v="2016-05-06T05:00:00"/>
  </r>
  <r>
    <n v="674"/>
    <s v="Sanchez Ltd"/>
    <s v="Up-sized 24hour instruction set"/>
    <x v="361"/>
    <n v="57250"/>
    <n v="33.53837141183363"/>
    <x v="3"/>
    <n v="1218"/>
    <n v="1.675366744382776"/>
    <x v="1"/>
    <s v="USD"/>
    <n v="1313730000"/>
    <n v="1317790800"/>
    <b v="0"/>
    <b v="0"/>
    <s v="photography/photography books"/>
    <x v="7"/>
    <x v="14"/>
    <x v="619"/>
    <d v="2011-10-05T05:00:00"/>
  </r>
  <r>
    <n v="675"/>
    <s v="Giles-Smith"/>
    <s v="Right-sized web-enabled intranet"/>
    <x v="62"/>
    <n v="11929"/>
    <n v="122.97938144329896"/>
    <x v="1"/>
    <n v="331"/>
    <n v="0.45529260459006471"/>
    <x v="1"/>
    <s v="USD"/>
    <n v="1568178000"/>
    <n v="1568782800"/>
    <b v="0"/>
    <b v="0"/>
    <s v="journalism/audio"/>
    <x v="8"/>
    <x v="23"/>
    <x v="620"/>
    <d v="2019-09-18T05:00:00"/>
  </r>
  <r>
    <n v="676"/>
    <s v="Thompson-Moreno"/>
    <s v="Expanded needs-based orchestration"/>
    <x v="362"/>
    <n v="118214"/>
    <n v="189.74959871589084"/>
    <x v="1"/>
    <n v="1170"/>
    <n v="1.6093424391854252"/>
    <x v="1"/>
    <s v="USD"/>
    <n v="1348635600"/>
    <n v="1349413200"/>
    <b v="0"/>
    <b v="0"/>
    <s v="photography/photography books"/>
    <x v="7"/>
    <x v="14"/>
    <x v="621"/>
    <d v="2012-10-05T05:00:00"/>
  </r>
  <r>
    <n v="677"/>
    <s v="Murphy-Fox"/>
    <s v="Organic system-worthy orchestration"/>
    <x v="98"/>
    <n v="4432"/>
    <n v="83.622641509433961"/>
    <x v="0"/>
    <n v="111"/>
    <n v="0.15268120576887367"/>
    <x v="1"/>
    <s v="USD"/>
    <n v="1468126800"/>
    <n v="1472446800"/>
    <b v="0"/>
    <b v="0"/>
    <s v="publishing/fiction"/>
    <x v="5"/>
    <x v="13"/>
    <x v="622"/>
    <d v="2016-08-29T05:00:00"/>
  </r>
  <r>
    <n v="678"/>
    <s v="Rodriguez-Patterson"/>
    <s v="Inverse static standardization"/>
    <x v="105"/>
    <n v="17879"/>
    <n v="17.968844221105527"/>
    <x v="3"/>
    <n v="215"/>
    <n v="0.29573386702980037"/>
    <x v="1"/>
    <s v="USD"/>
    <n v="1547877600"/>
    <n v="1548050400"/>
    <b v="0"/>
    <b v="0"/>
    <s v="film &amp; video/drama"/>
    <x v="4"/>
    <x v="6"/>
    <x v="35"/>
    <d v="2019-01-21T06:00:00"/>
  </r>
  <r>
    <n v="679"/>
    <s v="Davis Ltd"/>
    <s v="Synchronized motivating solution"/>
    <x v="1"/>
    <n v="14511"/>
    <n v="1036.5"/>
    <x v="1"/>
    <n v="363"/>
    <n v="0.49930880805496525"/>
    <x v="1"/>
    <s v="USD"/>
    <n v="1571374800"/>
    <n v="1571806800"/>
    <b v="0"/>
    <b v="1"/>
    <s v="food/food trucks"/>
    <x v="0"/>
    <x v="0"/>
    <x v="623"/>
    <d v="2019-10-23T05:00:00"/>
  </r>
  <r>
    <n v="680"/>
    <s v="Nelson-Valdez"/>
    <s v="Open-source 4thgeneration open system"/>
    <x v="363"/>
    <n v="141822"/>
    <n v="97.405219780219781"/>
    <x v="0"/>
    <n v="2955"/>
    <n v="4.0646212887119075"/>
    <x v="1"/>
    <s v="USD"/>
    <n v="1576303200"/>
    <n v="1576476000"/>
    <b v="0"/>
    <b v="1"/>
    <s v="games/mobile games"/>
    <x v="6"/>
    <x v="20"/>
    <x v="624"/>
    <d v="2019-12-16T06:00:00"/>
  </r>
  <r>
    <n v="681"/>
    <s v="Kelly PLC"/>
    <s v="Decentralized context-sensitive superstructure"/>
    <x v="364"/>
    <n v="159037"/>
    <n v="86.386203150461711"/>
    <x v="0"/>
    <n v="1657"/>
    <n v="2.2792140356668797"/>
    <x v="1"/>
    <s v="USD"/>
    <n v="1324447200"/>
    <n v="1324965600"/>
    <b v="0"/>
    <b v="0"/>
    <s v="theater/plays"/>
    <x v="3"/>
    <x v="3"/>
    <x v="625"/>
    <d v="2011-12-27T06:00:00"/>
  </r>
  <r>
    <n v="682"/>
    <s v="Nguyen and Sons"/>
    <s v="Compatible 5thgeneration concept"/>
    <x v="91"/>
    <n v="8109"/>
    <n v="150.16666666666666"/>
    <x v="1"/>
    <n v="103"/>
    <n v="0.14167715490264854"/>
    <x v="1"/>
    <s v="USD"/>
    <n v="1386741600"/>
    <n v="1387519200"/>
    <b v="0"/>
    <b v="0"/>
    <s v="theater/plays"/>
    <x v="3"/>
    <x v="3"/>
    <x v="626"/>
    <d v="2013-12-20T06:00:00"/>
  </r>
  <r>
    <n v="683"/>
    <s v="Jones PLC"/>
    <s v="Virtual systemic intranet"/>
    <x v="173"/>
    <n v="8244"/>
    <n v="358.43478260869563"/>
    <x v="1"/>
    <n v="147"/>
    <n v="0.20219943466688675"/>
    <x v="1"/>
    <s v="USD"/>
    <n v="1537074000"/>
    <n v="1537246800"/>
    <b v="0"/>
    <b v="0"/>
    <s v="theater/plays"/>
    <x v="3"/>
    <x v="3"/>
    <x v="627"/>
    <d v="2018-09-18T05:00:00"/>
  </r>
  <r>
    <n v="684"/>
    <s v="Gilmore LLC"/>
    <s v="Optimized systemic algorithm"/>
    <x v="1"/>
    <n v="7600"/>
    <n v="542.85714285714289"/>
    <x v="1"/>
    <n v="110"/>
    <n v="0.15130569941059552"/>
    <x v="0"/>
    <s v="CAD"/>
    <n v="1277787600"/>
    <n v="1279515600"/>
    <b v="0"/>
    <b v="0"/>
    <s v="publishing/nonfiction"/>
    <x v="5"/>
    <x v="9"/>
    <x v="628"/>
    <d v="2010-07-19T05:00:00"/>
  </r>
  <r>
    <n v="685"/>
    <s v="Lee-Cobb"/>
    <s v="Customizable homogeneous firmware"/>
    <x v="365"/>
    <n v="94501"/>
    <n v="67.500714285714281"/>
    <x v="0"/>
    <n v="926"/>
    <n v="1.2737188877655587"/>
    <x v="0"/>
    <s v="CAD"/>
    <n v="1440306000"/>
    <n v="1442379600"/>
    <b v="0"/>
    <b v="0"/>
    <s v="theater/plays"/>
    <x v="3"/>
    <x v="3"/>
    <x v="629"/>
    <d v="2015-09-16T05:00:00"/>
  </r>
  <r>
    <n v="686"/>
    <s v="Jones, Wiley and Robbins"/>
    <s v="Front-line cohesive extranet"/>
    <x v="168"/>
    <n v="14381"/>
    <n v="191.74666666666667"/>
    <x v="1"/>
    <n v="134"/>
    <n v="0.18431785200927092"/>
    <x v="1"/>
    <s v="USD"/>
    <n v="1522126800"/>
    <n v="1523077200"/>
    <b v="0"/>
    <b v="0"/>
    <s v="technology/wearables"/>
    <x v="2"/>
    <x v="8"/>
    <x v="630"/>
    <d v="2018-04-07T05:00:00"/>
  </r>
  <r>
    <n v="687"/>
    <s v="Martin, Gates and Holt"/>
    <s v="Distributed holistic neural-net"/>
    <x v="42"/>
    <n v="13980"/>
    <n v="932"/>
    <x v="1"/>
    <n v="269"/>
    <n v="0.37001121037681994"/>
    <x v="1"/>
    <s v="USD"/>
    <n v="1489298400"/>
    <n v="1489554000"/>
    <b v="0"/>
    <b v="0"/>
    <s v="theater/plays"/>
    <x v="3"/>
    <x v="3"/>
    <x v="631"/>
    <d v="2017-03-15T05:00:00"/>
  </r>
  <r>
    <n v="688"/>
    <s v="Bowen, Davies and Burns"/>
    <s v="Devolved client-server monitoring"/>
    <x v="49"/>
    <n v="12449"/>
    <n v="429.27586206896552"/>
    <x v="1"/>
    <n v="175"/>
    <n v="0.24071361269867469"/>
    <x v="1"/>
    <s v="USD"/>
    <n v="1547100000"/>
    <n v="1548482400"/>
    <b v="0"/>
    <b v="1"/>
    <s v="film &amp; video/television"/>
    <x v="4"/>
    <x v="19"/>
    <x v="632"/>
    <d v="2019-01-26T06:00:00"/>
  </r>
  <r>
    <n v="689"/>
    <s v="Nguyen Inc"/>
    <s v="Seamless directional capacity"/>
    <x v="190"/>
    <n v="7348"/>
    <n v="100.65753424657535"/>
    <x v="1"/>
    <n v="69"/>
    <n v="9.4909938721191744E-2"/>
    <x v="1"/>
    <s v="USD"/>
    <n v="1383022800"/>
    <n v="1384063200"/>
    <b v="0"/>
    <b v="0"/>
    <s v="technology/web"/>
    <x v="2"/>
    <x v="2"/>
    <x v="633"/>
    <d v="2013-11-10T06:00:00"/>
  </r>
  <r>
    <n v="690"/>
    <s v="Walsh-Watts"/>
    <s v="Polarized actuating implementation"/>
    <x v="136"/>
    <n v="8158"/>
    <n v="226.61111111111109"/>
    <x v="1"/>
    <n v="190"/>
    <n v="0.26134620807284681"/>
    <x v="1"/>
    <s v="USD"/>
    <n v="1322373600"/>
    <n v="1322892000"/>
    <b v="0"/>
    <b v="1"/>
    <s v="film &amp; video/documentary"/>
    <x v="4"/>
    <x v="4"/>
    <x v="634"/>
    <d v="2011-12-03T06:00:00"/>
  </r>
  <r>
    <n v="691"/>
    <s v="Ray, Li and Li"/>
    <s v="Front-line disintermediate hub"/>
    <x v="92"/>
    <n v="7119"/>
    <n v="142.38"/>
    <x v="1"/>
    <n v="237"/>
    <n v="0.32599500691191946"/>
    <x v="1"/>
    <s v="USD"/>
    <n v="1349240400"/>
    <n v="1350709200"/>
    <b v="1"/>
    <b v="1"/>
    <s v="film &amp; video/documentary"/>
    <x v="4"/>
    <x v="4"/>
    <x v="635"/>
    <d v="2012-10-20T05:00:00"/>
  </r>
  <r>
    <n v="692"/>
    <s v="Murray Ltd"/>
    <s v="Decentralized 4thgeneration challenge"/>
    <x v="46"/>
    <n v="5438"/>
    <n v="90.633333333333326"/>
    <x v="0"/>
    <n v="77"/>
    <n v="0.10591398958741687"/>
    <x v="4"/>
    <s v="GBP"/>
    <n v="1562648400"/>
    <n v="1564203600"/>
    <b v="0"/>
    <b v="0"/>
    <s v="music/rock"/>
    <x v="1"/>
    <x v="1"/>
    <x v="636"/>
    <d v="2019-07-27T05:00:00"/>
  </r>
  <r>
    <n v="693"/>
    <s v="Bradford-Silva"/>
    <s v="Reverse-engineered composite hierarchy"/>
    <x v="366"/>
    <n v="115396"/>
    <n v="63.966740576496676"/>
    <x v="0"/>
    <n v="1748"/>
    <n v="2.4043851142701906"/>
    <x v="1"/>
    <s v="USD"/>
    <n v="1508216400"/>
    <n v="1509685200"/>
    <b v="0"/>
    <b v="0"/>
    <s v="theater/plays"/>
    <x v="3"/>
    <x v="3"/>
    <x v="637"/>
    <d v="2017-11-03T05:00:00"/>
  </r>
  <r>
    <n v="694"/>
    <s v="Mora-Bradley"/>
    <s v="Programmable tangible ability"/>
    <x v="14"/>
    <n v="7656"/>
    <n v="84.131868131868131"/>
    <x v="0"/>
    <n v="79"/>
    <n v="0.10866500230397315"/>
    <x v="1"/>
    <s v="USD"/>
    <n v="1511762400"/>
    <n v="1514959200"/>
    <b v="0"/>
    <b v="0"/>
    <s v="theater/plays"/>
    <x v="3"/>
    <x v="3"/>
    <x v="638"/>
    <d v="2018-01-03T06:00:00"/>
  </r>
  <r>
    <n v="695"/>
    <s v="Cardenas, Thompson and Carey"/>
    <s v="Configurable full-range emulation"/>
    <x v="243"/>
    <n v="12322"/>
    <n v="133.93478260869566"/>
    <x v="1"/>
    <n v="196"/>
    <n v="0.26959924622251569"/>
    <x v="6"/>
    <s v="EUR"/>
    <n v="1447480800"/>
    <n v="1448863200"/>
    <b v="1"/>
    <b v="0"/>
    <s v="music/rock"/>
    <x v="1"/>
    <x v="1"/>
    <x v="639"/>
    <d v="2015-11-30T06:00:00"/>
  </r>
  <r>
    <n v="696"/>
    <s v="Lopez, Reid and Johnson"/>
    <s v="Total real-time hardware"/>
    <x v="367"/>
    <n v="96888"/>
    <n v="59.042047531992694"/>
    <x v="0"/>
    <n v="889"/>
    <n v="1.2228251525092675"/>
    <x v="1"/>
    <s v="USD"/>
    <n v="1429506000"/>
    <n v="1429592400"/>
    <b v="0"/>
    <b v="1"/>
    <s v="theater/plays"/>
    <x v="3"/>
    <x v="3"/>
    <x v="640"/>
    <d v="2015-04-21T05:00:00"/>
  </r>
  <r>
    <n v="697"/>
    <s v="Fox-Williams"/>
    <s v="Profound system-worthy functionalities"/>
    <x v="368"/>
    <n v="196960"/>
    <n v="152.80062063615205"/>
    <x v="1"/>
    <n v="7295"/>
    <n v="10.03431888363904"/>
    <x v="1"/>
    <s v="USD"/>
    <n v="1522472400"/>
    <n v="1522645200"/>
    <b v="0"/>
    <b v="0"/>
    <s v="music/electric music"/>
    <x v="1"/>
    <x v="5"/>
    <x v="641"/>
    <d v="2018-04-02T05:00:00"/>
  </r>
  <r>
    <n v="698"/>
    <s v="Taylor, Wood and Taylor"/>
    <s v="Cloned hybrid focus group"/>
    <x v="369"/>
    <n v="188057"/>
    <n v="446.69121140142522"/>
    <x v="1"/>
    <n v="2893"/>
    <n v="3.9793398944986622"/>
    <x v="0"/>
    <s v="CAD"/>
    <n v="1322114400"/>
    <n v="1323324000"/>
    <b v="0"/>
    <b v="0"/>
    <s v="technology/wearables"/>
    <x v="2"/>
    <x v="8"/>
    <x v="642"/>
    <d v="2011-12-08T06:00:00"/>
  </r>
  <r>
    <n v="699"/>
    <s v="King Inc"/>
    <s v="Ergonomic dedicated focus group"/>
    <x v="71"/>
    <n v="6245"/>
    <n v="84.391891891891888"/>
    <x v="0"/>
    <n v="56"/>
    <n v="7.7028356063575901E-2"/>
    <x v="1"/>
    <s v="USD"/>
    <n v="1561438800"/>
    <n v="1561525200"/>
    <b v="0"/>
    <b v="0"/>
    <s v="film &amp; video/drama"/>
    <x v="4"/>
    <x v="6"/>
    <x v="230"/>
    <d v="2019-06-26T05:00:00"/>
  </r>
  <r>
    <n v="700"/>
    <s v="Cole, Petty and Cameron"/>
    <s v="Realigned zero administration paradigm"/>
    <x v="0"/>
    <n v="3"/>
    <n v="3"/>
    <x v="0"/>
    <n v="1"/>
    <n v="1.3755063582781412E-3"/>
    <x v="1"/>
    <s v="USD"/>
    <n v="1264399200"/>
    <n v="1265695200"/>
    <b v="0"/>
    <b v="0"/>
    <s v="technology/wearables"/>
    <x v="2"/>
    <x v="8"/>
    <x v="67"/>
    <d v="2010-02-09T06:00:00"/>
  </r>
  <r>
    <n v="701"/>
    <s v="Mcclain LLC"/>
    <s v="Open-source multi-tasking methodology"/>
    <x v="370"/>
    <n v="91014"/>
    <n v="175.02692307692308"/>
    <x v="1"/>
    <n v="820"/>
    <n v="1.1279152137880757"/>
    <x v="1"/>
    <s v="USD"/>
    <n v="1301202000"/>
    <n v="1301806800"/>
    <b v="1"/>
    <b v="0"/>
    <s v="theater/plays"/>
    <x v="3"/>
    <x v="3"/>
    <x v="643"/>
    <d v="2011-04-03T05:00:00"/>
  </r>
  <r>
    <n v="702"/>
    <s v="Sims-Gross"/>
    <s v="Object-based attitude-oriented analyzer"/>
    <x v="251"/>
    <n v="4710"/>
    <n v="54.137931034482754"/>
    <x v="0"/>
    <n v="83"/>
    <n v="0.11416702773708572"/>
    <x v="1"/>
    <s v="USD"/>
    <n v="1374469200"/>
    <n v="1374901200"/>
    <b v="0"/>
    <b v="0"/>
    <s v="technology/wearables"/>
    <x v="2"/>
    <x v="8"/>
    <x v="644"/>
    <d v="2013-07-27T05:00:00"/>
  </r>
  <r>
    <n v="703"/>
    <s v="Perez Group"/>
    <s v="Cross-platform tertiary hub"/>
    <x v="371"/>
    <n v="197728"/>
    <n v="311.87381703470032"/>
    <x v="1"/>
    <n v="2038"/>
    <n v="2.8032819581708517"/>
    <x v="1"/>
    <s v="USD"/>
    <n v="1334984400"/>
    <n v="1336453200"/>
    <b v="1"/>
    <b v="1"/>
    <s v="publishing/translations"/>
    <x v="5"/>
    <x v="18"/>
    <x v="645"/>
    <d v="2012-05-08T05:00:00"/>
  </r>
  <r>
    <n v="704"/>
    <s v="Haynes-Williams"/>
    <s v="Seamless clear-thinking artificial intelligence"/>
    <x v="251"/>
    <n v="10682"/>
    <n v="122.78160919540231"/>
    <x v="1"/>
    <n v="116"/>
    <n v="0.15955873756026437"/>
    <x v="1"/>
    <s v="USD"/>
    <n v="1467608400"/>
    <n v="1468904400"/>
    <b v="0"/>
    <b v="0"/>
    <s v="film &amp; video/animation"/>
    <x v="4"/>
    <x v="10"/>
    <x v="646"/>
    <d v="2016-07-19T05:00:00"/>
  </r>
  <r>
    <n v="705"/>
    <s v="Ford LLC"/>
    <s v="Centralized tangible success"/>
    <x v="372"/>
    <n v="168048"/>
    <n v="99.026517383618156"/>
    <x v="0"/>
    <n v="2025"/>
    <n v="2.7854003755132357"/>
    <x v="4"/>
    <s v="GBP"/>
    <n v="1386741600"/>
    <n v="1387087200"/>
    <b v="0"/>
    <b v="0"/>
    <s v="publishing/nonfiction"/>
    <x v="5"/>
    <x v="9"/>
    <x v="626"/>
    <d v="2013-12-15T06:00:00"/>
  </r>
  <r>
    <n v="706"/>
    <s v="Moreno Ltd"/>
    <s v="Customer-focused multimedia methodology"/>
    <x v="2"/>
    <n v="138586"/>
    <n v="127.84686346863469"/>
    <x v="1"/>
    <n v="1345"/>
    <n v="1.8500560518840998"/>
    <x v="2"/>
    <s v="AUD"/>
    <n v="1546754400"/>
    <n v="1547445600"/>
    <b v="0"/>
    <b v="1"/>
    <s v="technology/web"/>
    <x v="2"/>
    <x v="2"/>
    <x v="647"/>
    <d v="2019-01-14T06:00:00"/>
  </r>
  <r>
    <n v="707"/>
    <s v="Moore, Cook and Wright"/>
    <s v="Visionary maximized Local Area Network"/>
    <x v="190"/>
    <n v="11579"/>
    <n v="158.61643835616439"/>
    <x v="1"/>
    <n v="168"/>
    <n v="0.23108506819072772"/>
    <x v="1"/>
    <s v="USD"/>
    <n v="1544248800"/>
    <n v="1547359200"/>
    <b v="0"/>
    <b v="0"/>
    <s v="film &amp; video/drama"/>
    <x v="4"/>
    <x v="6"/>
    <x v="159"/>
    <d v="2019-01-13T06:00:00"/>
  </r>
  <r>
    <n v="708"/>
    <s v="Ortega LLC"/>
    <s v="Secured bifurcated intranet"/>
    <x v="12"/>
    <n v="12020"/>
    <n v="707.05882352941171"/>
    <x v="1"/>
    <n v="137"/>
    <n v="0.18844437108410533"/>
    <x v="5"/>
    <s v="CHF"/>
    <n v="1495429200"/>
    <n v="1496293200"/>
    <b v="0"/>
    <b v="0"/>
    <s v="theater/plays"/>
    <x v="3"/>
    <x v="3"/>
    <x v="648"/>
    <d v="2017-06-01T05:00:00"/>
  </r>
  <r>
    <n v="709"/>
    <s v="Silva, Walker and Martin"/>
    <s v="Grass-roots 4thgeneration product"/>
    <x v="122"/>
    <n v="13954"/>
    <n v="142.38775510204081"/>
    <x v="1"/>
    <n v="186"/>
    <n v="0.25584418263973424"/>
    <x v="6"/>
    <s v="EUR"/>
    <n v="1334811600"/>
    <n v="1335416400"/>
    <b v="0"/>
    <b v="0"/>
    <s v="theater/plays"/>
    <x v="3"/>
    <x v="3"/>
    <x v="267"/>
    <d v="2012-04-26T05:00:00"/>
  </r>
  <r>
    <n v="710"/>
    <s v="Huynh, Gallegos and Mills"/>
    <s v="Reduced next generation info-mediaries"/>
    <x v="333"/>
    <n v="6358"/>
    <n v="147.86046511627907"/>
    <x v="1"/>
    <n v="125"/>
    <n v="0.17193829478476763"/>
    <x v="1"/>
    <s v="USD"/>
    <n v="1531544400"/>
    <n v="1532149200"/>
    <b v="0"/>
    <b v="1"/>
    <s v="theater/plays"/>
    <x v="3"/>
    <x v="3"/>
    <x v="649"/>
    <d v="2018-07-21T05:00:00"/>
  </r>
  <r>
    <n v="711"/>
    <s v="Anderson LLC"/>
    <s v="Customizable full-range artificial intelligence"/>
    <x v="8"/>
    <n v="1260"/>
    <n v="20.322580645161288"/>
    <x v="0"/>
    <n v="14"/>
    <n v="1.9257089015893975E-2"/>
    <x v="6"/>
    <s v="EUR"/>
    <n v="1453615200"/>
    <n v="1453788000"/>
    <b v="1"/>
    <b v="1"/>
    <s v="theater/plays"/>
    <x v="3"/>
    <x v="3"/>
    <x v="248"/>
    <d v="2016-01-26T06:00:00"/>
  </r>
  <r>
    <n v="712"/>
    <s v="Garza-Bryant"/>
    <s v="Programmable leadingedge contingency"/>
    <x v="126"/>
    <n v="14725"/>
    <n v="1840.625"/>
    <x v="1"/>
    <n v="202"/>
    <n v="0.27785228437218451"/>
    <x v="1"/>
    <s v="USD"/>
    <n v="1467954000"/>
    <n v="1471496400"/>
    <b v="0"/>
    <b v="0"/>
    <s v="theater/plays"/>
    <x v="3"/>
    <x v="3"/>
    <x v="571"/>
    <d v="2016-08-18T05:00:00"/>
  </r>
  <r>
    <n v="713"/>
    <s v="Mays LLC"/>
    <s v="Multi-layered global groupware"/>
    <x v="350"/>
    <n v="11174"/>
    <n v="161.94202898550725"/>
    <x v="1"/>
    <n v="103"/>
    <n v="0.14167715490264854"/>
    <x v="1"/>
    <s v="USD"/>
    <n v="1471842000"/>
    <n v="1472878800"/>
    <b v="0"/>
    <b v="0"/>
    <s v="publishing/radio &amp; podcasts"/>
    <x v="5"/>
    <x v="15"/>
    <x v="650"/>
    <d v="2016-09-03T05:00:00"/>
  </r>
  <r>
    <n v="714"/>
    <s v="Evans-Jones"/>
    <s v="Switchable methodical superstructure"/>
    <x v="373"/>
    <n v="182036"/>
    <n v="472.82077922077923"/>
    <x v="1"/>
    <n v="1785"/>
    <n v="2.4552788495264819"/>
    <x v="1"/>
    <s v="USD"/>
    <n v="1408424400"/>
    <n v="1408510800"/>
    <b v="0"/>
    <b v="0"/>
    <s v="music/rock"/>
    <x v="1"/>
    <x v="1"/>
    <x v="1"/>
    <d v="2014-08-20T05:00:00"/>
  </r>
  <r>
    <n v="715"/>
    <s v="Fischer, Torres and Walker"/>
    <s v="Expanded even-keeled portal"/>
    <x v="374"/>
    <n v="28870"/>
    <n v="24.466101694915253"/>
    <x v="0"/>
    <n v="656"/>
    <n v="0.90233217103046059"/>
    <x v="1"/>
    <s v="USD"/>
    <n v="1281157200"/>
    <n v="1281589200"/>
    <b v="0"/>
    <b v="0"/>
    <s v="games/mobile games"/>
    <x v="6"/>
    <x v="20"/>
    <x v="651"/>
    <d v="2010-08-12T05:00:00"/>
  </r>
  <r>
    <n v="716"/>
    <s v="Tapia, Kramer and Hicks"/>
    <s v="Advanced modular moderator"/>
    <x v="22"/>
    <n v="10353"/>
    <n v="517.65"/>
    <x v="1"/>
    <n v="157"/>
    <n v="0.21595449824966817"/>
    <x v="1"/>
    <s v="USD"/>
    <n v="1373432400"/>
    <n v="1375851600"/>
    <b v="0"/>
    <b v="1"/>
    <s v="theater/plays"/>
    <x v="3"/>
    <x v="3"/>
    <x v="652"/>
    <d v="2013-08-07T05:00:00"/>
  </r>
  <r>
    <n v="717"/>
    <s v="Barnes, Wilcox and Riley"/>
    <s v="Reverse-engineered well-modulated ability"/>
    <x v="36"/>
    <n v="13868"/>
    <n v="247.64285714285714"/>
    <x v="1"/>
    <n v="555"/>
    <n v="0.76340602884436837"/>
    <x v="1"/>
    <s v="USD"/>
    <n v="1313989200"/>
    <n v="1315803600"/>
    <b v="0"/>
    <b v="0"/>
    <s v="film &amp; video/documentary"/>
    <x v="4"/>
    <x v="4"/>
    <x v="653"/>
    <d v="2011-09-12T05:00:00"/>
  </r>
  <r>
    <n v="718"/>
    <s v="Reyes PLC"/>
    <s v="Expanded optimal pricing structure"/>
    <x v="111"/>
    <n v="8317"/>
    <n v="100.20481927710843"/>
    <x v="1"/>
    <n v="297"/>
    <n v="0.40852538840860791"/>
    <x v="1"/>
    <s v="USD"/>
    <n v="1371445200"/>
    <n v="1373691600"/>
    <b v="0"/>
    <b v="0"/>
    <s v="technology/wearables"/>
    <x v="2"/>
    <x v="8"/>
    <x v="654"/>
    <d v="2013-07-13T05:00:00"/>
  </r>
  <r>
    <n v="719"/>
    <s v="Pace, Simpson and Watkins"/>
    <s v="Down-sized uniform ability"/>
    <x v="350"/>
    <n v="10557"/>
    <n v="153"/>
    <x v="1"/>
    <n v="123"/>
    <n v="0.16918728206821135"/>
    <x v="1"/>
    <s v="USD"/>
    <n v="1338267600"/>
    <n v="1339218000"/>
    <b v="0"/>
    <b v="0"/>
    <s v="publishing/fiction"/>
    <x v="5"/>
    <x v="13"/>
    <x v="655"/>
    <d v="2012-06-09T05:00:00"/>
  </r>
  <r>
    <n v="720"/>
    <s v="Valenzuela, Davidson and Castro"/>
    <s v="Multi-layered upward-trending conglomeration"/>
    <x v="251"/>
    <n v="3227"/>
    <n v="37.091954022988503"/>
    <x v="3"/>
    <n v="38"/>
    <n v="5.2269241614569362E-2"/>
    <x v="3"/>
    <s v="DKK"/>
    <n v="1519192800"/>
    <n v="1520402400"/>
    <b v="0"/>
    <b v="1"/>
    <s v="theater/plays"/>
    <x v="3"/>
    <x v="3"/>
    <x v="656"/>
    <d v="2018-03-07T06:00:00"/>
  </r>
  <r>
    <n v="721"/>
    <s v="Dominguez-Owens"/>
    <s v="Open-architected systematic intranet"/>
    <x v="375"/>
    <n v="5429"/>
    <n v="4.392394822006473"/>
    <x v="3"/>
    <n v="60"/>
    <n v="8.2530381496688468E-2"/>
    <x v="1"/>
    <s v="USD"/>
    <n v="1522818000"/>
    <n v="1523336400"/>
    <b v="0"/>
    <b v="0"/>
    <s v="music/rock"/>
    <x v="1"/>
    <x v="1"/>
    <x v="657"/>
    <d v="2018-04-10T05:00:00"/>
  </r>
  <r>
    <n v="722"/>
    <s v="Thomas-Simmons"/>
    <s v="Proactive 24hour frame"/>
    <x v="376"/>
    <n v="75906"/>
    <n v="156.50721649484535"/>
    <x v="1"/>
    <n v="3036"/>
    <n v="4.1760373037324365"/>
    <x v="1"/>
    <s v="USD"/>
    <n v="1509948000"/>
    <n v="1512280800"/>
    <b v="0"/>
    <b v="0"/>
    <s v="film &amp; video/documentary"/>
    <x v="4"/>
    <x v="4"/>
    <x v="265"/>
    <d v="2017-12-03T06:00:00"/>
  </r>
  <r>
    <n v="723"/>
    <s v="Beck-Knight"/>
    <s v="Exclusive fresh-thinking model"/>
    <x v="70"/>
    <n v="13250"/>
    <n v="270.40816326530609"/>
    <x v="1"/>
    <n v="144"/>
    <n v="0.19807291559205231"/>
    <x v="2"/>
    <s v="AUD"/>
    <n v="1456898400"/>
    <n v="1458709200"/>
    <b v="0"/>
    <b v="0"/>
    <s v="theater/plays"/>
    <x v="3"/>
    <x v="3"/>
    <x v="658"/>
    <d v="2016-03-23T05:00:00"/>
  </r>
  <r>
    <n v="724"/>
    <s v="Mccoy Ltd"/>
    <s v="Business-focused encompassing intranet"/>
    <x v="141"/>
    <n v="11261"/>
    <n v="134.05952380952382"/>
    <x v="1"/>
    <n v="121"/>
    <n v="0.16643626935165509"/>
    <x v="4"/>
    <s v="GBP"/>
    <n v="1413954000"/>
    <n v="1414126800"/>
    <b v="0"/>
    <b v="1"/>
    <s v="theater/plays"/>
    <x v="3"/>
    <x v="3"/>
    <x v="659"/>
    <d v="2014-10-24T05:00:00"/>
  </r>
  <r>
    <n v="725"/>
    <s v="Dawson-Tyler"/>
    <s v="Optional 6thgeneration access"/>
    <x v="377"/>
    <n v="97369"/>
    <n v="50.398033126293996"/>
    <x v="0"/>
    <n v="1596"/>
    <n v="2.1953081478119132"/>
    <x v="1"/>
    <s v="USD"/>
    <n v="1416031200"/>
    <n v="1416204000"/>
    <b v="0"/>
    <b v="0"/>
    <s v="games/mobile games"/>
    <x v="6"/>
    <x v="20"/>
    <x v="660"/>
    <d v="2014-11-17T06:00:00"/>
  </r>
  <r>
    <n v="726"/>
    <s v="Johns-Thomas"/>
    <s v="Realigned web-enabled functionalities"/>
    <x v="378"/>
    <n v="48227"/>
    <n v="88.815837937384899"/>
    <x v="3"/>
    <n v="524"/>
    <n v="0.72076533173774593"/>
    <x v="1"/>
    <s v="USD"/>
    <n v="1287982800"/>
    <n v="1288501200"/>
    <b v="0"/>
    <b v="1"/>
    <s v="theater/plays"/>
    <x v="3"/>
    <x v="3"/>
    <x v="661"/>
    <d v="2010-10-31T05:00:00"/>
  </r>
  <r>
    <n v="727"/>
    <s v="Quinn, Cruz and Schmidt"/>
    <s v="Enterprise-wide multimedia software"/>
    <x v="200"/>
    <n v="14685"/>
    <n v="165"/>
    <x v="1"/>
    <n v="181"/>
    <n v="0.24896665084834355"/>
    <x v="1"/>
    <s v="USD"/>
    <n v="1547964000"/>
    <n v="1552971600"/>
    <b v="0"/>
    <b v="0"/>
    <s v="technology/web"/>
    <x v="2"/>
    <x v="2"/>
    <x v="4"/>
    <d v="2019-03-19T05:00:00"/>
  </r>
  <r>
    <n v="728"/>
    <s v="Stewart Inc"/>
    <s v="Versatile mission-critical knowledgebase"/>
    <x v="3"/>
    <n v="735"/>
    <n v="17.5"/>
    <x v="0"/>
    <n v="10"/>
    <n v="1.3755063582781411E-2"/>
    <x v="1"/>
    <s v="USD"/>
    <n v="1464152400"/>
    <n v="1465102800"/>
    <b v="0"/>
    <b v="0"/>
    <s v="theater/plays"/>
    <x v="3"/>
    <x v="3"/>
    <x v="662"/>
    <d v="2016-06-05T05:00:00"/>
  </r>
  <r>
    <n v="729"/>
    <s v="Moore Group"/>
    <s v="Multi-lateral object-oriented open system"/>
    <x v="36"/>
    <n v="10397"/>
    <n v="185.66071428571428"/>
    <x v="1"/>
    <n v="122"/>
    <n v="0.16781177570993322"/>
    <x v="1"/>
    <s v="USD"/>
    <n v="1359957600"/>
    <n v="1360130400"/>
    <b v="0"/>
    <b v="0"/>
    <s v="film &amp; video/drama"/>
    <x v="4"/>
    <x v="6"/>
    <x v="663"/>
    <d v="2013-02-06T06:00:00"/>
  </r>
  <r>
    <n v="730"/>
    <s v="Carson PLC"/>
    <s v="Visionary system-worthy attitude"/>
    <x v="379"/>
    <n v="118847"/>
    <n v="412.6631944444444"/>
    <x v="1"/>
    <n v="1071"/>
    <n v="1.4731673097158893"/>
    <x v="0"/>
    <s v="CAD"/>
    <n v="1432357200"/>
    <n v="1432875600"/>
    <b v="0"/>
    <b v="0"/>
    <s v="technology/wearables"/>
    <x v="2"/>
    <x v="8"/>
    <x v="664"/>
    <d v="2015-05-29T05:00:00"/>
  </r>
  <r>
    <n v="731"/>
    <s v="Cruz, Hall and Mason"/>
    <s v="Synergized content-based hierarchy"/>
    <x v="48"/>
    <n v="7220"/>
    <n v="90.25"/>
    <x v="3"/>
    <n v="219"/>
    <n v="0.30123589246291294"/>
    <x v="1"/>
    <s v="USD"/>
    <n v="1500786000"/>
    <n v="1500872400"/>
    <b v="0"/>
    <b v="0"/>
    <s v="technology/web"/>
    <x v="2"/>
    <x v="2"/>
    <x v="665"/>
    <d v="2017-07-24T05:00:00"/>
  </r>
  <r>
    <n v="732"/>
    <s v="Glass, Baker and Jones"/>
    <s v="Business-focused 24hour access"/>
    <x v="380"/>
    <n v="107622"/>
    <n v="91.984615384615381"/>
    <x v="0"/>
    <n v="1121"/>
    <n v="1.5419426276297963"/>
    <x v="1"/>
    <s v="USD"/>
    <n v="1490158800"/>
    <n v="1492146000"/>
    <b v="0"/>
    <b v="1"/>
    <s v="music/rock"/>
    <x v="1"/>
    <x v="1"/>
    <x v="666"/>
    <d v="2017-04-14T05:00:00"/>
  </r>
  <r>
    <n v="733"/>
    <s v="Marquez-Kerr"/>
    <s v="Automated hybrid orchestration"/>
    <x v="144"/>
    <n v="83267"/>
    <n v="527.00632911392404"/>
    <x v="1"/>
    <n v="980"/>
    <n v="1.3479962311125784"/>
    <x v="1"/>
    <s v="USD"/>
    <n v="1406178000"/>
    <n v="1407301200"/>
    <b v="0"/>
    <b v="0"/>
    <s v="music/metal"/>
    <x v="1"/>
    <x v="16"/>
    <x v="43"/>
    <d v="2014-08-06T05:00:00"/>
  </r>
  <r>
    <n v="734"/>
    <s v="Stone PLC"/>
    <s v="Exclusive 5thgeneration leverage"/>
    <x v="3"/>
    <n v="13404"/>
    <n v="319.14285714285711"/>
    <x v="1"/>
    <n v="536"/>
    <n v="0.73727140803708369"/>
    <x v="1"/>
    <s v="USD"/>
    <n v="1485583200"/>
    <n v="1486620000"/>
    <b v="0"/>
    <b v="1"/>
    <s v="theater/plays"/>
    <x v="3"/>
    <x v="3"/>
    <x v="667"/>
    <d v="2017-02-09T06:00:00"/>
  </r>
  <r>
    <n v="735"/>
    <s v="Caldwell PLC"/>
    <s v="Grass-roots zero administration alliance"/>
    <x v="211"/>
    <n v="131404"/>
    <n v="354.18867924528303"/>
    <x v="1"/>
    <n v="1991"/>
    <n v="2.738633159331779"/>
    <x v="1"/>
    <s v="USD"/>
    <n v="1459314000"/>
    <n v="1459918800"/>
    <b v="0"/>
    <b v="0"/>
    <s v="photography/photography books"/>
    <x v="7"/>
    <x v="14"/>
    <x v="668"/>
    <d v="2016-04-06T05:00:00"/>
  </r>
  <r>
    <n v="736"/>
    <s v="Silva-Hawkins"/>
    <s v="Proactive heuristic orchestration"/>
    <x v="106"/>
    <n v="2533"/>
    <n v="32.896103896103895"/>
    <x v="3"/>
    <n v="29"/>
    <n v="3.9889684390066092E-2"/>
    <x v="1"/>
    <s v="USD"/>
    <n v="1424412000"/>
    <n v="1424757600"/>
    <b v="0"/>
    <b v="0"/>
    <s v="publishing/nonfiction"/>
    <x v="5"/>
    <x v="9"/>
    <x v="669"/>
    <d v="2015-02-24T06:00:00"/>
  </r>
  <r>
    <n v="737"/>
    <s v="Gardner Inc"/>
    <s v="Function-based systematic Graphical User Interface"/>
    <x v="41"/>
    <n v="5028"/>
    <n v="135.8918918918919"/>
    <x v="1"/>
    <n v="180"/>
    <n v="0.24759114449006542"/>
    <x v="1"/>
    <s v="USD"/>
    <n v="1478844000"/>
    <n v="1479880800"/>
    <b v="0"/>
    <b v="0"/>
    <s v="music/indie rock"/>
    <x v="1"/>
    <x v="7"/>
    <x v="670"/>
    <d v="2016-11-23T06:00:00"/>
  </r>
  <r>
    <n v="738"/>
    <s v="Garcia Group"/>
    <s v="Extended zero administration software"/>
    <x v="381"/>
    <n v="1557"/>
    <n v="2.0843373493975905"/>
    <x v="0"/>
    <n v="15"/>
    <n v="2.0632595374172117E-2"/>
    <x v="1"/>
    <s v="USD"/>
    <n v="1416117600"/>
    <n v="1418018400"/>
    <b v="0"/>
    <b v="1"/>
    <s v="theater/plays"/>
    <x v="3"/>
    <x v="3"/>
    <x v="671"/>
    <d v="2014-12-08T06:00:00"/>
  </r>
  <r>
    <n v="739"/>
    <s v="Meyer-Avila"/>
    <s v="Multi-tiered discrete support"/>
    <x v="83"/>
    <n v="6100"/>
    <n v="61"/>
    <x v="0"/>
    <n v="191"/>
    <n v="0.26272171443112496"/>
    <x v="1"/>
    <s v="USD"/>
    <n v="1340946000"/>
    <n v="1341032400"/>
    <b v="0"/>
    <b v="0"/>
    <s v="music/indie rock"/>
    <x v="1"/>
    <x v="7"/>
    <x v="672"/>
    <d v="2012-06-30T05:00:00"/>
  </r>
  <r>
    <n v="740"/>
    <s v="Nelson, Smith and Graham"/>
    <s v="Phased system-worthy conglomeration"/>
    <x v="98"/>
    <n v="1592"/>
    <n v="30.037735849056602"/>
    <x v="0"/>
    <n v="16"/>
    <n v="2.2008101732450259E-2"/>
    <x v="1"/>
    <s v="USD"/>
    <n v="1486101600"/>
    <n v="1486360800"/>
    <b v="0"/>
    <b v="0"/>
    <s v="theater/plays"/>
    <x v="3"/>
    <x v="3"/>
    <x v="673"/>
    <d v="2017-02-06T06:00:00"/>
  </r>
  <r>
    <n v="741"/>
    <s v="Garcia Ltd"/>
    <s v="Balanced mobile alliance"/>
    <x v="272"/>
    <n v="14150"/>
    <n v="1179.1666666666665"/>
    <x v="1"/>
    <n v="130"/>
    <n v="0.17881582657615835"/>
    <x v="1"/>
    <s v="USD"/>
    <n v="1274590800"/>
    <n v="1274677200"/>
    <b v="0"/>
    <b v="0"/>
    <s v="theater/plays"/>
    <x v="3"/>
    <x v="3"/>
    <x v="674"/>
    <d v="2010-05-24T05:00:00"/>
  </r>
  <r>
    <n v="742"/>
    <s v="West-Stevens"/>
    <s v="Reactive solution-oriented groupware"/>
    <x v="272"/>
    <n v="13513"/>
    <n v="1126.0833333333335"/>
    <x v="1"/>
    <n v="122"/>
    <n v="0.16781177570993322"/>
    <x v="1"/>
    <s v="USD"/>
    <n v="1263880800"/>
    <n v="1267509600"/>
    <b v="0"/>
    <b v="0"/>
    <s v="music/electric music"/>
    <x v="1"/>
    <x v="5"/>
    <x v="675"/>
    <d v="2010-03-02T06:00:00"/>
  </r>
  <r>
    <n v="743"/>
    <s v="Clark-Conrad"/>
    <s v="Exclusive bandwidth-monitored orchestration"/>
    <x v="61"/>
    <n v="504"/>
    <n v="12.923076923076923"/>
    <x v="0"/>
    <n v="17"/>
    <n v="2.3383608090728401E-2"/>
    <x v="1"/>
    <s v="USD"/>
    <n v="1445403600"/>
    <n v="1445922000"/>
    <b v="0"/>
    <b v="1"/>
    <s v="theater/plays"/>
    <x v="3"/>
    <x v="3"/>
    <x v="676"/>
    <d v="2015-10-27T05:00:00"/>
  </r>
  <r>
    <n v="744"/>
    <s v="Fitzgerald Group"/>
    <s v="Intuitive exuding initiative"/>
    <x v="22"/>
    <n v="14240"/>
    <n v="712"/>
    <x v="1"/>
    <n v="140"/>
    <n v="0.19257089015893977"/>
    <x v="1"/>
    <s v="USD"/>
    <n v="1533877200"/>
    <n v="1534050000"/>
    <b v="0"/>
    <b v="1"/>
    <s v="theater/plays"/>
    <x v="3"/>
    <x v="3"/>
    <x v="342"/>
    <d v="2018-08-12T05:00:00"/>
  </r>
  <r>
    <n v="745"/>
    <s v="Hill, Mccann and Moore"/>
    <s v="Streamlined needs-based knowledge user"/>
    <x v="350"/>
    <n v="2091"/>
    <n v="30.304347826086957"/>
    <x v="0"/>
    <n v="34"/>
    <n v="4.6767216181456801E-2"/>
    <x v="1"/>
    <s v="USD"/>
    <n v="1275195600"/>
    <n v="1277528400"/>
    <b v="0"/>
    <b v="0"/>
    <s v="technology/wearables"/>
    <x v="2"/>
    <x v="8"/>
    <x v="677"/>
    <d v="2010-06-26T05:00:00"/>
  </r>
  <r>
    <n v="746"/>
    <s v="Edwards LLC"/>
    <s v="Automated system-worthy structure"/>
    <x v="382"/>
    <n v="118580"/>
    <n v="212.50896057347671"/>
    <x v="1"/>
    <n v="3388"/>
    <n v="4.660215541846342"/>
    <x v="1"/>
    <s v="USD"/>
    <n v="1318136400"/>
    <n v="1318568400"/>
    <b v="0"/>
    <b v="0"/>
    <s v="technology/web"/>
    <x v="2"/>
    <x v="2"/>
    <x v="678"/>
    <d v="2011-10-14T05:00:00"/>
  </r>
  <r>
    <n v="747"/>
    <s v="Greer and Sons"/>
    <s v="Secured clear-thinking intranet"/>
    <x v="70"/>
    <n v="11214"/>
    <n v="228.85714285714286"/>
    <x v="1"/>
    <n v="280"/>
    <n v="0.38514178031787955"/>
    <x v="1"/>
    <s v="USD"/>
    <n v="1283403600"/>
    <n v="1284354000"/>
    <b v="0"/>
    <b v="0"/>
    <s v="theater/plays"/>
    <x v="3"/>
    <x v="3"/>
    <x v="679"/>
    <d v="2010-09-13T05:00:00"/>
  </r>
  <r>
    <n v="748"/>
    <s v="Martinez PLC"/>
    <s v="Cloned actuating architecture"/>
    <x v="383"/>
    <n v="68137"/>
    <n v="34.959979476654695"/>
    <x v="3"/>
    <n v="614"/>
    <n v="0.84456090398277861"/>
    <x v="1"/>
    <s v="USD"/>
    <n v="1267423200"/>
    <n v="1269579600"/>
    <b v="0"/>
    <b v="1"/>
    <s v="film &amp; video/animation"/>
    <x v="4"/>
    <x v="10"/>
    <x v="680"/>
    <d v="2010-03-26T05:00:00"/>
  </r>
  <r>
    <n v="749"/>
    <s v="Hunter-Logan"/>
    <s v="Down-sized needs-based task-force"/>
    <x v="133"/>
    <n v="13527"/>
    <n v="157.29069767441862"/>
    <x v="1"/>
    <n v="366"/>
    <n v="0.50343532712979966"/>
    <x v="6"/>
    <s v="EUR"/>
    <n v="1412744400"/>
    <n v="1413781200"/>
    <b v="0"/>
    <b v="1"/>
    <s v="technology/wearables"/>
    <x v="2"/>
    <x v="8"/>
    <x v="681"/>
    <d v="2014-10-20T05:00:00"/>
  </r>
  <r>
    <n v="750"/>
    <s v="Ramos and Sons"/>
    <s v="Extended responsive Internet solution"/>
    <x v="0"/>
    <n v="1"/>
    <n v="1"/>
    <x v="0"/>
    <n v="1"/>
    <n v="1.3755063582781412E-3"/>
    <x v="4"/>
    <s v="GBP"/>
    <n v="1277960400"/>
    <n v="1280120400"/>
    <b v="0"/>
    <b v="0"/>
    <s v="music/electric music"/>
    <x v="1"/>
    <x v="5"/>
    <x v="682"/>
    <d v="2010-07-26T05:00:00"/>
  </r>
  <r>
    <n v="751"/>
    <s v="Lane-Barber"/>
    <s v="Universal value-added moderator"/>
    <x v="136"/>
    <n v="8363"/>
    <n v="232.30555555555554"/>
    <x v="1"/>
    <n v="270"/>
    <n v="0.3713867167350981"/>
    <x v="1"/>
    <s v="USD"/>
    <n v="1458190800"/>
    <n v="1459486800"/>
    <b v="1"/>
    <b v="1"/>
    <s v="publishing/nonfiction"/>
    <x v="5"/>
    <x v="9"/>
    <x v="683"/>
    <d v="2016-04-01T05:00:00"/>
  </r>
  <r>
    <n v="752"/>
    <s v="Lowery Group"/>
    <s v="Sharable motivating emulation"/>
    <x v="306"/>
    <n v="5362"/>
    <n v="92.448275862068968"/>
    <x v="3"/>
    <n v="114"/>
    <n v="0.15680772484370809"/>
    <x v="1"/>
    <s v="USD"/>
    <n v="1280984400"/>
    <n v="1282539600"/>
    <b v="0"/>
    <b v="1"/>
    <s v="theater/plays"/>
    <x v="3"/>
    <x v="3"/>
    <x v="684"/>
    <d v="2010-08-23T05:00:00"/>
  </r>
  <r>
    <n v="753"/>
    <s v="Guerrero-Griffin"/>
    <s v="Networked web-enabled product"/>
    <x v="53"/>
    <n v="12065"/>
    <n v="256.70212765957444"/>
    <x v="1"/>
    <n v="137"/>
    <n v="0.18844437108410533"/>
    <x v="1"/>
    <s v="USD"/>
    <n v="1274590800"/>
    <n v="1275886800"/>
    <b v="0"/>
    <b v="0"/>
    <s v="photography/photography books"/>
    <x v="7"/>
    <x v="14"/>
    <x v="674"/>
    <d v="2010-06-07T05:00:00"/>
  </r>
  <r>
    <n v="754"/>
    <s v="Perez, Reed and Lee"/>
    <s v="Advanced dedicated encoding"/>
    <x v="384"/>
    <n v="118603"/>
    <n v="168.47017045454547"/>
    <x v="1"/>
    <n v="3205"/>
    <n v="4.4084978782814428"/>
    <x v="1"/>
    <s v="USD"/>
    <n v="1351400400"/>
    <n v="1355983200"/>
    <b v="0"/>
    <b v="0"/>
    <s v="theater/plays"/>
    <x v="3"/>
    <x v="3"/>
    <x v="685"/>
    <d v="2012-12-20T06:00:00"/>
  </r>
  <r>
    <n v="755"/>
    <s v="Chen, Pollard and Clarke"/>
    <s v="Stand-alone multi-state project"/>
    <x v="6"/>
    <n v="7496"/>
    <n v="166.57777777777778"/>
    <x v="1"/>
    <n v="288"/>
    <n v="0.39614583118410462"/>
    <x v="3"/>
    <s v="DKK"/>
    <n v="1514354400"/>
    <n v="1515391200"/>
    <b v="0"/>
    <b v="1"/>
    <s v="theater/plays"/>
    <x v="3"/>
    <x v="3"/>
    <x v="605"/>
    <d v="2018-01-08T06:00:00"/>
  </r>
  <r>
    <n v="756"/>
    <s v="Serrano, Gallagher and Griffith"/>
    <s v="Customizable bi-directional monitoring"/>
    <x v="81"/>
    <n v="10037"/>
    <n v="772.07692307692309"/>
    <x v="1"/>
    <n v="148"/>
    <n v="0.20357494102516488"/>
    <x v="1"/>
    <s v="USD"/>
    <n v="1421733600"/>
    <n v="1422252000"/>
    <b v="0"/>
    <b v="0"/>
    <s v="theater/plays"/>
    <x v="3"/>
    <x v="3"/>
    <x v="686"/>
    <d v="2015-01-26T06:00:00"/>
  </r>
  <r>
    <n v="757"/>
    <s v="Callahan-Gilbert"/>
    <s v="Profit-focused motivating function"/>
    <x v="1"/>
    <n v="5696"/>
    <n v="406.85714285714283"/>
    <x v="1"/>
    <n v="114"/>
    <n v="0.15680772484370809"/>
    <x v="1"/>
    <s v="USD"/>
    <n v="1305176400"/>
    <n v="1305522000"/>
    <b v="0"/>
    <b v="0"/>
    <s v="film &amp; video/drama"/>
    <x v="4"/>
    <x v="6"/>
    <x v="687"/>
    <d v="2011-05-16T05:00:00"/>
  </r>
  <r>
    <n v="758"/>
    <s v="Logan-Miranda"/>
    <s v="Proactive systemic firmware"/>
    <x v="241"/>
    <n v="167005"/>
    <n v="564.20608108108115"/>
    <x v="1"/>
    <n v="1518"/>
    <n v="2.0880186518662183"/>
    <x v="0"/>
    <s v="CAD"/>
    <n v="1414126800"/>
    <n v="1414904400"/>
    <b v="0"/>
    <b v="0"/>
    <s v="music/rock"/>
    <x v="1"/>
    <x v="1"/>
    <x v="688"/>
    <d v="2014-11-02T05:00:00"/>
  </r>
  <r>
    <n v="759"/>
    <s v="Rodriguez PLC"/>
    <s v="Grass-roots upward-trending installation"/>
    <x v="385"/>
    <n v="114615"/>
    <n v="68.426865671641792"/>
    <x v="0"/>
    <n v="1274"/>
    <n v="1.7523951004463518"/>
    <x v="1"/>
    <s v="USD"/>
    <n v="1517810400"/>
    <n v="1520402400"/>
    <b v="0"/>
    <b v="0"/>
    <s v="music/electric music"/>
    <x v="1"/>
    <x v="5"/>
    <x v="689"/>
    <d v="2018-03-07T06:00:00"/>
  </r>
  <r>
    <n v="760"/>
    <s v="Smith-Kennedy"/>
    <s v="Virtual heuristic hub"/>
    <x v="386"/>
    <n v="16592"/>
    <n v="34.351966873706004"/>
    <x v="0"/>
    <n v="210"/>
    <n v="0.28885633523840964"/>
    <x v="6"/>
    <s v="EUR"/>
    <n v="1564635600"/>
    <n v="1567141200"/>
    <b v="0"/>
    <b v="1"/>
    <s v="games/video games"/>
    <x v="6"/>
    <x v="11"/>
    <x v="690"/>
    <d v="2019-08-30T05:00:00"/>
  </r>
  <r>
    <n v="761"/>
    <s v="Mitchell-Lee"/>
    <s v="Customizable leadingedge model"/>
    <x v="196"/>
    <n v="14420"/>
    <n v="655.4545454545455"/>
    <x v="1"/>
    <n v="166"/>
    <n v="0.22833405547417143"/>
    <x v="1"/>
    <s v="USD"/>
    <n v="1500699600"/>
    <n v="1501131600"/>
    <b v="0"/>
    <b v="0"/>
    <s v="music/rock"/>
    <x v="1"/>
    <x v="1"/>
    <x v="691"/>
    <d v="2017-07-27T05:00:00"/>
  </r>
  <r>
    <n v="762"/>
    <s v="Davis Ltd"/>
    <s v="Upgradable uniform service-desk"/>
    <x v="26"/>
    <n v="6204"/>
    <n v="177.25714285714284"/>
    <x v="1"/>
    <n v="100"/>
    <n v="0.13755063582781413"/>
    <x v="2"/>
    <s v="AUD"/>
    <n v="1354082400"/>
    <n v="1355032800"/>
    <b v="0"/>
    <b v="0"/>
    <s v="music/jazz"/>
    <x v="1"/>
    <x v="17"/>
    <x v="692"/>
    <d v="2012-12-09T06:00:00"/>
  </r>
  <r>
    <n v="763"/>
    <s v="Rowland PLC"/>
    <s v="Inverse client-driven product"/>
    <x v="36"/>
    <n v="6338"/>
    <n v="113.17857142857144"/>
    <x v="1"/>
    <n v="235"/>
    <n v="0.32324399419536315"/>
    <x v="1"/>
    <s v="USD"/>
    <n v="1336453200"/>
    <n v="1339477200"/>
    <b v="0"/>
    <b v="1"/>
    <s v="theater/plays"/>
    <x v="3"/>
    <x v="3"/>
    <x v="693"/>
    <d v="2012-06-12T05:00:00"/>
  </r>
  <r>
    <n v="764"/>
    <s v="Shaffer-Mason"/>
    <s v="Managed bandwidth-monitored system engine"/>
    <x v="65"/>
    <n v="8010"/>
    <n v="728.18181818181824"/>
    <x v="1"/>
    <n v="148"/>
    <n v="0.20357494102516488"/>
    <x v="1"/>
    <s v="USD"/>
    <n v="1305262800"/>
    <n v="1305954000"/>
    <b v="0"/>
    <b v="0"/>
    <s v="music/rock"/>
    <x v="1"/>
    <x v="1"/>
    <x v="694"/>
    <d v="2011-05-21T05:00:00"/>
  </r>
  <r>
    <n v="765"/>
    <s v="Matthews LLC"/>
    <s v="Advanced transitional help-desk"/>
    <x v="61"/>
    <n v="8125"/>
    <n v="208.33333333333334"/>
    <x v="1"/>
    <n v="198"/>
    <n v="0.27235025893907194"/>
    <x v="1"/>
    <s v="USD"/>
    <n v="1492232400"/>
    <n v="1494392400"/>
    <b v="1"/>
    <b v="1"/>
    <s v="music/indie rock"/>
    <x v="1"/>
    <x v="7"/>
    <x v="695"/>
    <d v="2017-05-10T05:00:00"/>
  </r>
  <r>
    <n v="766"/>
    <s v="Montgomery-Castro"/>
    <s v="De-engineered disintermediate encryption"/>
    <x v="316"/>
    <n v="13653"/>
    <n v="31.171232876712331"/>
    <x v="0"/>
    <n v="248"/>
    <n v="0.34112557685297901"/>
    <x v="2"/>
    <s v="AUD"/>
    <n v="1537333200"/>
    <n v="1537419600"/>
    <b v="0"/>
    <b v="0"/>
    <s v="film &amp; video/science fiction"/>
    <x v="4"/>
    <x v="22"/>
    <x v="123"/>
    <d v="2018-09-20T05:00:00"/>
  </r>
  <r>
    <n v="767"/>
    <s v="Hale, Pearson and Jenkins"/>
    <s v="Upgradable attitude-oriented project"/>
    <x v="387"/>
    <n v="55372"/>
    <n v="56.967078189300416"/>
    <x v="0"/>
    <n v="513"/>
    <n v="0.70563476179668638"/>
    <x v="1"/>
    <s v="USD"/>
    <n v="1444107600"/>
    <n v="1447999200"/>
    <b v="0"/>
    <b v="0"/>
    <s v="publishing/translations"/>
    <x v="5"/>
    <x v="18"/>
    <x v="696"/>
    <d v="2015-11-20T06:00:00"/>
  </r>
  <r>
    <n v="768"/>
    <s v="Ramirez-Calderon"/>
    <s v="Fundamental zero tolerance alliance"/>
    <x v="73"/>
    <n v="11088"/>
    <n v="231"/>
    <x v="1"/>
    <n v="150"/>
    <n v="0.20632595374172116"/>
    <x v="1"/>
    <s v="USD"/>
    <n v="1386741600"/>
    <n v="1388037600"/>
    <b v="0"/>
    <b v="0"/>
    <s v="theater/plays"/>
    <x v="3"/>
    <x v="3"/>
    <x v="626"/>
    <d v="2013-12-26T06:00:00"/>
  </r>
  <r>
    <n v="769"/>
    <s v="Johnson-Morales"/>
    <s v="Devolved 24hour forecast"/>
    <x v="388"/>
    <n v="109106"/>
    <n v="86.867834394904463"/>
    <x v="0"/>
    <n v="3410"/>
    <n v="4.6904766817284615"/>
    <x v="1"/>
    <s v="USD"/>
    <n v="1376542800"/>
    <n v="1378789200"/>
    <b v="0"/>
    <b v="0"/>
    <s v="games/video games"/>
    <x v="6"/>
    <x v="11"/>
    <x v="697"/>
    <d v="2013-09-10T05:00:00"/>
  </r>
  <r>
    <n v="770"/>
    <s v="Mathis-Rodriguez"/>
    <s v="User-centric attitude-oriented intranet"/>
    <x v="333"/>
    <n v="11642"/>
    <n v="270.74418604651163"/>
    <x v="1"/>
    <n v="216"/>
    <n v="0.29710937338807847"/>
    <x v="6"/>
    <s v="EUR"/>
    <n v="1397451600"/>
    <n v="1398056400"/>
    <b v="0"/>
    <b v="1"/>
    <s v="theater/plays"/>
    <x v="3"/>
    <x v="3"/>
    <x v="698"/>
    <d v="2014-04-21T05:00:00"/>
  </r>
  <r>
    <n v="771"/>
    <s v="Smith, Mack and Williams"/>
    <s v="Self-enabling 5thgeneration paradigm"/>
    <x v="36"/>
    <n v="2769"/>
    <n v="49.446428571428569"/>
    <x v="3"/>
    <n v="26"/>
    <n v="3.5763165315231667E-2"/>
    <x v="1"/>
    <s v="USD"/>
    <n v="1548482400"/>
    <n v="1550815200"/>
    <b v="0"/>
    <b v="0"/>
    <s v="theater/plays"/>
    <x v="3"/>
    <x v="3"/>
    <x v="699"/>
    <d v="2019-02-22T06:00:00"/>
  </r>
  <r>
    <n v="772"/>
    <s v="Johnson-Pace"/>
    <s v="Persistent 3rdgeneration moratorium"/>
    <x v="389"/>
    <n v="169586"/>
    <n v="113.3596256684492"/>
    <x v="1"/>
    <n v="5139"/>
    <n v="7.0687271751913672"/>
    <x v="1"/>
    <s v="USD"/>
    <n v="1549692000"/>
    <n v="1550037600"/>
    <b v="0"/>
    <b v="0"/>
    <s v="music/indie rock"/>
    <x v="1"/>
    <x v="7"/>
    <x v="700"/>
    <d v="2019-02-13T06:00:00"/>
  </r>
  <r>
    <n v="773"/>
    <s v="Meza, Kirby and Patel"/>
    <s v="Cross-platform empowering project"/>
    <x v="390"/>
    <n v="101185"/>
    <n v="190.55555555555554"/>
    <x v="1"/>
    <n v="2353"/>
    <n v="3.2365664610284663"/>
    <x v="1"/>
    <s v="USD"/>
    <n v="1492059600"/>
    <n v="1492923600"/>
    <b v="0"/>
    <b v="0"/>
    <s v="theater/plays"/>
    <x v="3"/>
    <x v="3"/>
    <x v="701"/>
    <d v="2017-04-23T05:00:00"/>
  </r>
  <r>
    <n v="774"/>
    <s v="Gonzalez-Snow"/>
    <s v="Polarized user-facing interface"/>
    <x v="92"/>
    <n v="6775"/>
    <n v="135.5"/>
    <x v="1"/>
    <n v="78"/>
    <n v="0.10728949594569501"/>
    <x v="6"/>
    <s v="EUR"/>
    <n v="1463979600"/>
    <n v="1467522000"/>
    <b v="0"/>
    <b v="0"/>
    <s v="technology/web"/>
    <x v="2"/>
    <x v="2"/>
    <x v="702"/>
    <d v="2016-07-03T05:00:00"/>
  </r>
  <r>
    <n v="775"/>
    <s v="Murphy LLC"/>
    <s v="Customer-focused non-volatile framework"/>
    <x v="151"/>
    <n v="968"/>
    <n v="10.297872340425531"/>
    <x v="0"/>
    <n v="10"/>
    <n v="1.3755063582781411E-2"/>
    <x v="1"/>
    <s v="USD"/>
    <n v="1415253600"/>
    <n v="1416117600"/>
    <b v="0"/>
    <b v="0"/>
    <s v="music/rock"/>
    <x v="1"/>
    <x v="1"/>
    <x v="703"/>
    <d v="2014-11-16T06:00:00"/>
  </r>
  <r>
    <n v="776"/>
    <s v="Taylor-Rowe"/>
    <s v="Synchronized multimedia frame"/>
    <x v="391"/>
    <n v="72623"/>
    <n v="65.544223826714799"/>
    <x v="0"/>
    <n v="2201"/>
    <n v="3.0274894945701885"/>
    <x v="1"/>
    <s v="USD"/>
    <n v="1562216400"/>
    <n v="1563771600"/>
    <b v="0"/>
    <b v="0"/>
    <s v="theater/plays"/>
    <x v="3"/>
    <x v="3"/>
    <x v="704"/>
    <d v="2019-07-22T05:00:00"/>
  </r>
  <r>
    <n v="777"/>
    <s v="Henderson Ltd"/>
    <s v="Open-architected stable algorithm"/>
    <x v="202"/>
    <n v="45987"/>
    <n v="49.026652452025587"/>
    <x v="0"/>
    <n v="676"/>
    <n v="0.92984229819602338"/>
    <x v="1"/>
    <s v="USD"/>
    <n v="1316754000"/>
    <n v="1319259600"/>
    <b v="0"/>
    <b v="0"/>
    <s v="theater/plays"/>
    <x v="3"/>
    <x v="3"/>
    <x v="431"/>
    <d v="2011-10-22T05:00:00"/>
  </r>
  <r>
    <n v="778"/>
    <s v="Moss-Guzman"/>
    <s v="Cross-platform optimizing website"/>
    <x v="81"/>
    <n v="10243"/>
    <n v="787.92307692307691"/>
    <x v="1"/>
    <n v="174"/>
    <n v="0.23933810634039657"/>
    <x v="5"/>
    <s v="CHF"/>
    <n v="1313211600"/>
    <n v="1313643600"/>
    <b v="0"/>
    <b v="0"/>
    <s v="film &amp; video/animation"/>
    <x v="4"/>
    <x v="10"/>
    <x v="705"/>
    <d v="2011-08-18T05:00:00"/>
  </r>
  <r>
    <n v="779"/>
    <s v="Webb Group"/>
    <s v="Public-key actuating projection"/>
    <x v="392"/>
    <n v="87293"/>
    <n v="80.306347746090154"/>
    <x v="0"/>
    <n v="831"/>
    <n v="1.1430457837291352"/>
    <x v="1"/>
    <s v="USD"/>
    <n v="1439528400"/>
    <n v="1440306000"/>
    <b v="0"/>
    <b v="1"/>
    <s v="theater/plays"/>
    <x v="3"/>
    <x v="3"/>
    <x v="706"/>
    <d v="2015-08-23T05:00:00"/>
  </r>
  <r>
    <n v="780"/>
    <s v="Brooks-Rodriguez"/>
    <s v="Implemented intangible instruction set"/>
    <x v="135"/>
    <n v="5421"/>
    <n v="106.29411764705883"/>
    <x v="1"/>
    <n v="164"/>
    <n v="0.22558304275761515"/>
    <x v="1"/>
    <s v="USD"/>
    <n v="1469163600"/>
    <n v="1470805200"/>
    <b v="0"/>
    <b v="1"/>
    <s v="film &amp; video/drama"/>
    <x v="4"/>
    <x v="6"/>
    <x v="707"/>
    <d v="2016-08-10T05:00:00"/>
  </r>
  <r>
    <n v="781"/>
    <s v="Thomas Ltd"/>
    <s v="Cross-group interactive architecture"/>
    <x v="251"/>
    <n v="4414"/>
    <n v="50.735632183908038"/>
    <x v="3"/>
    <n v="56"/>
    <n v="7.7028356063575901E-2"/>
    <x v="5"/>
    <s v="CHF"/>
    <n v="1288501200"/>
    <n v="1292911200"/>
    <b v="0"/>
    <b v="0"/>
    <s v="theater/plays"/>
    <x v="3"/>
    <x v="3"/>
    <x v="708"/>
    <d v="2010-12-21T06:00:00"/>
  </r>
  <r>
    <n v="782"/>
    <s v="Williams and Sons"/>
    <s v="Centralized asymmetric framework"/>
    <x v="135"/>
    <n v="10981"/>
    <n v="215.31372549019611"/>
    <x v="1"/>
    <n v="161"/>
    <n v="0.22145652368278074"/>
    <x v="1"/>
    <s v="USD"/>
    <n v="1298959200"/>
    <n v="1301374800"/>
    <b v="0"/>
    <b v="1"/>
    <s v="film &amp; video/animation"/>
    <x v="4"/>
    <x v="10"/>
    <x v="709"/>
    <d v="2011-03-29T05:00:00"/>
  </r>
  <r>
    <n v="783"/>
    <s v="Vega, Chan and Carney"/>
    <s v="Down-sized systematic utilization"/>
    <x v="71"/>
    <n v="10451"/>
    <n v="141.22972972972974"/>
    <x v="1"/>
    <n v="138"/>
    <n v="0.18981987744238349"/>
    <x v="1"/>
    <s v="USD"/>
    <n v="1387260000"/>
    <n v="1387864800"/>
    <b v="0"/>
    <b v="0"/>
    <s v="music/rock"/>
    <x v="1"/>
    <x v="1"/>
    <x v="710"/>
    <d v="2013-12-24T06:00:00"/>
  </r>
  <r>
    <n v="784"/>
    <s v="Byrd Group"/>
    <s v="Profound fault-tolerant model"/>
    <x v="393"/>
    <n v="102535"/>
    <n v="115.33745781777279"/>
    <x v="1"/>
    <n v="3308"/>
    <n v="4.5501750331840913"/>
    <x v="1"/>
    <s v="USD"/>
    <n v="1457244000"/>
    <n v="1458190800"/>
    <b v="0"/>
    <b v="0"/>
    <s v="technology/web"/>
    <x v="2"/>
    <x v="2"/>
    <x v="711"/>
    <d v="2016-03-17T05:00:00"/>
  </r>
  <r>
    <n v="785"/>
    <s v="Peterson, Fletcher and Sanchez"/>
    <s v="Multi-channeled bi-directional moratorium"/>
    <x v="313"/>
    <n v="12939"/>
    <n v="193.11940298507463"/>
    <x v="1"/>
    <n v="127"/>
    <n v="0.17468930750132391"/>
    <x v="2"/>
    <s v="AUD"/>
    <n v="1556341200"/>
    <n v="1559278800"/>
    <b v="0"/>
    <b v="1"/>
    <s v="film &amp; video/animation"/>
    <x v="4"/>
    <x v="10"/>
    <x v="157"/>
    <d v="2019-05-31T05:00:00"/>
  </r>
  <r>
    <n v="786"/>
    <s v="Smith-Brown"/>
    <s v="Object-based content-based ability"/>
    <x v="42"/>
    <n v="10946"/>
    <n v="729.73333333333335"/>
    <x v="1"/>
    <n v="207"/>
    <n v="0.28472981616357523"/>
    <x v="6"/>
    <s v="EUR"/>
    <n v="1522126800"/>
    <n v="1522731600"/>
    <b v="0"/>
    <b v="1"/>
    <s v="music/jazz"/>
    <x v="1"/>
    <x v="17"/>
    <x v="630"/>
    <d v="2018-04-03T05:00:00"/>
  </r>
  <r>
    <n v="787"/>
    <s v="Vance-Glover"/>
    <s v="Progressive coherent secured line"/>
    <x v="394"/>
    <n v="60994"/>
    <n v="99.66339869281046"/>
    <x v="0"/>
    <n v="859"/>
    <n v="1.1815599617609231"/>
    <x v="0"/>
    <s v="CAD"/>
    <n v="1305954000"/>
    <n v="1306731600"/>
    <b v="0"/>
    <b v="0"/>
    <s v="music/rock"/>
    <x v="1"/>
    <x v="1"/>
    <x v="712"/>
    <d v="2011-05-30T05:00:00"/>
  </r>
  <r>
    <n v="788"/>
    <s v="Joyce PLC"/>
    <s v="Synchronized directional capability"/>
    <x v="136"/>
    <n v="3174"/>
    <n v="88.166666666666671"/>
    <x v="2"/>
    <n v="31"/>
    <n v="4.2640697106622376E-2"/>
    <x v="1"/>
    <s v="USD"/>
    <n v="1350709200"/>
    <n v="1352527200"/>
    <b v="0"/>
    <b v="0"/>
    <s v="film &amp; video/animation"/>
    <x v="4"/>
    <x v="10"/>
    <x v="93"/>
    <d v="2012-11-10T06:00:00"/>
  </r>
  <r>
    <n v="789"/>
    <s v="Kennedy-Miller"/>
    <s v="Cross-platform composite migration"/>
    <x v="25"/>
    <n v="3351"/>
    <n v="37.233333333333334"/>
    <x v="0"/>
    <n v="45"/>
    <n v="6.1897786122516354E-2"/>
    <x v="1"/>
    <s v="USD"/>
    <n v="1401166800"/>
    <n v="1404363600"/>
    <b v="0"/>
    <b v="0"/>
    <s v="theater/plays"/>
    <x v="3"/>
    <x v="3"/>
    <x v="713"/>
    <d v="2014-07-03T05:00:00"/>
  </r>
  <r>
    <n v="790"/>
    <s v="White-Obrien"/>
    <s v="Operative local pricing structure"/>
    <x v="395"/>
    <n v="56774"/>
    <n v="30.540075309306079"/>
    <x v="3"/>
    <n v="1113"/>
    <n v="1.530938576763571"/>
    <x v="1"/>
    <s v="USD"/>
    <n v="1266127200"/>
    <n v="1266645600"/>
    <b v="0"/>
    <b v="0"/>
    <s v="theater/plays"/>
    <x v="3"/>
    <x v="3"/>
    <x v="714"/>
    <d v="2010-02-20T06:00:00"/>
  </r>
  <r>
    <n v="791"/>
    <s v="Stafford, Hess and Raymond"/>
    <s v="Optional web-enabled extranet"/>
    <x v="118"/>
    <n v="540"/>
    <n v="25.714285714285712"/>
    <x v="0"/>
    <n v="6"/>
    <n v="8.2530381496688475E-3"/>
    <x v="1"/>
    <s v="USD"/>
    <n v="1481436000"/>
    <n v="1482818400"/>
    <b v="0"/>
    <b v="0"/>
    <s v="food/food trucks"/>
    <x v="0"/>
    <x v="0"/>
    <x v="715"/>
    <d v="2016-12-27T06:00:00"/>
  </r>
  <r>
    <n v="792"/>
    <s v="Jordan, Schneider and Hall"/>
    <s v="Reduced 6thgeneration intranet"/>
    <x v="22"/>
    <n v="680"/>
    <n v="34"/>
    <x v="0"/>
    <n v="7"/>
    <n v="9.6285445079469876E-3"/>
    <x v="1"/>
    <s v="USD"/>
    <n v="1372222800"/>
    <n v="1374642000"/>
    <b v="0"/>
    <b v="1"/>
    <s v="theater/plays"/>
    <x v="3"/>
    <x v="3"/>
    <x v="716"/>
    <d v="2013-07-24T05:00:00"/>
  </r>
  <r>
    <n v="793"/>
    <s v="Rodriguez, Cox and Rodriguez"/>
    <s v="Networked disintermediate leverage"/>
    <x v="65"/>
    <n v="13045"/>
    <n v="1185.909090909091"/>
    <x v="1"/>
    <n v="181"/>
    <n v="0.24896665084834355"/>
    <x v="5"/>
    <s v="CHF"/>
    <n v="1372136400"/>
    <n v="1372482000"/>
    <b v="0"/>
    <b v="0"/>
    <s v="publishing/nonfiction"/>
    <x v="5"/>
    <x v="9"/>
    <x v="448"/>
    <d v="2013-06-29T05:00:00"/>
  </r>
  <r>
    <n v="794"/>
    <s v="Welch Inc"/>
    <s v="Optional optimal website"/>
    <x v="47"/>
    <n v="8276"/>
    <n v="125.39393939393939"/>
    <x v="1"/>
    <n v="110"/>
    <n v="0.15130569941059552"/>
    <x v="1"/>
    <s v="USD"/>
    <n v="1513922400"/>
    <n v="1514959200"/>
    <b v="0"/>
    <b v="0"/>
    <s v="music/rock"/>
    <x v="1"/>
    <x v="1"/>
    <x v="717"/>
    <d v="2018-01-03T06:00:00"/>
  </r>
  <r>
    <n v="795"/>
    <s v="Vasquez Inc"/>
    <s v="Stand-alone asynchronous functionalities"/>
    <x v="143"/>
    <n v="1022"/>
    <n v="14.394366197183098"/>
    <x v="0"/>
    <n v="31"/>
    <n v="4.2640697106622376E-2"/>
    <x v="1"/>
    <s v="USD"/>
    <n v="1477976400"/>
    <n v="1478235600"/>
    <b v="0"/>
    <b v="0"/>
    <s v="film &amp; video/drama"/>
    <x v="4"/>
    <x v="6"/>
    <x v="718"/>
    <d v="2016-11-04T05:00:00"/>
  </r>
  <r>
    <n v="796"/>
    <s v="Freeman-Ferguson"/>
    <s v="Profound full-range open system"/>
    <x v="75"/>
    <n v="4275"/>
    <n v="54.807692307692314"/>
    <x v="0"/>
    <n v="78"/>
    <n v="0.10728949594569501"/>
    <x v="1"/>
    <s v="USD"/>
    <n v="1407474000"/>
    <n v="1408078800"/>
    <b v="0"/>
    <b v="1"/>
    <s v="games/mobile games"/>
    <x v="6"/>
    <x v="20"/>
    <x v="719"/>
    <d v="2014-08-15T05:00:00"/>
  </r>
  <r>
    <n v="797"/>
    <s v="Houston, Moore and Rogers"/>
    <s v="Optional tangible utilization"/>
    <x v="4"/>
    <n v="8332"/>
    <n v="109.63157894736841"/>
    <x v="1"/>
    <n v="185"/>
    <n v="0.25446867628145609"/>
    <x v="1"/>
    <s v="USD"/>
    <n v="1546149600"/>
    <n v="1548136800"/>
    <b v="0"/>
    <b v="0"/>
    <s v="technology/web"/>
    <x v="2"/>
    <x v="2"/>
    <x v="720"/>
    <d v="2019-01-22T06:00:00"/>
  </r>
  <r>
    <n v="798"/>
    <s v="Small-Fuentes"/>
    <s v="Seamless maximized product"/>
    <x v="74"/>
    <n v="6408"/>
    <n v="188.47058823529412"/>
    <x v="1"/>
    <n v="121"/>
    <n v="0.16643626935165509"/>
    <x v="1"/>
    <s v="USD"/>
    <n v="1338440400"/>
    <n v="1340859600"/>
    <b v="0"/>
    <b v="1"/>
    <s v="theater/plays"/>
    <x v="3"/>
    <x v="3"/>
    <x v="721"/>
    <d v="2012-06-28T05:00:00"/>
  </r>
  <r>
    <n v="799"/>
    <s v="Reid-Day"/>
    <s v="Devolved tertiary time-frame"/>
    <x v="396"/>
    <n v="73522"/>
    <n v="87.008284023668637"/>
    <x v="0"/>
    <n v="1225"/>
    <n v="1.6849952888907229"/>
    <x v="4"/>
    <s v="GBP"/>
    <n v="1454133600"/>
    <n v="1454479200"/>
    <b v="0"/>
    <b v="0"/>
    <s v="theater/plays"/>
    <x v="3"/>
    <x v="3"/>
    <x v="722"/>
    <d v="2016-02-03T06:00:00"/>
  </r>
  <r>
    <n v="800"/>
    <s v="Wallace LLC"/>
    <s v="Centralized regional function"/>
    <x v="0"/>
    <n v="1"/>
    <n v="1"/>
    <x v="0"/>
    <n v="1"/>
    <n v="1.3755063582781412E-3"/>
    <x v="5"/>
    <s v="CHF"/>
    <n v="1434085200"/>
    <n v="1434430800"/>
    <b v="0"/>
    <b v="0"/>
    <s v="music/rock"/>
    <x v="1"/>
    <x v="1"/>
    <x v="139"/>
    <d v="2015-06-16T05:00:00"/>
  </r>
  <r>
    <n v="801"/>
    <s v="Olson-Bishop"/>
    <s v="User-friendly high-level initiative"/>
    <x v="173"/>
    <n v="4667"/>
    <n v="202.9130434782609"/>
    <x v="1"/>
    <n v="106"/>
    <n v="0.14580367397748295"/>
    <x v="1"/>
    <s v="USD"/>
    <n v="1577772000"/>
    <n v="1579672800"/>
    <b v="0"/>
    <b v="1"/>
    <s v="photography/photography books"/>
    <x v="7"/>
    <x v="14"/>
    <x v="723"/>
    <d v="2020-01-22T06:00:00"/>
  </r>
  <r>
    <n v="802"/>
    <s v="Rodriguez, Anderson and Porter"/>
    <s v="Reverse-engineered zero-defect infrastructure"/>
    <x v="8"/>
    <n v="12216"/>
    <n v="197.03225806451613"/>
    <x v="1"/>
    <n v="142"/>
    <n v="0.19532190287549606"/>
    <x v="1"/>
    <s v="USD"/>
    <n v="1562216400"/>
    <n v="1562389200"/>
    <b v="0"/>
    <b v="0"/>
    <s v="photography/photography books"/>
    <x v="7"/>
    <x v="14"/>
    <x v="704"/>
    <d v="2019-07-06T05:00:00"/>
  </r>
  <r>
    <n v="803"/>
    <s v="Perez, Brown and Meyers"/>
    <s v="Stand-alone background customer loyalty"/>
    <x v="55"/>
    <n v="6527"/>
    <n v="107"/>
    <x v="1"/>
    <n v="233"/>
    <n v="0.32049298147880689"/>
    <x v="1"/>
    <s v="USD"/>
    <n v="1548568800"/>
    <n v="1551506400"/>
    <b v="0"/>
    <b v="0"/>
    <s v="theater/plays"/>
    <x v="3"/>
    <x v="3"/>
    <x v="724"/>
    <d v="2019-03-02T06:00:00"/>
  </r>
  <r>
    <n v="804"/>
    <s v="English-Mccullough"/>
    <s v="Business-focused discrete software"/>
    <x v="97"/>
    <n v="6987"/>
    <n v="268.73076923076923"/>
    <x v="1"/>
    <n v="218"/>
    <n v="0.29986038610463478"/>
    <x v="1"/>
    <s v="USD"/>
    <n v="1514872800"/>
    <n v="1516600800"/>
    <b v="0"/>
    <b v="0"/>
    <s v="music/rock"/>
    <x v="1"/>
    <x v="1"/>
    <x v="725"/>
    <d v="2018-01-22T06:00:00"/>
  </r>
  <r>
    <n v="805"/>
    <s v="Smith-Nguyen"/>
    <s v="Advanced intermediate Graphic Interface"/>
    <x v="62"/>
    <n v="4932"/>
    <n v="50.845360824742272"/>
    <x v="0"/>
    <n v="67"/>
    <n v="9.2158926004635461E-2"/>
    <x v="2"/>
    <s v="AUD"/>
    <n v="1416031200"/>
    <n v="1420437600"/>
    <b v="0"/>
    <b v="0"/>
    <s v="film &amp; video/documentary"/>
    <x v="4"/>
    <x v="4"/>
    <x v="660"/>
    <d v="2015-01-05T06:00:00"/>
  </r>
  <r>
    <n v="806"/>
    <s v="Harmon-Madden"/>
    <s v="Adaptive holistic hub"/>
    <x v="31"/>
    <n v="8262"/>
    <n v="1180.2857142857142"/>
    <x v="1"/>
    <n v="76"/>
    <n v="0.10453848322913872"/>
    <x v="1"/>
    <s v="USD"/>
    <n v="1330927200"/>
    <n v="1332997200"/>
    <b v="0"/>
    <b v="1"/>
    <s v="film &amp; video/drama"/>
    <x v="4"/>
    <x v="6"/>
    <x v="726"/>
    <d v="2012-03-29T05:00:00"/>
  </r>
  <r>
    <n v="807"/>
    <s v="Walker-Taylor"/>
    <s v="Automated uniform concept"/>
    <x v="31"/>
    <n v="1848"/>
    <n v="264"/>
    <x v="1"/>
    <n v="43"/>
    <n v="5.9146773405960071E-2"/>
    <x v="1"/>
    <s v="USD"/>
    <n v="1571115600"/>
    <n v="1574920800"/>
    <b v="0"/>
    <b v="1"/>
    <s v="theater/plays"/>
    <x v="3"/>
    <x v="3"/>
    <x v="727"/>
    <d v="2019-11-28T06:00:00"/>
  </r>
  <r>
    <n v="808"/>
    <s v="Harris, Medina and Mitchell"/>
    <s v="Enhanced regional flexibility"/>
    <x v="5"/>
    <n v="1583"/>
    <n v="30.44230769230769"/>
    <x v="0"/>
    <n v="19"/>
    <n v="2.6134620807284681E-2"/>
    <x v="1"/>
    <s v="USD"/>
    <n v="1463461200"/>
    <n v="1464930000"/>
    <b v="0"/>
    <b v="0"/>
    <s v="food/food trucks"/>
    <x v="0"/>
    <x v="0"/>
    <x v="728"/>
    <d v="2016-06-03T05:00:00"/>
  </r>
  <r>
    <n v="809"/>
    <s v="Williams and Sons"/>
    <s v="Public-key bottom-line algorithm"/>
    <x v="397"/>
    <n v="88536"/>
    <n v="62.880681818181813"/>
    <x v="0"/>
    <n v="2108"/>
    <n v="2.8995674032503214"/>
    <x v="5"/>
    <s v="CHF"/>
    <n v="1344920400"/>
    <n v="1345006800"/>
    <b v="0"/>
    <b v="0"/>
    <s v="film &amp; video/documentary"/>
    <x v="4"/>
    <x v="4"/>
    <x v="729"/>
    <d v="2012-08-15T05:00:00"/>
  </r>
  <r>
    <n v="810"/>
    <s v="Ball-Fisher"/>
    <s v="Multi-layered intangible instruction set"/>
    <x v="330"/>
    <n v="12360"/>
    <n v="193.125"/>
    <x v="1"/>
    <n v="221"/>
    <n v="0.30398690517946919"/>
    <x v="1"/>
    <s v="USD"/>
    <n v="1511848800"/>
    <n v="1512712800"/>
    <b v="0"/>
    <b v="1"/>
    <s v="theater/plays"/>
    <x v="3"/>
    <x v="3"/>
    <x v="730"/>
    <d v="2017-12-08T06:00:00"/>
  </r>
  <r>
    <n v="811"/>
    <s v="Page, Holt and Mack"/>
    <s v="Fundamental methodical emulation"/>
    <x v="398"/>
    <n v="71320"/>
    <n v="77.102702702702715"/>
    <x v="0"/>
    <n v="679"/>
    <n v="0.93396881727085779"/>
    <x v="1"/>
    <s v="USD"/>
    <n v="1452319200"/>
    <n v="1452492000"/>
    <b v="0"/>
    <b v="1"/>
    <s v="games/video games"/>
    <x v="6"/>
    <x v="11"/>
    <x v="731"/>
    <d v="2016-01-11T06:00:00"/>
  </r>
  <r>
    <n v="812"/>
    <s v="Landry Group"/>
    <s v="Expanded value-added hardware"/>
    <x v="221"/>
    <n v="134640"/>
    <n v="225.52763819095478"/>
    <x v="1"/>
    <n v="2805"/>
    <n v="3.8582953349701858"/>
    <x v="0"/>
    <s v="CAD"/>
    <n v="1523854800"/>
    <n v="1524286800"/>
    <b v="0"/>
    <b v="0"/>
    <s v="publishing/nonfiction"/>
    <x v="5"/>
    <x v="9"/>
    <x v="78"/>
    <d v="2018-04-21T05:00:00"/>
  </r>
  <r>
    <n v="813"/>
    <s v="Buckley Group"/>
    <s v="Diverse high-level attitude"/>
    <x v="170"/>
    <n v="7661"/>
    <n v="239.40625"/>
    <x v="1"/>
    <n v="68"/>
    <n v="9.3534432362913603E-2"/>
    <x v="1"/>
    <s v="USD"/>
    <n v="1346043600"/>
    <n v="1346907600"/>
    <b v="0"/>
    <b v="0"/>
    <s v="games/video games"/>
    <x v="6"/>
    <x v="11"/>
    <x v="732"/>
    <d v="2012-09-06T05:00:00"/>
  </r>
  <r>
    <n v="814"/>
    <s v="Vincent PLC"/>
    <s v="Visionary 24hour analyzer"/>
    <x v="170"/>
    <n v="2950"/>
    <n v="92.1875"/>
    <x v="0"/>
    <n v="36"/>
    <n v="4.9518228898013078E-2"/>
    <x v="3"/>
    <s v="DKK"/>
    <n v="1464325200"/>
    <n v="1464498000"/>
    <b v="0"/>
    <b v="1"/>
    <s v="music/rock"/>
    <x v="1"/>
    <x v="1"/>
    <x v="733"/>
    <d v="2016-05-29T05:00:00"/>
  </r>
  <r>
    <n v="815"/>
    <s v="Watson-Douglas"/>
    <s v="Centralized bandwidth-monitored leverage"/>
    <x v="25"/>
    <n v="11721"/>
    <n v="130.23333333333335"/>
    <x v="1"/>
    <n v="183"/>
    <n v="0.25171766356489983"/>
    <x v="0"/>
    <s v="CAD"/>
    <n v="1511935200"/>
    <n v="1514181600"/>
    <b v="0"/>
    <b v="0"/>
    <s v="music/rock"/>
    <x v="1"/>
    <x v="1"/>
    <x v="734"/>
    <d v="2017-12-25T06:00:00"/>
  </r>
  <r>
    <n v="816"/>
    <s v="Jones, Casey and Jones"/>
    <s v="Ergonomic mission-critical moratorium"/>
    <x v="173"/>
    <n v="14150"/>
    <n v="615.21739130434787"/>
    <x v="1"/>
    <n v="133"/>
    <n v="0.18294234565099277"/>
    <x v="1"/>
    <s v="USD"/>
    <n v="1392012000"/>
    <n v="1392184800"/>
    <b v="1"/>
    <b v="1"/>
    <s v="theater/plays"/>
    <x v="3"/>
    <x v="3"/>
    <x v="406"/>
    <d v="2014-02-12T06:00:00"/>
  </r>
  <r>
    <n v="817"/>
    <s v="Alvarez-Bauer"/>
    <s v="Front-line intermediate moderator"/>
    <x v="399"/>
    <n v="189192"/>
    <n v="368.79532163742692"/>
    <x v="1"/>
    <n v="2489"/>
    <n v="3.4236353257542933"/>
    <x v="6"/>
    <s v="EUR"/>
    <n v="1556946000"/>
    <n v="1559365200"/>
    <b v="0"/>
    <b v="1"/>
    <s v="publishing/nonfiction"/>
    <x v="5"/>
    <x v="9"/>
    <x v="735"/>
    <d v="2019-06-01T05:00:00"/>
  </r>
  <r>
    <n v="818"/>
    <s v="Martinez LLC"/>
    <s v="Automated local secured line"/>
    <x v="31"/>
    <n v="7664"/>
    <n v="1094.8571428571429"/>
    <x v="1"/>
    <n v="69"/>
    <n v="9.4909938721191744E-2"/>
    <x v="1"/>
    <s v="USD"/>
    <n v="1548050400"/>
    <n v="1549173600"/>
    <b v="0"/>
    <b v="1"/>
    <s v="theater/plays"/>
    <x v="3"/>
    <x v="3"/>
    <x v="736"/>
    <d v="2019-02-03T06:00:00"/>
  </r>
  <r>
    <n v="819"/>
    <s v="Buck-Khan"/>
    <s v="Integrated bandwidth-monitored alliance"/>
    <x v="200"/>
    <n v="4509"/>
    <n v="50.662921348314605"/>
    <x v="0"/>
    <n v="47"/>
    <n v="6.4648798839072638E-2"/>
    <x v="1"/>
    <s v="USD"/>
    <n v="1353736800"/>
    <n v="1355032800"/>
    <b v="1"/>
    <b v="0"/>
    <s v="games/video games"/>
    <x v="6"/>
    <x v="11"/>
    <x v="737"/>
    <d v="2012-12-09T06:00:00"/>
  </r>
  <r>
    <n v="820"/>
    <s v="Valdez, Williams and Meyer"/>
    <s v="Cross-group heuristic forecast"/>
    <x v="42"/>
    <n v="12009"/>
    <n v="800.6"/>
    <x v="1"/>
    <n v="279"/>
    <n v="0.38376627395960139"/>
    <x v="4"/>
    <s v="GBP"/>
    <n v="1532840400"/>
    <n v="1533963600"/>
    <b v="0"/>
    <b v="1"/>
    <s v="music/rock"/>
    <x v="1"/>
    <x v="1"/>
    <x v="192"/>
    <d v="2018-08-11T05:00:00"/>
  </r>
  <r>
    <n v="821"/>
    <s v="Alvarez-Andrews"/>
    <s v="Extended impactful secured line"/>
    <x v="70"/>
    <n v="14273"/>
    <n v="291.28571428571428"/>
    <x v="1"/>
    <n v="210"/>
    <n v="0.28885633523840964"/>
    <x v="1"/>
    <s v="USD"/>
    <n v="1488261600"/>
    <n v="1489381200"/>
    <b v="0"/>
    <b v="0"/>
    <s v="film &amp; video/documentary"/>
    <x v="4"/>
    <x v="4"/>
    <x v="738"/>
    <d v="2017-03-13T05:00:00"/>
  </r>
  <r>
    <n v="822"/>
    <s v="Stewart and Sons"/>
    <s v="Distributed optimizing protocol"/>
    <x v="400"/>
    <n v="188982"/>
    <n v="349.9666666666667"/>
    <x v="1"/>
    <n v="2100"/>
    <n v="2.8885633523840966"/>
    <x v="1"/>
    <s v="USD"/>
    <n v="1393567200"/>
    <n v="1395032400"/>
    <b v="0"/>
    <b v="0"/>
    <s v="music/rock"/>
    <x v="1"/>
    <x v="1"/>
    <x v="739"/>
    <d v="2014-03-17T05:00:00"/>
  </r>
  <r>
    <n v="823"/>
    <s v="Dyer Inc"/>
    <s v="Secured well-modulated system engine"/>
    <x v="178"/>
    <n v="14640"/>
    <n v="357.07317073170731"/>
    <x v="1"/>
    <n v="252"/>
    <n v="0.34662760228609157"/>
    <x v="1"/>
    <s v="USD"/>
    <n v="1410325200"/>
    <n v="1412485200"/>
    <b v="1"/>
    <b v="1"/>
    <s v="music/rock"/>
    <x v="1"/>
    <x v="1"/>
    <x v="613"/>
    <d v="2014-10-05T05:00:00"/>
  </r>
  <r>
    <n v="824"/>
    <s v="Anderson, Williams and Cox"/>
    <s v="Streamlined national benchmark"/>
    <x v="401"/>
    <n v="107516"/>
    <n v="126.48941176470588"/>
    <x v="1"/>
    <n v="1280"/>
    <n v="1.7606481385960207"/>
    <x v="1"/>
    <s v="USD"/>
    <n v="1276923600"/>
    <n v="1279688400"/>
    <b v="0"/>
    <b v="1"/>
    <s v="publishing/nonfiction"/>
    <x v="5"/>
    <x v="9"/>
    <x v="740"/>
    <d v="2010-07-21T05:00:00"/>
  </r>
  <r>
    <n v="825"/>
    <s v="Solomon PLC"/>
    <s v="Open-architected 24/7 infrastructure"/>
    <x v="136"/>
    <n v="13950"/>
    <n v="387.5"/>
    <x v="1"/>
    <n v="157"/>
    <n v="0.21595449824966817"/>
    <x v="4"/>
    <s v="GBP"/>
    <n v="1500958800"/>
    <n v="1501995600"/>
    <b v="0"/>
    <b v="0"/>
    <s v="film &amp; video/shorts"/>
    <x v="4"/>
    <x v="12"/>
    <x v="145"/>
    <d v="2017-08-06T05:00:00"/>
  </r>
  <r>
    <n v="826"/>
    <s v="Miller-Hubbard"/>
    <s v="Digitized 6thgeneration Local Area Network"/>
    <x v="54"/>
    <n v="12797"/>
    <n v="457.03571428571428"/>
    <x v="1"/>
    <n v="194"/>
    <n v="0.26684823350595938"/>
    <x v="1"/>
    <s v="USD"/>
    <n v="1292220000"/>
    <n v="1294639200"/>
    <b v="0"/>
    <b v="1"/>
    <s v="theater/plays"/>
    <x v="3"/>
    <x v="3"/>
    <x v="741"/>
    <d v="2011-01-10T06:00:00"/>
  </r>
  <r>
    <n v="827"/>
    <s v="Miranda, Martinez and Lowery"/>
    <s v="Innovative actuating artificial intelligence"/>
    <x v="173"/>
    <n v="6134"/>
    <n v="266.69565217391306"/>
    <x v="1"/>
    <n v="82"/>
    <n v="0.11279152137880757"/>
    <x v="2"/>
    <s v="AUD"/>
    <n v="1304398800"/>
    <n v="1305435600"/>
    <b v="0"/>
    <b v="1"/>
    <s v="film &amp; video/drama"/>
    <x v="4"/>
    <x v="6"/>
    <x v="742"/>
    <d v="2011-05-15T05:00:00"/>
  </r>
  <r>
    <n v="828"/>
    <s v="Munoz, Cherry and Bell"/>
    <s v="Cross-platform reciprocal budgetary management"/>
    <x v="143"/>
    <n v="4899"/>
    <n v="69"/>
    <x v="0"/>
    <n v="70"/>
    <n v="9.6285445079469886E-2"/>
    <x v="1"/>
    <s v="USD"/>
    <n v="1535432400"/>
    <n v="1537592400"/>
    <b v="0"/>
    <b v="0"/>
    <s v="theater/plays"/>
    <x v="3"/>
    <x v="3"/>
    <x v="202"/>
    <d v="2018-09-22T05:00:00"/>
  </r>
  <r>
    <n v="829"/>
    <s v="Baker-Higgins"/>
    <s v="Vision-oriented scalable portal"/>
    <x v="103"/>
    <n v="4929"/>
    <n v="51.34375"/>
    <x v="0"/>
    <n v="154"/>
    <n v="0.21182797917483373"/>
    <x v="1"/>
    <s v="USD"/>
    <n v="1433826000"/>
    <n v="1435122000"/>
    <b v="0"/>
    <b v="0"/>
    <s v="theater/plays"/>
    <x v="3"/>
    <x v="3"/>
    <x v="743"/>
    <d v="2015-06-24T05:00:00"/>
  </r>
  <r>
    <n v="830"/>
    <s v="Johnson, Turner and Carroll"/>
    <s v="Persevering zero administration knowledge user"/>
    <x v="319"/>
    <n v="1424"/>
    <n v="1.1710526315789473"/>
    <x v="0"/>
    <n v="22"/>
    <n v="3.0261139882119106E-2"/>
    <x v="1"/>
    <s v="USD"/>
    <n v="1514959200"/>
    <n v="1520056800"/>
    <b v="0"/>
    <b v="0"/>
    <s v="theater/plays"/>
    <x v="3"/>
    <x v="3"/>
    <x v="744"/>
    <d v="2018-03-03T06:00:00"/>
  </r>
  <r>
    <n v="831"/>
    <s v="Ward PLC"/>
    <s v="Front-line bottom-line Graphic Interface"/>
    <x v="402"/>
    <n v="105817"/>
    <n v="108.97734294541709"/>
    <x v="1"/>
    <n v="4233"/>
    <n v="5.8225184145913715"/>
    <x v="1"/>
    <s v="USD"/>
    <n v="1332738000"/>
    <n v="1335675600"/>
    <b v="0"/>
    <b v="0"/>
    <s v="photography/photography books"/>
    <x v="7"/>
    <x v="14"/>
    <x v="745"/>
    <d v="2012-04-29T05:00:00"/>
  </r>
  <r>
    <n v="832"/>
    <s v="Bradley, Beck and Mayo"/>
    <s v="Synergized fault-tolerant hierarchy"/>
    <x v="403"/>
    <n v="136156"/>
    <n v="315.17592592592592"/>
    <x v="1"/>
    <n v="1297"/>
    <n v="1.784031746686749"/>
    <x v="3"/>
    <s v="DKK"/>
    <n v="1445490000"/>
    <n v="1448431200"/>
    <b v="1"/>
    <b v="0"/>
    <s v="publishing/translations"/>
    <x v="5"/>
    <x v="18"/>
    <x v="746"/>
    <d v="2015-11-25T06:00:00"/>
  </r>
  <r>
    <n v="833"/>
    <s v="Levine, Martin and Hernandez"/>
    <s v="Expanded asynchronous groupware"/>
    <x v="85"/>
    <n v="10723"/>
    <n v="157.69117647058823"/>
    <x v="1"/>
    <n v="165"/>
    <n v="0.22695854911589328"/>
    <x v="3"/>
    <s v="DKK"/>
    <n v="1297663200"/>
    <n v="1298613600"/>
    <b v="0"/>
    <b v="0"/>
    <s v="publishing/translations"/>
    <x v="5"/>
    <x v="18"/>
    <x v="747"/>
    <d v="2011-02-25T06:00:00"/>
  </r>
  <r>
    <n v="834"/>
    <s v="Gallegos, Wagner and Gaines"/>
    <s v="Expanded fault-tolerant emulation"/>
    <x v="190"/>
    <n v="11228"/>
    <n v="153.8082191780822"/>
    <x v="1"/>
    <n v="119"/>
    <n v="0.16368525663509881"/>
    <x v="1"/>
    <s v="USD"/>
    <n v="1371963600"/>
    <n v="1372482000"/>
    <b v="0"/>
    <b v="0"/>
    <s v="theater/plays"/>
    <x v="3"/>
    <x v="3"/>
    <x v="362"/>
    <d v="2013-06-29T05:00:00"/>
  </r>
  <r>
    <n v="835"/>
    <s v="Hodges, Smith and Kelly"/>
    <s v="Future-proofed 24hour model"/>
    <x v="404"/>
    <n v="77355"/>
    <n v="89.738979118329468"/>
    <x v="0"/>
    <n v="1758"/>
    <n v="2.4181401778529721"/>
    <x v="1"/>
    <s v="USD"/>
    <n v="1425103200"/>
    <n v="1425621600"/>
    <b v="0"/>
    <b v="0"/>
    <s v="technology/web"/>
    <x v="2"/>
    <x v="2"/>
    <x v="748"/>
    <d v="2015-03-06T06:00:00"/>
  </r>
  <r>
    <n v="836"/>
    <s v="Macias Inc"/>
    <s v="Optimized didactic intranet"/>
    <x v="32"/>
    <n v="6086"/>
    <n v="75.135802469135797"/>
    <x v="0"/>
    <n v="94"/>
    <n v="0.12929759767814528"/>
    <x v="1"/>
    <s v="USD"/>
    <n v="1265349600"/>
    <n v="1266300000"/>
    <b v="0"/>
    <b v="0"/>
    <s v="music/indie rock"/>
    <x v="1"/>
    <x v="7"/>
    <x v="749"/>
    <d v="2010-02-16T06:00:00"/>
  </r>
  <r>
    <n v="837"/>
    <s v="Cook-Ortiz"/>
    <s v="Right-sized dedicated standardization"/>
    <x v="405"/>
    <n v="150960"/>
    <n v="852.88135593220341"/>
    <x v="1"/>
    <n v="1797"/>
    <n v="2.4717849258258195"/>
    <x v="1"/>
    <s v="USD"/>
    <n v="1301202000"/>
    <n v="1305867600"/>
    <b v="0"/>
    <b v="0"/>
    <s v="music/jazz"/>
    <x v="1"/>
    <x v="17"/>
    <x v="643"/>
    <d v="2011-05-20T05:00:00"/>
  </r>
  <r>
    <n v="838"/>
    <s v="Jordan-Fischer"/>
    <s v="Vision-oriented high-level extranet"/>
    <x v="330"/>
    <n v="8890"/>
    <n v="138.90625"/>
    <x v="1"/>
    <n v="261"/>
    <n v="0.35900715951059486"/>
    <x v="1"/>
    <s v="USD"/>
    <n v="1538024400"/>
    <n v="1538802000"/>
    <b v="0"/>
    <b v="0"/>
    <s v="theater/plays"/>
    <x v="3"/>
    <x v="3"/>
    <x v="750"/>
    <d v="2018-10-06T05:00:00"/>
  </r>
  <r>
    <n v="839"/>
    <s v="Pierce-Ramirez"/>
    <s v="Organized scalable initiative"/>
    <x v="106"/>
    <n v="14644"/>
    <n v="190.18181818181819"/>
    <x v="1"/>
    <n v="157"/>
    <n v="0.21595449824966817"/>
    <x v="1"/>
    <s v="USD"/>
    <n v="1395032400"/>
    <n v="1398920400"/>
    <b v="0"/>
    <b v="1"/>
    <s v="film &amp; video/documentary"/>
    <x v="4"/>
    <x v="4"/>
    <x v="751"/>
    <d v="2014-05-01T05:00:00"/>
  </r>
  <r>
    <n v="840"/>
    <s v="Howell and Sons"/>
    <s v="Enhanced regional moderator"/>
    <x v="406"/>
    <n v="116583"/>
    <n v="100.24333619948409"/>
    <x v="1"/>
    <n v="3533"/>
    <n v="4.859663963796673"/>
    <x v="1"/>
    <s v="USD"/>
    <n v="1405486800"/>
    <n v="1405659600"/>
    <b v="0"/>
    <b v="1"/>
    <s v="theater/plays"/>
    <x v="3"/>
    <x v="3"/>
    <x v="752"/>
    <d v="2014-07-18T05:00:00"/>
  </r>
  <r>
    <n v="841"/>
    <s v="Garcia, Dunn and Richardson"/>
    <s v="Automated even-keeled emulation"/>
    <x v="14"/>
    <n v="12991"/>
    <n v="142.75824175824175"/>
    <x v="1"/>
    <n v="155"/>
    <n v="0.21320348553311189"/>
    <x v="1"/>
    <s v="USD"/>
    <n v="1455861600"/>
    <n v="1457244000"/>
    <b v="0"/>
    <b v="0"/>
    <s v="technology/web"/>
    <x v="2"/>
    <x v="2"/>
    <x v="753"/>
    <d v="2016-03-06T06:00:00"/>
  </r>
  <r>
    <n v="842"/>
    <s v="Lawson and Sons"/>
    <s v="Reverse-engineered multi-tasking product"/>
    <x v="42"/>
    <n v="8447"/>
    <n v="563.13333333333333"/>
    <x v="1"/>
    <n v="132"/>
    <n v="0.18156683929271464"/>
    <x v="6"/>
    <s v="EUR"/>
    <n v="1529038800"/>
    <n v="1529298000"/>
    <b v="0"/>
    <b v="0"/>
    <s v="technology/wearables"/>
    <x v="2"/>
    <x v="8"/>
    <x v="754"/>
    <d v="2018-06-18T05:00:00"/>
  </r>
  <r>
    <n v="843"/>
    <s v="Porter-Hicks"/>
    <s v="De-engineered next generation parallelism"/>
    <x v="35"/>
    <n v="2703"/>
    <n v="30.715909090909086"/>
    <x v="0"/>
    <n v="33"/>
    <n v="4.5391709823178659E-2"/>
    <x v="1"/>
    <s v="USD"/>
    <n v="1535259600"/>
    <n v="1535778000"/>
    <b v="0"/>
    <b v="0"/>
    <s v="photography/photography books"/>
    <x v="7"/>
    <x v="14"/>
    <x v="755"/>
    <d v="2018-09-01T05:00:00"/>
  </r>
  <r>
    <n v="844"/>
    <s v="Rodriguez-Hansen"/>
    <s v="Intuitive cohesive groupware"/>
    <x v="35"/>
    <n v="8747"/>
    <n v="99.39772727272728"/>
    <x v="3"/>
    <n v="94"/>
    <n v="0.12929759767814528"/>
    <x v="1"/>
    <s v="USD"/>
    <n v="1327212000"/>
    <n v="1327471200"/>
    <b v="0"/>
    <b v="0"/>
    <s v="film &amp; video/documentary"/>
    <x v="4"/>
    <x v="4"/>
    <x v="756"/>
    <d v="2012-01-25T06:00:00"/>
  </r>
  <r>
    <n v="845"/>
    <s v="Williams LLC"/>
    <s v="Up-sized high-level access"/>
    <x v="407"/>
    <n v="138087"/>
    <n v="197.54935622317598"/>
    <x v="1"/>
    <n v="1354"/>
    <n v="1.8624356091086032"/>
    <x v="4"/>
    <s v="GBP"/>
    <n v="1526360400"/>
    <n v="1529557200"/>
    <b v="0"/>
    <b v="0"/>
    <s v="technology/web"/>
    <x v="2"/>
    <x v="2"/>
    <x v="757"/>
    <d v="2018-06-21T05:00:00"/>
  </r>
  <r>
    <n v="846"/>
    <s v="Cooper, Stanley and Bryant"/>
    <s v="Phased empowering success"/>
    <x v="67"/>
    <n v="5085"/>
    <n v="508.5"/>
    <x v="1"/>
    <n v="48"/>
    <n v="6.602430519735078E-2"/>
    <x v="1"/>
    <s v="USD"/>
    <n v="1532149200"/>
    <n v="1535259600"/>
    <b v="1"/>
    <b v="1"/>
    <s v="technology/web"/>
    <x v="2"/>
    <x v="2"/>
    <x v="758"/>
    <d v="2018-08-26T05:00:00"/>
  </r>
  <r>
    <n v="847"/>
    <s v="Miller, Glenn and Adams"/>
    <s v="Distributed actuating project"/>
    <x v="53"/>
    <n v="11174"/>
    <n v="237.74468085106383"/>
    <x v="1"/>
    <n v="110"/>
    <n v="0.15130569941059552"/>
    <x v="1"/>
    <s v="USD"/>
    <n v="1515304800"/>
    <n v="1515564000"/>
    <b v="0"/>
    <b v="0"/>
    <s v="food/food trucks"/>
    <x v="0"/>
    <x v="0"/>
    <x v="759"/>
    <d v="2018-01-10T06:00:00"/>
  </r>
  <r>
    <n v="848"/>
    <s v="Cole, Salazar and Moreno"/>
    <s v="Robust motivating orchestration"/>
    <x v="170"/>
    <n v="10831"/>
    <n v="338.46875"/>
    <x v="1"/>
    <n v="172"/>
    <n v="0.23658709362384028"/>
    <x v="1"/>
    <s v="USD"/>
    <n v="1276318800"/>
    <n v="1277096400"/>
    <b v="0"/>
    <b v="0"/>
    <s v="film &amp; video/drama"/>
    <x v="4"/>
    <x v="6"/>
    <x v="760"/>
    <d v="2010-06-21T05:00:00"/>
  </r>
  <r>
    <n v="849"/>
    <s v="Jones-Ryan"/>
    <s v="Vision-oriented uniform instruction set"/>
    <x v="313"/>
    <n v="8917"/>
    <n v="133.08955223880596"/>
    <x v="1"/>
    <n v="307"/>
    <n v="0.42228045199138931"/>
    <x v="1"/>
    <s v="USD"/>
    <n v="1328767200"/>
    <n v="1329026400"/>
    <b v="0"/>
    <b v="1"/>
    <s v="music/indie rock"/>
    <x v="1"/>
    <x v="7"/>
    <x v="761"/>
    <d v="2012-02-12T06:00:00"/>
  </r>
  <r>
    <n v="850"/>
    <s v="Hood, Perez and Meadows"/>
    <s v="Cross-group upward-trending hierarchy"/>
    <x v="0"/>
    <n v="1"/>
    <n v="1"/>
    <x v="0"/>
    <n v="1"/>
    <n v="1.3755063582781412E-3"/>
    <x v="1"/>
    <s v="USD"/>
    <n v="1321682400"/>
    <n v="1322978400"/>
    <b v="1"/>
    <b v="0"/>
    <s v="music/rock"/>
    <x v="1"/>
    <x v="1"/>
    <x v="762"/>
    <d v="2011-12-04T06:00:00"/>
  </r>
  <r>
    <n v="851"/>
    <s v="Bright and Sons"/>
    <s v="Object-based needs-based info-mediaries"/>
    <x v="46"/>
    <n v="12468"/>
    <n v="207.79999999999998"/>
    <x v="1"/>
    <n v="160"/>
    <n v="0.22008101732450258"/>
    <x v="1"/>
    <s v="USD"/>
    <n v="1335934800"/>
    <n v="1338786000"/>
    <b v="0"/>
    <b v="0"/>
    <s v="music/electric music"/>
    <x v="1"/>
    <x v="5"/>
    <x v="444"/>
    <d v="2012-06-04T05:00:00"/>
  </r>
  <r>
    <n v="852"/>
    <s v="Brady Ltd"/>
    <s v="Open-source reciprocal standardization"/>
    <x v="70"/>
    <n v="2505"/>
    <n v="51.122448979591837"/>
    <x v="0"/>
    <n v="31"/>
    <n v="4.2640697106622376E-2"/>
    <x v="1"/>
    <s v="USD"/>
    <n v="1310792400"/>
    <n v="1311656400"/>
    <b v="0"/>
    <b v="1"/>
    <s v="games/video games"/>
    <x v="6"/>
    <x v="11"/>
    <x v="763"/>
    <d v="2011-07-26T05:00:00"/>
  </r>
  <r>
    <n v="853"/>
    <s v="Collier LLC"/>
    <s v="Secured well-modulated projection"/>
    <x v="408"/>
    <n v="111502"/>
    <n v="652.05847953216369"/>
    <x v="1"/>
    <n v="1467"/>
    <n v="2.0178678275940332"/>
    <x v="0"/>
    <s v="CAD"/>
    <n v="1308546000"/>
    <n v="1308978000"/>
    <b v="0"/>
    <b v="1"/>
    <s v="music/indie rock"/>
    <x v="1"/>
    <x v="7"/>
    <x v="764"/>
    <d v="2011-06-25T05:00:00"/>
  </r>
  <r>
    <n v="854"/>
    <s v="Campbell, Thomas and Obrien"/>
    <s v="Multi-channeled secondary middleware"/>
    <x v="409"/>
    <n v="194309"/>
    <n v="113.63099415204678"/>
    <x v="1"/>
    <n v="2662"/>
    <n v="3.6615979257364115"/>
    <x v="0"/>
    <s v="CAD"/>
    <n v="1574056800"/>
    <n v="1576389600"/>
    <b v="0"/>
    <b v="0"/>
    <s v="publishing/fiction"/>
    <x v="5"/>
    <x v="13"/>
    <x v="765"/>
    <d v="2019-12-15T06:00:00"/>
  </r>
  <r>
    <n v="855"/>
    <s v="Moses-Terry"/>
    <s v="Horizontal clear-thinking framework"/>
    <x v="410"/>
    <n v="23956"/>
    <n v="102.37606837606839"/>
    <x v="1"/>
    <n v="452"/>
    <n v="0.62172887394171983"/>
    <x v="2"/>
    <s v="AUD"/>
    <n v="1308373200"/>
    <n v="1311051600"/>
    <b v="0"/>
    <b v="0"/>
    <s v="theater/plays"/>
    <x v="3"/>
    <x v="3"/>
    <x v="766"/>
    <d v="2011-07-19T05:00:00"/>
  </r>
  <r>
    <n v="856"/>
    <s v="Williams and Sons"/>
    <s v="Profound composite core"/>
    <x v="166"/>
    <n v="8558"/>
    <n v="356.58333333333331"/>
    <x v="1"/>
    <n v="158"/>
    <n v="0.2173300046079463"/>
    <x v="1"/>
    <s v="USD"/>
    <n v="1335243600"/>
    <n v="1336712400"/>
    <b v="0"/>
    <b v="0"/>
    <s v="food/food trucks"/>
    <x v="0"/>
    <x v="0"/>
    <x v="767"/>
    <d v="2012-05-11T05:00:00"/>
  </r>
  <r>
    <n v="857"/>
    <s v="Miranda, Gray and Hale"/>
    <s v="Programmable disintermediate matrices"/>
    <x v="98"/>
    <n v="7413"/>
    <n v="139.86792452830187"/>
    <x v="1"/>
    <n v="225"/>
    <n v="0.30948893061258176"/>
    <x v="5"/>
    <s v="CHF"/>
    <n v="1328421600"/>
    <n v="1330408800"/>
    <b v="1"/>
    <b v="0"/>
    <s v="film &amp; video/shorts"/>
    <x v="4"/>
    <x v="12"/>
    <x v="768"/>
    <d v="2012-02-28T06:00:00"/>
  </r>
  <r>
    <n v="858"/>
    <s v="Ayala, Crawford and Taylor"/>
    <s v="Realigned 5thgeneration knowledge user"/>
    <x v="220"/>
    <n v="2778"/>
    <n v="69.45"/>
    <x v="0"/>
    <n v="35"/>
    <n v="4.8142722539734943E-2"/>
    <x v="1"/>
    <s v="USD"/>
    <n v="1524286800"/>
    <n v="1524891600"/>
    <b v="1"/>
    <b v="0"/>
    <s v="food/food trucks"/>
    <x v="0"/>
    <x v="0"/>
    <x v="769"/>
    <d v="2018-04-28T05:00:00"/>
  </r>
  <r>
    <n v="859"/>
    <s v="Martinez Ltd"/>
    <s v="Multi-layered upward-trending groupware"/>
    <x v="190"/>
    <n v="2594"/>
    <n v="35.534246575342465"/>
    <x v="0"/>
    <n v="63"/>
    <n v="8.6656900571522893E-2"/>
    <x v="1"/>
    <s v="USD"/>
    <n v="1362117600"/>
    <n v="1363669200"/>
    <b v="0"/>
    <b v="1"/>
    <s v="theater/plays"/>
    <x v="3"/>
    <x v="3"/>
    <x v="770"/>
    <d v="2013-03-19T05:00:00"/>
  </r>
  <r>
    <n v="860"/>
    <s v="Lee PLC"/>
    <s v="Re-contextualized leadingedge firmware"/>
    <x v="22"/>
    <n v="5033"/>
    <n v="251.65"/>
    <x v="1"/>
    <n v="65"/>
    <n v="8.9407913288079177E-2"/>
    <x v="1"/>
    <s v="USD"/>
    <n v="1550556000"/>
    <n v="1551420000"/>
    <b v="0"/>
    <b v="1"/>
    <s v="technology/wearables"/>
    <x v="2"/>
    <x v="8"/>
    <x v="771"/>
    <d v="2019-03-01T06:00:00"/>
  </r>
  <r>
    <n v="861"/>
    <s v="Young, Ramsey and Powell"/>
    <s v="Devolved disintermediate analyzer"/>
    <x v="35"/>
    <n v="9317"/>
    <n v="105.87500000000001"/>
    <x v="1"/>
    <n v="163"/>
    <n v="0.22420753639933702"/>
    <x v="1"/>
    <s v="USD"/>
    <n v="1269147600"/>
    <n v="1269838800"/>
    <b v="0"/>
    <b v="0"/>
    <s v="theater/plays"/>
    <x v="3"/>
    <x v="3"/>
    <x v="772"/>
    <d v="2010-03-29T05:00:00"/>
  </r>
  <r>
    <n v="862"/>
    <s v="Lewis and Sons"/>
    <s v="Profound disintermediate open system"/>
    <x v="26"/>
    <n v="6560"/>
    <n v="187.42857142857144"/>
    <x v="1"/>
    <n v="85"/>
    <n v="0.116918040453642"/>
    <x v="1"/>
    <s v="USD"/>
    <n v="1312174800"/>
    <n v="1312520400"/>
    <b v="0"/>
    <b v="0"/>
    <s v="theater/plays"/>
    <x v="3"/>
    <x v="3"/>
    <x v="773"/>
    <d v="2011-08-05T05:00:00"/>
  </r>
  <r>
    <n v="863"/>
    <s v="Davis-Johnson"/>
    <s v="Automated reciprocal protocol"/>
    <x v="1"/>
    <n v="5415"/>
    <n v="386.78571428571428"/>
    <x v="1"/>
    <n v="217"/>
    <n v="0.29848487974635662"/>
    <x v="1"/>
    <s v="USD"/>
    <n v="1434517200"/>
    <n v="1436504400"/>
    <b v="0"/>
    <b v="1"/>
    <s v="film &amp; video/television"/>
    <x v="4"/>
    <x v="19"/>
    <x v="774"/>
    <d v="2015-07-10T05:00:00"/>
  </r>
  <r>
    <n v="864"/>
    <s v="Stevenson-Thompson"/>
    <s v="Automated static workforce"/>
    <x v="3"/>
    <n v="14577"/>
    <n v="347.07142857142856"/>
    <x v="1"/>
    <n v="150"/>
    <n v="0.20632595374172116"/>
    <x v="1"/>
    <s v="USD"/>
    <n v="1471582800"/>
    <n v="1472014800"/>
    <b v="0"/>
    <b v="0"/>
    <s v="film &amp; video/shorts"/>
    <x v="4"/>
    <x v="12"/>
    <x v="775"/>
    <d v="2016-08-24T05:00:00"/>
  </r>
  <r>
    <n v="865"/>
    <s v="Ellis, Smith and Armstrong"/>
    <s v="Horizontal attitude-oriented help-desk"/>
    <x v="411"/>
    <n v="150515"/>
    <n v="185.82098765432099"/>
    <x v="1"/>
    <n v="3272"/>
    <n v="4.5006568042860779"/>
    <x v="1"/>
    <s v="USD"/>
    <n v="1410757200"/>
    <n v="1411534800"/>
    <b v="0"/>
    <b v="0"/>
    <s v="theater/plays"/>
    <x v="3"/>
    <x v="3"/>
    <x v="776"/>
    <d v="2014-09-24T05:00:00"/>
  </r>
  <r>
    <n v="866"/>
    <s v="Jackson-Brown"/>
    <s v="Versatile 5thgeneration matrices"/>
    <x v="412"/>
    <n v="79045"/>
    <n v="43.241247264770237"/>
    <x v="3"/>
    <n v="898"/>
    <n v="1.2352047097337708"/>
    <x v="1"/>
    <s v="USD"/>
    <n v="1304830800"/>
    <n v="1304917200"/>
    <b v="0"/>
    <b v="0"/>
    <s v="photography/photography books"/>
    <x v="7"/>
    <x v="14"/>
    <x v="777"/>
    <d v="2011-05-09T05:00:00"/>
  </r>
  <r>
    <n v="867"/>
    <s v="Kane, Pruitt and Rivera"/>
    <s v="Cross-platform next generation service-desk"/>
    <x v="73"/>
    <n v="7797"/>
    <n v="162.4375"/>
    <x v="1"/>
    <n v="300"/>
    <n v="0.41265190748344233"/>
    <x v="1"/>
    <s v="USD"/>
    <n v="1539061200"/>
    <n v="1539579600"/>
    <b v="0"/>
    <b v="0"/>
    <s v="food/food trucks"/>
    <x v="0"/>
    <x v="0"/>
    <x v="778"/>
    <d v="2018-10-15T05:00:00"/>
  </r>
  <r>
    <n v="868"/>
    <s v="Wood, Buckley and Meza"/>
    <s v="Front-line web-enabled installation"/>
    <x v="260"/>
    <n v="12939"/>
    <n v="184.84285714285716"/>
    <x v="1"/>
    <n v="126"/>
    <n v="0.17331380114304579"/>
    <x v="1"/>
    <s v="USD"/>
    <n v="1381554000"/>
    <n v="1382504400"/>
    <b v="0"/>
    <b v="0"/>
    <s v="theater/plays"/>
    <x v="3"/>
    <x v="3"/>
    <x v="779"/>
    <d v="2013-10-23T05:00:00"/>
  </r>
  <r>
    <n v="869"/>
    <s v="Brown-Williams"/>
    <s v="Multi-channeled responsive product"/>
    <x v="413"/>
    <n v="38376"/>
    <n v="23.703520691785052"/>
    <x v="0"/>
    <n v="526"/>
    <n v="0.72351634445430224"/>
    <x v="1"/>
    <s v="USD"/>
    <n v="1277096400"/>
    <n v="1278306000"/>
    <b v="0"/>
    <b v="0"/>
    <s v="film &amp; video/drama"/>
    <x v="4"/>
    <x v="6"/>
    <x v="780"/>
    <d v="2010-07-05T05:00:00"/>
  </r>
  <r>
    <n v="870"/>
    <s v="Hansen-Austin"/>
    <s v="Adaptive demand-driven encryption"/>
    <x v="106"/>
    <n v="6920"/>
    <n v="89.870129870129873"/>
    <x v="0"/>
    <n v="121"/>
    <n v="0.16643626935165509"/>
    <x v="1"/>
    <s v="USD"/>
    <n v="1440392400"/>
    <n v="1442552400"/>
    <b v="0"/>
    <b v="0"/>
    <s v="theater/plays"/>
    <x v="3"/>
    <x v="3"/>
    <x v="335"/>
    <d v="2015-09-18T05:00:00"/>
  </r>
  <r>
    <n v="871"/>
    <s v="Santana-George"/>
    <s v="Re-engineered client-driven knowledge user"/>
    <x v="414"/>
    <n v="194912"/>
    <n v="272.6041958041958"/>
    <x v="1"/>
    <n v="2320"/>
    <n v="3.1911747512052875"/>
    <x v="1"/>
    <s v="USD"/>
    <n v="1509512400"/>
    <n v="1511071200"/>
    <b v="0"/>
    <b v="1"/>
    <s v="theater/plays"/>
    <x v="3"/>
    <x v="3"/>
    <x v="535"/>
    <d v="2017-11-19T06:00:00"/>
  </r>
  <r>
    <n v="872"/>
    <s v="Davis LLC"/>
    <s v="Compatible logistical paradigm"/>
    <x v="53"/>
    <n v="7992"/>
    <n v="170.04255319148936"/>
    <x v="1"/>
    <n v="81"/>
    <n v="0.11141601502052943"/>
    <x v="2"/>
    <s v="AUD"/>
    <n v="1535950800"/>
    <n v="1536382800"/>
    <b v="0"/>
    <b v="0"/>
    <s v="film &amp; video/science fiction"/>
    <x v="4"/>
    <x v="22"/>
    <x v="270"/>
    <d v="2018-09-08T05:00:00"/>
  </r>
  <r>
    <n v="873"/>
    <s v="Vazquez, Ochoa and Clark"/>
    <s v="Intuitive value-added installation"/>
    <x v="369"/>
    <n v="79268"/>
    <n v="188.28503562945369"/>
    <x v="1"/>
    <n v="1887"/>
    <n v="2.5955804980708526"/>
    <x v="1"/>
    <s v="USD"/>
    <n v="1389160800"/>
    <n v="1389592800"/>
    <b v="0"/>
    <b v="0"/>
    <s v="photography/photography books"/>
    <x v="7"/>
    <x v="14"/>
    <x v="781"/>
    <d v="2014-01-13T06:00:00"/>
  </r>
  <r>
    <n v="874"/>
    <s v="Chung-Nguyen"/>
    <s v="Managed discrete parallelism"/>
    <x v="415"/>
    <n v="139468"/>
    <n v="346.93532338308455"/>
    <x v="1"/>
    <n v="4358"/>
    <n v="5.9944567093761387"/>
    <x v="1"/>
    <s v="USD"/>
    <n v="1271998800"/>
    <n v="1275282000"/>
    <b v="0"/>
    <b v="1"/>
    <s v="photography/photography books"/>
    <x v="7"/>
    <x v="14"/>
    <x v="782"/>
    <d v="2010-05-31T05:00:00"/>
  </r>
  <r>
    <n v="875"/>
    <s v="Mueller-Harmon"/>
    <s v="Implemented tangible approach"/>
    <x v="58"/>
    <n v="5465"/>
    <n v="69.177215189873422"/>
    <x v="0"/>
    <n v="67"/>
    <n v="9.2158926004635461E-2"/>
    <x v="1"/>
    <s v="USD"/>
    <n v="1294898400"/>
    <n v="1294984800"/>
    <b v="0"/>
    <b v="0"/>
    <s v="music/rock"/>
    <x v="1"/>
    <x v="1"/>
    <x v="783"/>
    <d v="2011-01-14T06:00:00"/>
  </r>
  <r>
    <n v="876"/>
    <s v="Dixon, Perez and Banks"/>
    <s v="Re-engineered encompassing definition"/>
    <x v="111"/>
    <n v="2111"/>
    <n v="25.433734939759034"/>
    <x v="0"/>
    <n v="57"/>
    <n v="7.8403862421854043E-2"/>
    <x v="0"/>
    <s v="CAD"/>
    <n v="1559970000"/>
    <n v="1562043600"/>
    <b v="0"/>
    <b v="0"/>
    <s v="photography/photography books"/>
    <x v="7"/>
    <x v="14"/>
    <x v="784"/>
    <d v="2019-07-02T05:00:00"/>
  </r>
  <r>
    <n v="877"/>
    <s v="Estrada Group"/>
    <s v="Multi-lateral uniform collaboration"/>
    <x v="416"/>
    <n v="126628"/>
    <n v="77.400977995110026"/>
    <x v="0"/>
    <n v="1229"/>
    <n v="1.6904973143238355"/>
    <x v="1"/>
    <s v="USD"/>
    <n v="1469509200"/>
    <n v="1469595600"/>
    <b v="0"/>
    <b v="0"/>
    <s v="food/food trucks"/>
    <x v="0"/>
    <x v="0"/>
    <x v="785"/>
    <d v="2016-07-27T05:00:00"/>
  </r>
  <r>
    <n v="878"/>
    <s v="Lutz Group"/>
    <s v="Enterprise-wide foreground paradigm"/>
    <x v="50"/>
    <n v="1012"/>
    <n v="37.481481481481481"/>
    <x v="0"/>
    <n v="12"/>
    <n v="1.6506076299337695E-2"/>
    <x v="6"/>
    <s v="EUR"/>
    <n v="1579068000"/>
    <n v="1581141600"/>
    <b v="0"/>
    <b v="0"/>
    <s v="music/metal"/>
    <x v="1"/>
    <x v="16"/>
    <x v="786"/>
    <d v="2020-02-08T06:00:00"/>
  </r>
  <r>
    <n v="879"/>
    <s v="Ortiz Inc"/>
    <s v="Stand-alone incremental parallelism"/>
    <x v="67"/>
    <n v="5438"/>
    <n v="543.79999999999995"/>
    <x v="1"/>
    <n v="53"/>
    <n v="7.2901836988741475E-2"/>
    <x v="1"/>
    <s v="USD"/>
    <n v="1487743200"/>
    <n v="1488520800"/>
    <b v="0"/>
    <b v="0"/>
    <s v="publishing/nonfiction"/>
    <x v="5"/>
    <x v="9"/>
    <x v="787"/>
    <d v="2017-03-03T06:00:00"/>
  </r>
  <r>
    <n v="880"/>
    <s v="Craig, Ellis and Miller"/>
    <s v="Persevering 5thgeneration throughput"/>
    <x v="396"/>
    <n v="193101"/>
    <n v="228.52189349112427"/>
    <x v="1"/>
    <n v="2414"/>
    <n v="3.3204723488834329"/>
    <x v="1"/>
    <s v="USD"/>
    <n v="1563685200"/>
    <n v="1563858000"/>
    <b v="0"/>
    <b v="0"/>
    <s v="music/electric music"/>
    <x v="1"/>
    <x v="5"/>
    <x v="788"/>
    <d v="2019-07-23T05:00:00"/>
  </r>
  <r>
    <n v="881"/>
    <s v="Charles Inc"/>
    <s v="Implemented object-oriented synergy"/>
    <x v="417"/>
    <n v="31665"/>
    <n v="38.948339483394832"/>
    <x v="0"/>
    <n v="452"/>
    <n v="0.62172887394171983"/>
    <x v="1"/>
    <s v="USD"/>
    <n v="1436418000"/>
    <n v="1438923600"/>
    <b v="0"/>
    <b v="1"/>
    <s v="theater/plays"/>
    <x v="3"/>
    <x v="3"/>
    <x v="330"/>
    <d v="2015-08-07T05:00:00"/>
  </r>
  <r>
    <n v="882"/>
    <s v="White-Rosario"/>
    <s v="Balanced demand-driven definition"/>
    <x v="126"/>
    <n v="2960"/>
    <n v="370"/>
    <x v="1"/>
    <n v="80"/>
    <n v="0.11004050866225129"/>
    <x v="1"/>
    <s v="USD"/>
    <n v="1421820000"/>
    <n v="1422165600"/>
    <b v="0"/>
    <b v="0"/>
    <s v="theater/plays"/>
    <x v="3"/>
    <x v="3"/>
    <x v="789"/>
    <d v="2015-01-25T06:00:00"/>
  </r>
  <r>
    <n v="883"/>
    <s v="Simmons-Villarreal"/>
    <s v="Customer-focused mobile Graphic Interface"/>
    <x v="74"/>
    <n v="8089"/>
    <n v="237.91176470588232"/>
    <x v="1"/>
    <n v="193"/>
    <n v="0.26547272714768122"/>
    <x v="1"/>
    <s v="USD"/>
    <n v="1274763600"/>
    <n v="1277874000"/>
    <b v="0"/>
    <b v="0"/>
    <s v="film &amp; video/shorts"/>
    <x v="4"/>
    <x v="12"/>
    <x v="790"/>
    <d v="2010-06-30T05:00:00"/>
  </r>
  <r>
    <n v="884"/>
    <s v="Strickland Group"/>
    <s v="Horizontal secondary interface"/>
    <x v="418"/>
    <n v="109374"/>
    <n v="64.036299765807954"/>
    <x v="0"/>
    <n v="1886"/>
    <n v="2.5942049917125742"/>
    <x v="1"/>
    <s v="USD"/>
    <n v="1399179600"/>
    <n v="1399352400"/>
    <b v="0"/>
    <b v="1"/>
    <s v="theater/plays"/>
    <x v="3"/>
    <x v="3"/>
    <x v="791"/>
    <d v="2014-05-06T05:00:00"/>
  </r>
  <r>
    <n v="885"/>
    <s v="Lynch Ltd"/>
    <s v="Virtual analyzing collaboration"/>
    <x v="37"/>
    <n v="2129"/>
    <n v="118.27777777777777"/>
    <x v="1"/>
    <n v="52"/>
    <n v="7.1526330630463333E-2"/>
    <x v="1"/>
    <s v="USD"/>
    <n v="1275800400"/>
    <n v="1279083600"/>
    <b v="0"/>
    <b v="0"/>
    <s v="theater/plays"/>
    <x v="3"/>
    <x v="3"/>
    <x v="792"/>
    <d v="2010-07-14T05:00:00"/>
  </r>
  <r>
    <n v="886"/>
    <s v="Sanders LLC"/>
    <s v="Multi-tiered explicit focus group"/>
    <x v="419"/>
    <n v="127745"/>
    <n v="84.824037184594957"/>
    <x v="0"/>
    <n v="1825"/>
    <n v="2.5102991038576077"/>
    <x v="1"/>
    <s v="USD"/>
    <n v="1282798800"/>
    <n v="1284354000"/>
    <b v="0"/>
    <b v="0"/>
    <s v="music/indie rock"/>
    <x v="1"/>
    <x v="7"/>
    <x v="793"/>
    <d v="2010-09-13T05:00:00"/>
  </r>
  <r>
    <n v="887"/>
    <s v="Cooper LLC"/>
    <s v="Multi-layered systematic knowledgebase"/>
    <x v="75"/>
    <n v="2289"/>
    <n v="29.346153846153843"/>
    <x v="0"/>
    <n v="31"/>
    <n v="4.2640697106622376E-2"/>
    <x v="1"/>
    <s v="USD"/>
    <n v="1437109200"/>
    <n v="1441170000"/>
    <b v="0"/>
    <b v="1"/>
    <s v="theater/plays"/>
    <x v="3"/>
    <x v="3"/>
    <x v="794"/>
    <d v="2015-09-02T05:00:00"/>
  </r>
  <r>
    <n v="888"/>
    <s v="Palmer Ltd"/>
    <s v="Reverse-engineered uniform knowledge user"/>
    <x v="306"/>
    <n v="12174"/>
    <n v="209.89655172413794"/>
    <x v="1"/>
    <n v="290"/>
    <n v="0.39889684390066094"/>
    <x v="1"/>
    <s v="USD"/>
    <n v="1491886800"/>
    <n v="1493528400"/>
    <b v="0"/>
    <b v="0"/>
    <s v="theater/plays"/>
    <x v="3"/>
    <x v="3"/>
    <x v="795"/>
    <d v="2017-04-30T05:00:00"/>
  </r>
  <r>
    <n v="889"/>
    <s v="Santos Group"/>
    <s v="Secured dynamic capacity"/>
    <x v="36"/>
    <n v="9508"/>
    <n v="169.78571428571431"/>
    <x v="1"/>
    <n v="122"/>
    <n v="0.16781177570993322"/>
    <x v="1"/>
    <s v="USD"/>
    <n v="1394600400"/>
    <n v="1395205200"/>
    <b v="0"/>
    <b v="1"/>
    <s v="music/electric music"/>
    <x v="1"/>
    <x v="5"/>
    <x v="796"/>
    <d v="2014-03-19T05:00:00"/>
  </r>
  <r>
    <n v="890"/>
    <s v="Christian, Kim and Jimenez"/>
    <s v="Devolved foreground throughput"/>
    <x v="420"/>
    <n v="155849"/>
    <n v="115.95907738095239"/>
    <x v="1"/>
    <n v="1470"/>
    <n v="2.0219943466688677"/>
    <x v="1"/>
    <s v="USD"/>
    <n v="1561352400"/>
    <n v="1561438800"/>
    <b v="0"/>
    <b v="0"/>
    <s v="music/indie rock"/>
    <x v="1"/>
    <x v="7"/>
    <x v="797"/>
    <d v="2019-06-25T05:00:00"/>
  </r>
  <r>
    <n v="891"/>
    <s v="Williams, Price and Hurley"/>
    <s v="Synchronized demand-driven infrastructure"/>
    <x v="162"/>
    <n v="7758"/>
    <n v="258.59999999999997"/>
    <x v="1"/>
    <n v="165"/>
    <n v="0.22695854911589328"/>
    <x v="0"/>
    <s v="CAD"/>
    <n v="1322892000"/>
    <n v="1326693600"/>
    <b v="0"/>
    <b v="0"/>
    <s v="film &amp; video/documentary"/>
    <x v="4"/>
    <x v="4"/>
    <x v="798"/>
    <d v="2012-01-16T06:00:00"/>
  </r>
  <r>
    <n v="892"/>
    <s v="Anderson, Parks and Estrada"/>
    <s v="Realigned discrete structure"/>
    <x v="46"/>
    <n v="13835"/>
    <n v="230.58333333333331"/>
    <x v="1"/>
    <n v="182"/>
    <n v="0.25034215720662167"/>
    <x v="1"/>
    <s v="USD"/>
    <n v="1274418000"/>
    <n v="1277960400"/>
    <b v="0"/>
    <b v="0"/>
    <s v="publishing/translations"/>
    <x v="5"/>
    <x v="18"/>
    <x v="799"/>
    <d v="2010-07-01T05:00:00"/>
  </r>
  <r>
    <n v="893"/>
    <s v="Collins-Martinez"/>
    <s v="Progressive grid-enabled website"/>
    <x v="141"/>
    <n v="10770"/>
    <n v="128.21428571428572"/>
    <x v="1"/>
    <n v="199"/>
    <n v="0.2737257652973501"/>
    <x v="6"/>
    <s v="EUR"/>
    <n v="1434344400"/>
    <n v="1434690000"/>
    <b v="0"/>
    <b v="1"/>
    <s v="film &amp; video/documentary"/>
    <x v="4"/>
    <x v="4"/>
    <x v="800"/>
    <d v="2015-06-19T05:00:00"/>
  </r>
  <r>
    <n v="894"/>
    <s v="Barrett Inc"/>
    <s v="Organic cohesive neural-net"/>
    <x v="12"/>
    <n v="3208"/>
    <n v="188.70588235294116"/>
    <x v="1"/>
    <n v="56"/>
    <n v="7.7028356063575901E-2"/>
    <x v="4"/>
    <s v="GBP"/>
    <n v="1373518800"/>
    <n v="1376110800"/>
    <b v="0"/>
    <b v="1"/>
    <s v="film &amp; video/television"/>
    <x v="4"/>
    <x v="19"/>
    <x v="801"/>
    <d v="2013-08-10T05:00:00"/>
  </r>
  <r>
    <n v="895"/>
    <s v="Adams-Rollins"/>
    <s v="Integrated demand-driven info-mediaries"/>
    <x v="421"/>
    <n v="11108"/>
    <n v="6.9511889862327907"/>
    <x v="0"/>
    <n v="107"/>
    <n v="0.14717918033576111"/>
    <x v="1"/>
    <s v="USD"/>
    <n v="1517637600"/>
    <n v="1518415200"/>
    <b v="0"/>
    <b v="0"/>
    <s v="theater/plays"/>
    <x v="3"/>
    <x v="3"/>
    <x v="802"/>
    <d v="2018-02-12T06:00:00"/>
  </r>
  <r>
    <n v="896"/>
    <s v="Wright-Bryant"/>
    <s v="Reverse-engineered client-server extranet"/>
    <x v="174"/>
    <n v="153338"/>
    <n v="774.43434343434342"/>
    <x v="1"/>
    <n v="1460"/>
    <n v="2.0082392830860862"/>
    <x v="2"/>
    <s v="AUD"/>
    <n v="1310619600"/>
    <n v="1310878800"/>
    <b v="0"/>
    <b v="1"/>
    <s v="food/food trucks"/>
    <x v="0"/>
    <x v="0"/>
    <x v="803"/>
    <d v="2011-07-17T05:00:00"/>
  </r>
  <r>
    <n v="897"/>
    <s v="Berry-Cannon"/>
    <s v="Organized discrete encoding"/>
    <x v="35"/>
    <n v="2437"/>
    <n v="27.693181818181817"/>
    <x v="0"/>
    <n v="27"/>
    <n v="3.7138671673509809E-2"/>
    <x v="1"/>
    <s v="USD"/>
    <n v="1556427600"/>
    <n v="1556600400"/>
    <b v="0"/>
    <b v="0"/>
    <s v="theater/plays"/>
    <x v="3"/>
    <x v="3"/>
    <x v="212"/>
    <d v="2019-04-30T05:00:00"/>
  </r>
  <r>
    <n v="898"/>
    <s v="Davis-Gonzalez"/>
    <s v="Balanced regional flexibility"/>
    <x v="422"/>
    <n v="93991"/>
    <n v="52.479620323841424"/>
    <x v="0"/>
    <n v="1221"/>
    <n v="1.6794932634576103"/>
    <x v="1"/>
    <s v="USD"/>
    <n v="1576476000"/>
    <n v="1576994400"/>
    <b v="0"/>
    <b v="0"/>
    <s v="film &amp; video/documentary"/>
    <x v="4"/>
    <x v="4"/>
    <x v="804"/>
    <d v="2019-12-22T06:00:00"/>
  </r>
  <r>
    <n v="899"/>
    <s v="Best-Young"/>
    <s v="Implemented multimedia time-frame"/>
    <x v="33"/>
    <n v="12620"/>
    <n v="407.09677419354841"/>
    <x v="1"/>
    <n v="123"/>
    <n v="0.16918728206821135"/>
    <x v="5"/>
    <s v="CHF"/>
    <n v="1381122000"/>
    <n v="1382677200"/>
    <b v="0"/>
    <b v="0"/>
    <s v="music/jazz"/>
    <x v="1"/>
    <x v="17"/>
    <x v="805"/>
    <d v="2013-10-25T05:00:00"/>
  </r>
  <r>
    <n v="900"/>
    <s v="Powers, Smith and Deleon"/>
    <s v="Enhanced uniform service-desk"/>
    <x v="0"/>
    <n v="2"/>
    <n v="2"/>
    <x v="0"/>
    <n v="1"/>
    <n v="1.3755063582781412E-3"/>
    <x v="1"/>
    <s v="USD"/>
    <n v="1411102800"/>
    <n v="1411189200"/>
    <b v="0"/>
    <b v="1"/>
    <s v="technology/web"/>
    <x v="2"/>
    <x v="2"/>
    <x v="806"/>
    <d v="2014-09-20T05:00:00"/>
  </r>
  <r>
    <n v="901"/>
    <s v="Hogan Group"/>
    <s v="Versatile bottom-line definition"/>
    <x v="36"/>
    <n v="8746"/>
    <n v="156.17857142857144"/>
    <x v="1"/>
    <n v="159"/>
    <n v="0.21870551096622445"/>
    <x v="1"/>
    <s v="USD"/>
    <n v="1531803600"/>
    <n v="1534654800"/>
    <b v="0"/>
    <b v="1"/>
    <s v="music/rock"/>
    <x v="1"/>
    <x v="1"/>
    <x v="807"/>
    <d v="2018-08-19T05:00:00"/>
  </r>
  <r>
    <n v="902"/>
    <s v="Wang, Silva and Byrd"/>
    <s v="Integrated bifurcated software"/>
    <x v="1"/>
    <n v="3534"/>
    <n v="252.42857142857144"/>
    <x v="1"/>
    <n v="110"/>
    <n v="0.15130569941059552"/>
    <x v="1"/>
    <s v="USD"/>
    <n v="1454133600"/>
    <n v="1457762400"/>
    <b v="0"/>
    <b v="0"/>
    <s v="technology/web"/>
    <x v="2"/>
    <x v="2"/>
    <x v="722"/>
    <d v="2016-03-12T06:00:00"/>
  </r>
  <r>
    <n v="903"/>
    <s v="Parker-Morris"/>
    <s v="Assimilated next generation instruction set"/>
    <x v="423"/>
    <n v="709"/>
    <n v="1.729268292682927"/>
    <x v="2"/>
    <n v="14"/>
    <n v="1.9257089015893975E-2"/>
    <x v="1"/>
    <s v="USD"/>
    <n v="1336194000"/>
    <n v="1337490000"/>
    <b v="0"/>
    <b v="1"/>
    <s v="publishing/nonfiction"/>
    <x v="5"/>
    <x v="9"/>
    <x v="477"/>
    <d v="2012-05-20T05:00:00"/>
  </r>
  <r>
    <n v="904"/>
    <s v="Rodriguez, Johnson and Jackson"/>
    <s v="Digitized foreground array"/>
    <x v="191"/>
    <n v="795"/>
    <n v="12.230769230769232"/>
    <x v="0"/>
    <n v="16"/>
    <n v="2.2008101732450259E-2"/>
    <x v="1"/>
    <s v="USD"/>
    <n v="1349326800"/>
    <n v="1349672400"/>
    <b v="0"/>
    <b v="0"/>
    <s v="publishing/radio &amp; podcasts"/>
    <x v="5"/>
    <x v="15"/>
    <x v="259"/>
    <d v="2012-10-08T05:00:00"/>
  </r>
  <r>
    <n v="905"/>
    <s v="Haynes PLC"/>
    <s v="Re-engineered clear-thinking project"/>
    <x v="58"/>
    <n v="12955"/>
    <n v="163.98734177215189"/>
    <x v="1"/>
    <n v="236"/>
    <n v="0.3246195005536413"/>
    <x v="1"/>
    <s v="USD"/>
    <n v="1379566800"/>
    <n v="1379826000"/>
    <b v="0"/>
    <b v="0"/>
    <s v="theater/plays"/>
    <x v="3"/>
    <x v="3"/>
    <x v="9"/>
    <d v="2013-09-22T05:00:00"/>
  </r>
  <r>
    <n v="906"/>
    <s v="Hayes Group"/>
    <s v="Implemented even-keeled standardization"/>
    <x v="20"/>
    <n v="8964"/>
    <n v="162.98181818181817"/>
    <x v="1"/>
    <n v="191"/>
    <n v="0.26272171443112496"/>
    <x v="1"/>
    <s v="USD"/>
    <n v="1494651600"/>
    <n v="1497762000"/>
    <b v="1"/>
    <b v="1"/>
    <s v="film &amp; video/documentary"/>
    <x v="4"/>
    <x v="4"/>
    <x v="808"/>
    <d v="2017-06-18T05:00:00"/>
  </r>
  <r>
    <n v="907"/>
    <s v="White, Pena and Calhoun"/>
    <s v="Quality-focused asymmetric adapter"/>
    <x v="14"/>
    <n v="1843"/>
    <n v="20.252747252747252"/>
    <x v="0"/>
    <n v="41"/>
    <n v="5.6395760689403787E-2"/>
    <x v="1"/>
    <s v="USD"/>
    <n v="1303880400"/>
    <n v="1304485200"/>
    <b v="0"/>
    <b v="0"/>
    <s v="theater/plays"/>
    <x v="3"/>
    <x v="3"/>
    <x v="809"/>
    <d v="2011-05-04T05:00:00"/>
  </r>
  <r>
    <n v="908"/>
    <s v="Bryant-Pope"/>
    <s v="Networked intangible help-desk"/>
    <x v="424"/>
    <n v="121950"/>
    <n v="319.24083769633506"/>
    <x v="1"/>
    <n v="3934"/>
    <n v="5.4112420134662074"/>
    <x v="1"/>
    <s v="USD"/>
    <n v="1335934800"/>
    <n v="1336885200"/>
    <b v="0"/>
    <b v="0"/>
    <s v="games/video games"/>
    <x v="6"/>
    <x v="11"/>
    <x v="444"/>
    <d v="2012-05-13T05:00:00"/>
  </r>
  <r>
    <n v="909"/>
    <s v="Gates, Li and Thompson"/>
    <s v="Synchronized attitude-oriented frame"/>
    <x v="37"/>
    <n v="8621"/>
    <n v="478.94444444444446"/>
    <x v="1"/>
    <n v="80"/>
    <n v="0.11004050866225129"/>
    <x v="0"/>
    <s v="CAD"/>
    <n v="1528088400"/>
    <n v="1530421200"/>
    <b v="0"/>
    <b v="1"/>
    <s v="theater/plays"/>
    <x v="3"/>
    <x v="3"/>
    <x v="384"/>
    <d v="2018-07-01T05:00:00"/>
  </r>
  <r>
    <n v="910"/>
    <s v="King-Morris"/>
    <s v="Proactive incremental architecture"/>
    <x v="425"/>
    <n v="30215"/>
    <n v="19.556634304207122"/>
    <x v="3"/>
    <n v="296"/>
    <n v="0.40714988205032976"/>
    <x v="1"/>
    <s v="USD"/>
    <n v="1421906400"/>
    <n v="1421992800"/>
    <b v="0"/>
    <b v="0"/>
    <s v="theater/plays"/>
    <x v="3"/>
    <x v="3"/>
    <x v="810"/>
    <d v="2015-01-23T06:00:00"/>
  </r>
  <r>
    <n v="911"/>
    <s v="Carter, Cole and Curtis"/>
    <s v="Cloned responsive standardization"/>
    <x v="306"/>
    <n v="11539"/>
    <n v="198.94827586206895"/>
    <x v="1"/>
    <n v="462"/>
    <n v="0.63548393752450116"/>
    <x v="1"/>
    <s v="USD"/>
    <n v="1568005200"/>
    <n v="1568178000"/>
    <b v="1"/>
    <b v="0"/>
    <s v="technology/web"/>
    <x v="2"/>
    <x v="2"/>
    <x v="811"/>
    <d v="2019-09-11T05:00:00"/>
  </r>
  <r>
    <n v="912"/>
    <s v="Sanchez-Parsons"/>
    <s v="Reduced bifurcated pricing structure"/>
    <x v="37"/>
    <n v="14310"/>
    <n v="795"/>
    <x v="1"/>
    <n v="179"/>
    <n v="0.24621563813178726"/>
    <x v="1"/>
    <s v="USD"/>
    <n v="1346821200"/>
    <n v="1347944400"/>
    <b v="1"/>
    <b v="0"/>
    <s v="film &amp; video/drama"/>
    <x v="4"/>
    <x v="6"/>
    <x v="812"/>
    <d v="2012-09-18T05:00:00"/>
  </r>
  <r>
    <n v="913"/>
    <s v="Rivera-Pearson"/>
    <s v="Re-engineered asymmetric challenge"/>
    <x v="426"/>
    <n v="35536"/>
    <n v="50.621082621082621"/>
    <x v="0"/>
    <n v="523"/>
    <n v="0.71938982537946783"/>
    <x v="2"/>
    <s v="AUD"/>
    <n v="1557637200"/>
    <n v="1558760400"/>
    <b v="0"/>
    <b v="0"/>
    <s v="film &amp; video/drama"/>
    <x v="4"/>
    <x v="6"/>
    <x v="813"/>
    <d v="2019-05-25T05:00:00"/>
  </r>
  <r>
    <n v="914"/>
    <s v="Ramirez, Padilla and Barrera"/>
    <s v="Diverse client-driven conglomeration"/>
    <x v="330"/>
    <n v="3676"/>
    <n v="57.4375"/>
    <x v="0"/>
    <n v="141"/>
    <n v="0.1939463965172179"/>
    <x v="4"/>
    <s v="GBP"/>
    <n v="1375592400"/>
    <n v="1376629200"/>
    <b v="0"/>
    <b v="0"/>
    <s v="theater/plays"/>
    <x v="3"/>
    <x v="3"/>
    <x v="814"/>
    <d v="2013-08-16T05:00:00"/>
  </r>
  <r>
    <n v="915"/>
    <s v="Riggs Group"/>
    <s v="Configurable upward-trending solution"/>
    <x v="427"/>
    <n v="195936"/>
    <n v="155.62827640984909"/>
    <x v="1"/>
    <n v="1866"/>
    <n v="2.5666948645470113"/>
    <x v="4"/>
    <s v="GBP"/>
    <n v="1503982800"/>
    <n v="1504760400"/>
    <b v="0"/>
    <b v="0"/>
    <s v="film &amp; video/television"/>
    <x v="4"/>
    <x v="19"/>
    <x v="80"/>
    <d v="2017-09-07T05:00:00"/>
  </r>
  <r>
    <n v="916"/>
    <s v="Clements Ltd"/>
    <s v="Persistent bandwidth-monitored framework"/>
    <x v="41"/>
    <n v="1343"/>
    <n v="36.297297297297298"/>
    <x v="0"/>
    <n v="52"/>
    <n v="7.1526330630463333E-2"/>
    <x v="1"/>
    <s v="USD"/>
    <n v="1418882400"/>
    <n v="1419660000"/>
    <b v="0"/>
    <b v="0"/>
    <s v="photography/photography books"/>
    <x v="7"/>
    <x v="14"/>
    <x v="815"/>
    <d v="2014-12-27T06:00:00"/>
  </r>
  <r>
    <n v="917"/>
    <s v="Cooper Inc"/>
    <s v="Polarized discrete product"/>
    <x v="136"/>
    <n v="2097"/>
    <n v="58.25"/>
    <x v="2"/>
    <n v="27"/>
    <n v="3.7138671673509809E-2"/>
    <x v="4"/>
    <s v="GBP"/>
    <n v="1309237200"/>
    <n v="1311310800"/>
    <b v="0"/>
    <b v="1"/>
    <s v="film &amp; video/shorts"/>
    <x v="4"/>
    <x v="12"/>
    <x v="816"/>
    <d v="2011-07-22T05:00:00"/>
  </r>
  <r>
    <n v="918"/>
    <s v="Jones-Gonzalez"/>
    <s v="Seamless dynamic website"/>
    <x v="167"/>
    <n v="9021"/>
    <n v="237.39473684210526"/>
    <x v="1"/>
    <n v="156"/>
    <n v="0.21457899189139001"/>
    <x v="5"/>
    <s v="CHF"/>
    <n v="1343365200"/>
    <n v="1344315600"/>
    <b v="0"/>
    <b v="0"/>
    <s v="publishing/radio &amp; podcasts"/>
    <x v="5"/>
    <x v="15"/>
    <x v="474"/>
    <d v="2012-08-07T05:00:00"/>
  </r>
  <r>
    <n v="919"/>
    <s v="Fox Ltd"/>
    <s v="Extended multimedia firmware"/>
    <x v="428"/>
    <n v="20915"/>
    <n v="58.75"/>
    <x v="0"/>
    <n v="225"/>
    <n v="0.30948893061258176"/>
    <x v="2"/>
    <s v="AUD"/>
    <n v="1507957200"/>
    <n v="1510725600"/>
    <b v="0"/>
    <b v="1"/>
    <s v="theater/plays"/>
    <x v="3"/>
    <x v="3"/>
    <x v="817"/>
    <d v="2017-11-15T06:00:00"/>
  </r>
  <r>
    <n v="920"/>
    <s v="Green, Murphy and Webb"/>
    <s v="Versatile directional project"/>
    <x v="98"/>
    <n v="9676"/>
    <n v="182.56603773584905"/>
    <x v="1"/>
    <n v="255"/>
    <n v="0.35075412136092599"/>
    <x v="1"/>
    <s v="USD"/>
    <n v="1549519200"/>
    <n v="1551247200"/>
    <b v="1"/>
    <b v="0"/>
    <s v="film &amp; video/animation"/>
    <x v="4"/>
    <x v="10"/>
    <x v="818"/>
    <d v="2019-02-27T06:00:00"/>
  </r>
  <r>
    <n v="921"/>
    <s v="Stevenson PLC"/>
    <s v="Profound directional knowledge user"/>
    <x v="429"/>
    <n v="1210"/>
    <n v="0.75436408977556113"/>
    <x v="0"/>
    <n v="38"/>
    <n v="5.2269241614569362E-2"/>
    <x v="1"/>
    <s v="USD"/>
    <n v="1329026400"/>
    <n v="1330236000"/>
    <b v="0"/>
    <b v="0"/>
    <s v="technology/web"/>
    <x v="2"/>
    <x v="2"/>
    <x v="819"/>
    <d v="2012-02-26T06:00:00"/>
  </r>
  <r>
    <n v="922"/>
    <s v="Soto-Anthony"/>
    <s v="Ameliorated logistical capability"/>
    <x v="430"/>
    <n v="90440"/>
    <n v="175.95330739299609"/>
    <x v="1"/>
    <n v="2261"/>
    <n v="3.1100198760668771"/>
    <x v="1"/>
    <s v="USD"/>
    <n v="1544335200"/>
    <n v="1545112800"/>
    <b v="0"/>
    <b v="1"/>
    <s v="music/world music"/>
    <x v="1"/>
    <x v="21"/>
    <x v="609"/>
    <d v="2018-12-18T06:00:00"/>
  </r>
  <r>
    <n v="923"/>
    <s v="Wise and Sons"/>
    <s v="Sharable discrete definition"/>
    <x v="12"/>
    <n v="4044"/>
    <n v="237.88235294117646"/>
    <x v="1"/>
    <n v="40"/>
    <n v="5.5020254331125645E-2"/>
    <x v="1"/>
    <s v="USD"/>
    <n v="1279083600"/>
    <n v="1279170000"/>
    <b v="0"/>
    <b v="0"/>
    <s v="theater/plays"/>
    <x v="3"/>
    <x v="3"/>
    <x v="547"/>
    <d v="2010-07-15T05:00:00"/>
  </r>
  <r>
    <n v="924"/>
    <s v="Butler-Barr"/>
    <s v="User-friendly next generation core"/>
    <x v="431"/>
    <n v="192292"/>
    <n v="488.05076142131981"/>
    <x v="1"/>
    <n v="2289"/>
    <n v="3.1485340540986653"/>
    <x v="6"/>
    <s v="EUR"/>
    <n v="1572498000"/>
    <n v="1573452000"/>
    <b v="0"/>
    <b v="0"/>
    <s v="theater/plays"/>
    <x v="3"/>
    <x v="3"/>
    <x v="820"/>
    <d v="2019-11-11T06:00:00"/>
  </r>
  <r>
    <n v="925"/>
    <s v="Wilson, Jefferson and Anderson"/>
    <s v="Profit-focused empowering system engine"/>
    <x v="162"/>
    <n v="6722"/>
    <n v="224.06666666666669"/>
    <x v="1"/>
    <n v="65"/>
    <n v="8.9407913288079177E-2"/>
    <x v="1"/>
    <s v="USD"/>
    <n v="1506056400"/>
    <n v="1507093200"/>
    <b v="0"/>
    <b v="0"/>
    <s v="theater/plays"/>
    <x v="3"/>
    <x v="3"/>
    <x v="821"/>
    <d v="2017-10-04T05:00:00"/>
  </r>
  <r>
    <n v="926"/>
    <s v="Brown-Oliver"/>
    <s v="Synchronized cohesive encoding"/>
    <x v="251"/>
    <n v="1577"/>
    <n v="18.126436781609197"/>
    <x v="0"/>
    <n v="15"/>
    <n v="2.0632595374172117E-2"/>
    <x v="1"/>
    <s v="USD"/>
    <n v="1463029200"/>
    <n v="1463374800"/>
    <b v="0"/>
    <b v="0"/>
    <s v="food/food trucks"/>
    <x v="0"/>
    <x v="0"/>
    <x v="151"/>
    <d v="2016-05-16T05:00:00"/>
  </r>
  <r>
    <n v="927"/>
    <s v="Davis-Gardner"/>
    <s v="Synergistic dynamic utilization"/>
    <x v="44"/>
    <n v="3301"/>
    <n v="45.847222222222221"/>
    <x v="0"/>
    <n v="37"/>
    <n v="5.089373525629122E-2"/>
    <x v="1"/>
    <s v="USD"/>
    <n v="1342069200"/>
    <n v="1344574800"/>
    <b v="0"/>
    <b v="0"/>
    <s v="theater/plays"/>
    <x v="3"/>
    <x v="3"/>
    <x v="822"/>
    <d v="2012-08-10T05:00:00"/>
  </r>
  <r>
    <n v="928"/>
    <s v="Dawson Group"/>
    <s v="Triple-buffered bi-directional model"/>
    <x v="225"/>
    <n v="196386"/>
    <n v="117.31541218637993"/>
    <x v="1"/>
    <n v="3777"/>
    <n v="5.1952875152165392"/>
    <x v="6"/>
    <s v="EUR"/>
    <n v="1388296800"/>
    <n v="1389074400"/>
    <b v="0"/>
    <b v="0"/>
    <s v="technology/web"/>
    <x v="2"/>
    <x v="2"/>
    <x v="823"/>
    <d v="2014-01-07T06:00:00"/>
  </r>
  <r>
    <n v="929"/>
    <s v="Turner-Terrell"/>
    <s v="Polarized tertiary function"/>
    <x v="20"/>
    <n v="11952"/>
    <n v="217.30909090909088"/>
    <x v="1"/>
    <n v="184"/>
    <n v="0.25309316992317799"/>
    <x v="4"/>
    <s v="GBP"/>
    <n v="1493787600"/>
    <n v="1494997200"/>
    <b v="0"/>
    <b v="0"/>
    <s v="theater/plays"/>
    <x v="3"/>
    <x v="3"/>
    <x v="824"/>
    <d v="2017-05-17T05:00:00"/>
  </r>
  <r>
    <n v="930"/>
    <s v="Hall, Buchanan and Benton"/>
    <s v="Configurable fault-tolerant structure"/>
    <x v="26"/>
    <n v="3930"/>
    <n v="112.28571428571428"/>
    <x v="1"/>
    <n v="85"/>
    <n v="0.116918040453642"/>
    <x v="1"/>
    <s v="USD"/>
    <n v="1424844000"/>
    <n v="1425448800"/>
    <b v="0"/>
    <b v="1"/>
    <s v="theater/plays"/>
    <x v="3"/>
    <x v="3"/>
    <x v="825"/>
    <d v="2015-03-04T06:00:00"/>
  </r>
  <r>
    <n v="931"/>
    <s v="Lowery, Hayden and Cruz"/>
    <s v="Digitized 24/7 budgetary management"/>
    <x v="58"/>
    <n v="5729"/>
    <n v="72.51898734177216"/>
    <x v="0"/>
    <n v="112"/>
    <n v="0.1540567121271518"/>
    <x v="1"/>
    <s v="USD"/>
    <n v="1403931600"/>
    <n v="1404104400"/>
    <b v="0"/>
    <b v="1"/>
    <s v="theater/plays"/>
    <x v="3"/>
    <x v="3"/>
    <x v="826"/>
    <d v="2014-06-30T05:00:00"/>
  </r>
  <r>
    <n v="932"/>
    <s v="Mora, Miller and Harper"/>
    <s v="Stand-alone zero tolerance algorithm"/>
    <x v="173"/>
    <n v="4883"/>
    <n v="212.30434782608697"/>
    <x v="1"/>
    <n v="144"/>
    <n v="0.19807291559205231"/>
    <x v="1"/>
    <s v="USD"/>
    <n v="1394514000"/>
    <n v="1394773200"/>
    <b v="0"/>
    <b v="0"/>
    <s v="music/rock"/>
    <x v="1"/>
    <x v="1"/>
    <x v="827"/>
    <d v="2014-03-14T05:00:00"/>
  </r>
  <r>
    <n v="933"/>
    <s v="Espinoza Group"/>
    <s v="Implemented tangible support"/>
    <x v="432"/>
    <n v="175015"/>
    <n v="239.74657534246577"/>
    <x v="1"/>
    <n v="1902"/>
    <n v="2.6162130934450243"/>
    <x v="1"/>
    <s v="USD"/>
    <n v="1365397200"/>
    <n v="1366520400"/>
    <b v="0"/>
    <b v="0"/>
    <s v="theater/plays"/>
    <x v="3"/>
    <x v="3"/>
    <x v="828"/>
    <d v="2013-04-21T05:00:00"/>
  </r>
  <r>
    <n v="934"/>
    <s v="Davis, Crawford and Lopez"/>
    <s v="Reactive radical framework"/>
    <x v="8"/>
    <n v="11280"/>
    <n v="181.93548387096774"/>
    <x v="1"/>
    <n v="105"/>
    <n v="0.14442816761920482"/>
    <x v="1"/>
    <s v="USD"/>
    <n v="1456120800"/>
    <n v="1456639200"/>
    <b v="0"/>
    <b v="0"/>
    <s v="theater/plays"/>
    <x v="3"/>
    <x v="3"/>
    <x v="829"/>
    <d v="2016-02-28T06:00:00"/>
  </r>
  <r>
    <n v="935"/>
    <s v="Richards, Stevens and Fleming"/>
    <s v="Object-based full-range knowledge user"/>
    <x v="55"/>
    <n v="10012"/>
    <n v="164.13114754098362"/>
    <x v="1"/>
    <n v="132"/>
    <n v="0.18156683929271464"/>
    <x v="1"/>
    <s v="USD"/>
    <n v="1437714000"/>
    <n v="1438318800"/>
    <b v="0"/>
    <b v="0"/>
    <s v="theater/plays"/>
    <x v="3"/>
    <x v="3"/>
    <x v="830"/>
    <d v="2015-07-31T05:00:00"/>
  </r>
  <r>
    <n v="936"/>
    <s v="Brown Ltd"/>
    <s v="Enhanced composite contingency"/>
    <x v="100"/>
    <n v="1690"/>
    <n v="1.6375968992248062"/>
    <x v="0"/>
    <n v="21"/>
    <n v="2.8885633523840964E-2"/>
    <x v="1"/>
    <s v="USD"/>
    <n v="1563771600"/>
    <n v="1564030800"/>
    <b v="1"/>
    <b v="0"/>
    <s v="theater/plays"/>
    <x v="3"/>
    <x v="3"/>
    <x v="831"/>
    <d v="2019-07-25T05:00:00"/>
  </r>
  <r>
    <n v="937"/>
    <s v="Tapia, Sandoval and Hurley"/>
    <s v="Cloned fresh-thinking model"/>
    <x v="409"/>
    <n v="84891"/>
    <n v="49.64385964912281"/>
    <x v="3"/>
    <n v="976"/>
    <n v="1.3424942056794658"/>
    <x v="1"/>
    <s v="USD"/>
    <n v="1448517600"/>
    <n v="1449295200"/>
    <b v="0"/>
    <b v="0"/>
    <s v="film &amp; video/documentary"/>
    <x v="4"/>
    <x v="4"/>
    <x v="832"/>
    <d v="2015-12-05T06:00:00"/>
  </r>
  <r>
    <n v="938"/>
    <s v="Allen Inc"/>
    <s v="Total dedicated benchmark"/>
    <x v="243"/>
    <n v="10093"/>
    <n v="109.70652173913042"/>
    <x v="1"/>
    <n v="96"/>
    <n v="0.13204861039470156"/>
    <x v="1"/>
    <s v="USD"/>
    <n v="1528779600"/>
    <n v="1531890000"/>
    <b v="0"/>
    <b v="1"/>
    <s v="publishing/fiction"/>
    <x v="5"/>
    <x v="13"/>
    <x v="833"/>
    <d v="2018-07-18T05:00:00"/>
  </r>
  <r>
    <n v="939"/>
    <s v="Williams, Johnson and Campbell"/>
    <s v="Streamlined human-resource Graphic Interface"/>
    <x v="75"/>
    <n v="3839"/>
    <n v="49.217948717948715"/>
    <x v="0"/>
    <n v="67"/>
    <n v="9.2158926004635461E-2"/>
    <x v="1"/>
    <s v="USD"/>
    <n v="1304744400"/>
    <n v="1306213200"/>
    <b v="0"/>
    <b v="1"/>
    <s v="games/video games"/>
    <x v="6"/>
    <x v="11"/>
    <x v="834"/>
    <d v="2011-05-24T05:00:00"/>
  </r>
  <r>
    <n v="940"/>
    <s v="Wiggins Ltd"/>
    <s v="Upgradable analyzing core"/>
    <x v="34"/>
    <n v="6161"/>
    <n v="62.232323232323225"/>
    <x v="2"/>
    <n v="66"/>
    <n v="9.0783419646357319E-2"/>
    <x v="0"/>
    <s v="CAD"/>
    <n v="1354341600"/>
    <n v="1356242400"/>
    <b v="0"/>
    <b v="0"/>
    <s v="technology/web"/>
    <x v="2"/>
    <x v="2"/>
    <x v="835"/>
    <d v="2012-12-23T06:00:00"/>
  </r>
  <r>
    <n v="941"/>
    <s v="Luna-Horne"/>
    <s v="Profound exuding pricing structure"/>
    <x v="433"/>
    <n v="5615"/>
    <n v="13.05813953488372"/>
    <x v="0"/>
    <n v="78"/>
    <n v="0.10728949594569501"/>
    <x v="1"/>
    <s v="USD"/>
    <n v="1294552800"/>
    <n v="1297576800"/>
    <b v="1"/>
    <b v="0"/>
    <s v="theater/plays"/>
    <x v="3"/>
    <x v="3"/>
    <x v="836"/>
    <d v="2011-02-13T06:00:00"/>
  </r>
  <r>
    <n v="942"/>
    <s v="Allen Inc"/>
    <s v="Horizontal optimizing model"/>
    <x v="103"/>
    <n v="6205"/>
    <n v="64.635416666666671"/>
    <x v="0"/>
    <n v="67"/>
    <n v="9.2158926004635461E-2"/>
    <x v="2"/>
    <s v="AUD"/>
    <n v="1295935200"/>
    <n v="1296194400"/>
    <b v="0"/>
    <b v="0"/>
    <s v="theater/plays"/>
    <x v="3"/>
    <x v="3"/>
    <x v="837"/>
    <d v="2011-01-28T06:00:00"/>
  </r>
  <r>
    <n v="943"/>
    <s v="Peterson, Gonzalez and Spencer"/>
    <s v="Synchronized fault-tolerant algorithm"/>
    <x v="168"/>
    <n v="11969"/>
    <n v="159.58666666666667"/>
    <x v="1"/>
    <n v="114"/>
    <n v="0.15680772484370809"/>
    <x v="1"/>
    <s v="USD"/>
    <n v="1411534800"/>
    <n v="1414558800"/>
    <b v="0"/>
    <b v="0"/>
    <s v="food/food trucks"/>
    <x v="0"/>
    <x v="0"/>
    <x v="219"/>
    <d v="2014-10-29T05:00:00"/>
  </r>
  <r>
    <n v="944"/>
    <s v="Walter Inc"/>
    <s v="Streamlined 5thgeneration intranet"/>
    <x v="83"/>
    <n v="8142"/>
    <n v="81.42"/>
    <x v="0"/>
    <n v="263"/>
    <n v="0.36175817222715112"/>
    <x v="2"/>
    <s v="AUD"/>
    <n v="1486706400"/>
    <n v="1488348000"/>
    <b v="0"/>
    <b v="0"/>
    <s v="photography/photography books"/>
    <x v="7"/>
    <x v="14"/>
    <x v="365"/>
    <d v="2017-03-01T06:00:00"/>
  </r>
  <r>
    <n v="945"/>
    <s v="Sanders, Farley and Huffman"/>
    <s v="Cross-group clear-thinking task-force"/>
    <x v="434"/>
    <n v="55805"/>
    <n v="32.444767441860463"/>
    <x v="0"/>
    <n v="1691"/>
    <n v="2.3259812518483365"/>
    <x v="1"/>
    <s v="USD"/>
    <n v="1333602000"/>
    <n v="1334898000"/>
    <b v="1"/>
    <b v="0"/>
    <s v="photography/photography books"/>
    <x v="7"/>
    <x v="14"/>
    <x v="838"/>
    <d v="2012-04-20T05:00:00"/>
  </r>
  <r>
    <n v="946"/>
    <s v="Hall, Holmes and Walker"/>
    <s v="Public-key bandwidth-monitored intranet"/>
    <x v="184"/>
    <n v="15238"/>
    <n v="9.9141184124918666"/>
    <x v="0"/>
    <n v="181"/>
    <n v="0.24896665084834355"/>
    <x v="1"/>
    <s v="USD"/>
    <n v="1308200400"/>
    <n v="1308373200"/>
    <b v="0"/>
    <b v="0"/>
    <s v="theater/plays"/>
    <x v="3"/>
    <x v="3"/>
    <x v="839"/>
    <d v="2011-06-18T05:00:00"/>
  </r>
  <r>
    <n v="947"/>
    <s v="Smith-Powell"/>
    <s v="Upgradable clear-thinking hardware"/>
    <x v="136"/>
    <n v="961"/>
    <n v="26.694444444444443"/>
    <x v="0"/>
    <n v="13"/>
    <n v="1.7881582657615833E-2"/>
    <x v="1"/>
    <s v="USD"/>
    <n v="1411707600"/>
    <n v="1412312400"/>
    <b v="0"/>
    <b v="0"/>
    <s v="theater/plays"/>
    <x v="3"/>
    <x v="3"/>
    <x v="840"/>
    <d v="2014-10-03T05:00:00"/>
  </r>
  <r>
    <n v="948"/>
    <s v="Smith-Hill"/>
    <s v="Integrated holistic paradigm"/>
    <x v="151"/>
    <n v="5918"/>
    <n v="62.957446808510639"/>
    <x v="3"/>
    <n v="160"/>
    <n v="0.22008101732450258"/>
    <x v="1"/>
    <s v="USD"/>
    <n v="1418364000"/>
    <n v="1419228000"/>
    <b v="1"/>
    <b v="1"/>
    <s v="film &amp; video/documentary"/>
    <x v="4"/>
    <x v="4"/>
    <x v="841"/>
    <d v="2014-12-22T06:00:00"/>
  </r>
  <r>
    <n v="949"/>
    <s v="Wright LLC"/>
    <s v="Seamless clear-thinking conglomeration"/>
    <x v="291"/>
    <n v="9520"/>
    <n v="161.35593220338984"/>
    <x v="1"/>
    <n v="203"/>
    <n v="0.27922779073046267"/>
    <x v="1"/>
    <s v="USD"/>
    <n v="1429333200"/>
    <n v="1430974800"/>
    <b v="0"/>
    <b v="0"/>
    <s v="technology/web"/>
    <x v="2"/>
    <x v="2"/>
    <x v="842"/>
    <d v="2015-05-07T05:00:00"/>
  </r>
  <r>
    <n v="950"/>
    <s v="Williams, Orozco and Gomez"/>
    <s v="Persistent content-based methodology"/>
    <x v="0"/>
    <n v="5"/>
    <n v="5"/>
    <x v="0"/>
    <n v="1"/>
    <n v="1.3755063582781412E-3"/>
    <x v="1"/>
    <s v="USD"/>
    <n v="1555390800"/>
    <n v="1555822800"/>
    <b v="0"/>
    <b v="1"/>
    <s v="theater/plays"/>
    <x v="3"/>
    <x v="3"/>
    <x v="843"/>
    <d v="2019-04-21T05:00:00"/>
  </r>
  <r>
    <n v="951"/>
    <s v="Peterson Ltd"/>
    <s v="Re-engineered 24hour matrix"/>
    <x v="435"/>
    <n v="159056"/>
    <n v="1096.9379310344827"/>
    <x v="1"/>
    <n v="1559"/>
    <n v="2.1444144125556219"/>
    <x v="1"/>
    <s v="USD"/>
    <n v="1482732000"/>
    <n v="1482818400"/>
    <b v="0"/>
    <b v="1"/>
    <s v="music/rock"/>
    <x v="1"/>
    <x v="1"/>
    <x v="844"/>
    <d v="2016-12-27T06:00:00"/>
  </r>
  <r>
    <n v="952"/>
    <s v="Cummings-Hayes"/>
    <s v="Virtual multi-tasking core"/>
    <x v="436"/>
    <n v="101987"/>
    <n v="70.094158075601371"/>
    <x v="3"/>
    <n v="2266"/>
    <n v="3.1168974078582679"/>
    <x v="1"/>
    <s v="USD"/>
    <n v="1470718800"/>
    <n v="1471928400"/>
    <b v="0"/>
    <b v="0"/>
    <s v="film &amp; video/documentary"/>
    <x v="4"/>
    <x v="4"/>
    <x v="845"/>
    <d v="2016-08-23T05:00:00"/>
  </r>
  <r>
    <n v="953"/>
    <s v="Boyle Ltd"/>
    <s v="Streamlined fault-tolerant conglomeration"/>
    <x v="88"/>
    <n v="1980"/>
    <n v="60"/>
    <x v="0"/>
    <n v="21"/>
    <n v="2.8885633523840964E-2"/>
    <x v="1"/>
    <s v="USD"/>
    <n v="1450591200"/>
    <n v="1453701600"/>
    <b v="0"/>
    <b v="1"/>
    <s v="film &amp; video/science fiction"/>
    <x v="4"/>
    <x v="22"/>
    <x v="846"/>
    <d v="2016-01-25T06:00:00"/>
  </r>
  <r>
    <n v="954"/>
    <s v="Henderson, Parker and Diaz"/>
    <s v="Enterprise-wide client-driven policy"/>
    <x v="142"/>
    <n v="156384"/>
    <n v="367.0985915492958"/>
    <x v="1"/>
    <n v="1548"/>
    <n v="2.1292838426145626"/>
    <x v="2"/>
    <s v="AUD"/>
    <n v="1348290000"/>
    <n v="1350363600"/>
    <b v="0"/>
    <b v="0"/>
    <s v="technology/web"/>
    <x v="2"/>
    <x v="2"/>
    <x v="110"/>
    <d v="2012-10-16T05:00:00"/>
  </r>
  <r>
    <n v="955"/>
    <s v="Moss-Obrien"/>
    <s v="Function-based next generation emulation"/>
    <x v="31"/>
    <n v="7763"/>
    <n v="1109"/>
    <x v="1"/>
    <n v="80"/>
    <n v="0.11004050866225129"/>
    <x v="1"/>
    <s v="USD"/>
    <n v="1353823200"/>
    <n v="1353996000"/>
    <b v="0"/>
    <b v="0"/>
    <s v="theater/plays"/>
    <x v="3"/>
    <x v="3"/>
    <x v="847"/>
    <d v="2012-11-27T06:00:00"/>
  </r>
  <r>
    <n v="956"/>
    <s v="Wood Inc"/>
    <s v="Re-engineered composite focus group"/>
    <x v="437"/>
    <n v="35698"/>
    <n v="19.028784648187631"/>
    <x v="0"/>
    <n v="830"/>
    <n v="1.1416702773708571"/>
    <x v="1"/>
    <s v="USD"/>
    <n v="1450764000"/>
    <n v="1451109600"/>
    <b v="0"/>
    <b v="0"/>
    <s v="film &amp; video/science fiction"/>
    <x v="4"/>
    <x v="22"/>
    <x v="848"/>
    <d v="2015-12-26T06:00:00"/>
  </r>
  <r>
    <n v="957"/>
    <s v="Riley, Cohen and Goodman"/>
    <s v="Profound mission-critical function"/>
    <x v="122"/>
    <n v="12434"/>
    <n v="126.87755102040816"/>
    <x v="1"/>
    <n v="131"/>
    <n v="0.18019133293443648"/>
    <x v="1"/>
    <s v="USD"/>
    <n v="1329372000"/>
    <n v="1329631200"/>
    <b v="0"/>
    <b v="0"/>
    <s v="theater/plays"/>
    <x v="3"/>
    <x v="3"/>
    <x v="849"/>
    <d v="2012-02-19T06:00:00"/>
  </r>
  <r>
    <n v="958"/>
    <s v="Green, Robinson and Ho"/>
    <s v="De-engineered zero-defect open system"/>
    <x v="65"/>
    <n v="8081"/>
    <n v="734.63636363636363"/>
    <x v="1"/>
    <n v="112"/>
    <n v="0.1540567121271518"/>
    <x v="1"/>
    <s v="USD"/>
    <n v="1277096400"/>
    <n v="1278997200"/>
    <b v="0"/>
    <b v="0"/>
    <s v="film &amp; video/animation"/>
    <x v="4"/>
    <x v="10"/>
    <x v="780"/>
    <d v="2010-07-13T05:00:00"/>
  </r>
  <r>
    <n v="959"/>
    <s v="Black-Graham"/>
    <s v="Operative hybrid utilization"/>
    <x v="438"/>
    <n v="6631"/>
    <n v="4.5731034482758623"/>
    <x v="0"/>
    <n v="130"/>
    <n v="0.17881582657615835"/>
    <x v="1"/>
    <s v="USD"/>
    <n v="1277701200"/>
    <n v="1280120400"/>
    <b v="0"/>
    <b v="0"/>
    <s v="publishing/translations"/>
    <x v="5"/>
    <x v="18"/>
    <x v="140"/>
    <d v="2010-07-26T05:00:00"/>
  </r>
  <r>
    <n v="960"/>
    <s v="Robbins Group"/>
    <s v="Function-based interactive matrix"/>
    <x v="20"/>
    <n v="4678"/>
    <n v="85.054545454545448"/>
    <x v="0"/>
    <n v="55"/>
    <n v="7.5652849705297759E-2"/>
    <x v="1"/>
    <s v="USD"/>
    <n v="1454911200"/>
    <n v="1458104400"/>
    <b v="0"/>
    <b v="0"/>
    <s v="technology/web"/>
    <x v="2"/>
    <x v="2"/>
    <x v="850"/>
    <d v="2016-03-16T05:00:00"/>
  </r>
  <r>
    <n v="961"/>
    <s v="Mason, Case and May"/>
    <s v="Optimized content-based collaboration"/>
    <x v="57"/>
    <n v="6800"/>
    <n v="119.29824561403508"/>
    <x v="1"/>
    <n v="155"/>
    <n v="0.21320348553311189"/>
    <x v="1"/>
    <s v="USD"/>
    <n v="1297922400"/>
    <n v="1298268000"/>
    <b v="0"/>
    <b v="0"/>
    <s v="publishing/translations"/>
    <x v="5"/>
    <x v="18"/>
    <x v="851"/>
    <d v="2011-02-21T06:00:00"/>
  </r>
  <r>
    <n v="962"/>
    <s v="Harris, Russell and Mitchell"/>
    <s v="User-centric cohesive policy"/>
    <x v="136"/>
    <n v="10657"/>
    <n v="296.02777777777777"/>
    <x v="1"/>
    <n v="266"/>
    <n v="0.36588469130198553"/>
    <x v="1"/>
    <s v="USD"/>
    <n v="1384408800"/>
    <n v="1386223200"/>
    <b v="0"/>
    <b v="0"/>
    <s v="food/food trucks"/>
    <x v="0"/>
    <x v="0"/>
    <x v="852"/>
    <d v="2013-12-05T06:00:00"/>
  </r>
  <r>
    <n v="963"/>
    <s v="Rodriguez-Robinson"/>
    <s v="Ergonomic methodical hub"/>
    <x v="291"/>
    <n v="4997"/>
    <n v="84.694915254237287"/>
    <x v="0"/>
    <n v="114"/>
    <n v="0.15680772484370809"/>
    <x v="6"/>
    <s v="EUR"/>
    <n v="1299304800"/>
    <n v="1299823200"/>
    <b v="0"/>
    <b v="1"/>
    <s v="photography/photography books"/>
    <x v="7"/>
    <x v="14"/>
    <x v="853"/>
    <d v="2011-03-11T06:00:00"/>
  </r>
  <r>
    <n v="964"/>
    <s v="Peck, Higgins and Smith"/>
    <s v="Devolved disintermediate encryption"/>
    <x v="41"/>
    <n v="13164"/>
    <n v="355.7837837837838"/>
    <x v="1"/>
    <n v="155"/>
    <n v="0.21320348553311189"/>
    <x v="1"/>
    <s v="USD"/>
    <n v="1431320400"/>
    <n v="1431752400"/>
    <b v="0"/>
    <b v="0"/>
    <s v="theater/plays"/>
    <x v="3"/>
    <x v="3"/>
    <x v="854"/>
    <d v="2015-05-16T05:00:00"/>
  </r>
  <r>
    <n v="965"/>
    <s v="Nunez-King"/>
    <s v="Phased clear-thinking policy"/>
    <x v="196"/>
    <n v="8501"/>
    <n v="386.40909090909093"/>
    <x v="1"/>
    <n v="207"/>
    <n v="0.28472981616357523"/>
    <x v="4"/>
    <s v="GBP"/>
    <n v="1264399200"/>
    <n v="1267855200"/>
    <b v="0"/>
    <b v="0"/>
    <s v="music/rock"/>
    <x v="1"/>
    <x v="1"/>
    <x v="67"/>
    <d v="2010-03-06T06:00:00"/>
  </r>
  <r>
    <n v="966"/>
    <s v="Davis and Sons"/>
    <s v="Seamless solution-oriented capacity"/>
    <x v="12"/>
    <n v="13468"/>
    <n v="792.23529411764707"/>
    <x v="1"/>
    <n v="245"/>
    <n v="0.3369990577781446"/>
    <x v="1"/>
    <s v="USD"/>
    <n v="1497502800"/>
    <n v="1497675600"/>
    <b v="0"/>
    <b v="0"/>
    <s v="theater/plays"/>
    <x v="3"/>
    <x v="3"/>
    <x v="855"/>
    <d v="2017-06-17T05:00:00"/>
  </r>
  <r>
    <n v="967"/>
    <s v="Howard-Douglas"/>
    <s v="Organized human-resource attitude"/>
    <x v="439"/>
    <n v="121138"/>
    <n v="137.03393665158373"/>
    <x v="1"/>
    <n v="1573"/>
    <n v="2.1636715015715162"/>
    <x v="1"/>
    <s v="USD"/>
    <n v="1333688400"/>
    <n v="1336885200"/>
    <b v="0"/>
    <b v="0"/>
    <s v="music/world music"/>
    <x v="1"/>
    <x v="21"/>
    <x v="107"/>
    <d v="2012-05-13T05:00:00"/>
  </r>
  <r>
    <n v="968"/>
    <s v="Gonzalez-White"/>
    <s v="Open-architected disintermediate budgetary management"/>
    <x v="166"/>
    <n v="8117"/>
    <n v="338.20833333333337"/>
    <x v="1"/>
    <n v="114"/>
    <n v="0.15680772484370809"/>
    <x v="1"/>
    <s v="USD"/>
    <n v="1293861600"/>
    <n v="1295157600"/>
    <b v="0"/>
    <b v="0"/>
    <s v="food/food trucks"/>
    <x v="0"/>
    <x v="0"/>
    <x v="344"/>
    <d v="2011-01-16T06:00:00"/>
  </r>
  <r>
    <n v="969"/>
    <s v="Lopez-King"/>
    <s v="Multi-lateral radical solution"/>
    <x v="58"/>
    <n v="8550"/>
    <n v="108.22784810126582"/>
    <x v="1"/>
    <n v="93"/>
    <n v="0.12792209131986712"/>
    <x v="1"/>
    <s v="USD"/>
    <n v="1576994400"/>
    <n v="1577599200"/>
    <b v="0"/>
    <b v="0"/>
    <s v="theater/plays"/>
    <x v="3"/>
    <x v="3"/>
    <x v="856"/>
    <d v="2019-12-29T06:00:00"/>
  </r>
  <r>
    <n v="970"/>
    <s v="Glover-Nelson"/>
    <s v="Inverse context-sensitive info-mediaries"/>
    <x v="309"/>
    <n v="57659"/>
    <n v="60.757639620653315"/>
    <x v="0"/>
    <n v="594"/>
    <n v="0.81705077681721583"/>
    <x v="1"/>
    <s v="USD"/>
    <n v="1304917200"/>
    <n v="1305003600"/>
    <b v="0"/>
    <b v="0"/>
    <s v="theater/plays"/>
    <x v="3"/>
    <x v="3"/>
    <x v="857"/>
    <d v="2011-05-10T05:00:00"/>
  </r>
  <r>
    <n v="971"/>
    <s v="Garner and Sons"/>
    <s v="Versatile neutral workforce"/>
    <x v="135"/>
    <n v="1414"/>
    <n v="27.725490196078432"/>
    <x v="0"/>
    <n v="24"/>
    <n v="3.301215259867539E-2"/>
    <x v="1"/>
    <s v="USD"/>
    <n v="1381208400"/>
    <n v="1381726800"/>
    <b v="0"/>
    <b v="0"/>
    <s v="film &amp; video/television"/>
    <x v="4"/>
    <x v="19"/>
    <x v="858"/>
    <d v="2013-10-14T05:00:00"/>
  </r>
  <r>
    <n v="972"/>
    <s v="Sellers, Roach and Garrison"/>
    <s v="Multi-tiered systematic knowledge user"/>
    <x v="440"/>
    <n v="97524"/>
    <n v="228.3934426229508"/>
    <x v="1"/>
    <n v="1681"/>
    <n v="2.3122261882655555"/>
    <x v="1"/>
    <s v="USD"/>
    <n v="1401685200"/>
    <n v="1402462800"/>
    <b v="0"/>
    <b v="1"/>
    <s v="technology/web"/>
    <x v="2"/>
    <x v="2"/>
    <x v="859"/>
    <d v="2014-06-11T05:00:00"/>
  </r>
  <r>
    <n v="973"/>
    <s v="Herrera, Bennett and Silva"/>
    <s v="Programmable multi-state algorithm"/>
    <x v="441"/>
    <n v="26176"/>
    <n v="21.615194054500414"/>
    <x v="0"/>
    <n v="252"/>
    <n v="0.34662760228609157"/>
    <x v="1"/>
    <s v="USD"/>
    <n v="1291960800"/>
    <n v="1292133600"/>
    <b v="0"/>
    <b v="1"/>
    <s v="theater/plays"/>
    <x v="3"/>
    <x v="3"/>
    <x v="860"/>
    <d v="2010-12-12T06:00:00"/>
  </r>
  <r>
    <n v="974"/>
    <s v="Thomas, Clay and Mendoza"/>
    <s v="Multi-channeled reciprocal interface"/>
    <x v="126"/>
    <n v="2991"/>
    <n v="373.875"/>
    <x v="1"/>
    <n v="32"/>
    <n v="4.4016203464900518E-2"/>
    <x v="1"/>
    <s v="USD"/>
    <n v="1368853200"/>
    <n v="1368939600"/>
    <b v="0"/>
    <b v="0"/>
    <s v="music/indie rock"/>
    <x v="1"/>
    <x v="7"/>
    <x v="170"/>
    <d v="2013-05-19T05:00:00"/>
  </r>
  <r>
    <n v="975"/>
    <s v="Ayala Group"/>
    <s v="Right-sized maximized migration"/>
    <x v="91"/>
    <n v="8366"/>
    <n v="154.92592592592592"/>
    <x v="1"/>
    <n v="135"/>
    <n v="0.18569335836754905"/>
    <x v="1"/>
    <s v="USD"/>
    <n v="1448776800"/>
    <n v="1452146400"/>
    <b v="0"/>
    <b v="1"/>
    <s v="theater/plays"/>
    <x v="3"/>
    <x v="3"/>
    <x v="861"/>
    <d v="2016-01-07T06:00:00"/>
  </r>
  <r>
    <n v="976"/>
    <s v="Huerta, Roberts and Dickerson"/>
    <s v="Self-enabling value-added artificial intelligence"/>
    <x v="220"/>
    <n v="12886"/>
    <n v="322.14999999999998"/>
    <x v="1"/>
    <n v="140"/>
    <n v="0.19257089015893977"/>
    <x v="1"/>
    <s v="USD"/>
    <n v="1296194400"/>
    <n v="1296712800"/>
    <b v="0"/>
    <b v="1"/>
    <s v="theater/plays"/>
    <x v="3"/>
    <x v="3"/>
    <x v="862"/>
    <d v="2011-02-03T06:00:00"/>
  </r>
  <r>
    <n v="977"/>
    <s v="Johnson Group"/>
    <s v="Vision-oriented interactive solution"/>
    <x v="260"/>
    <n v="5177"/>
    <n v="73.957142857142856"/>
    <x v="0"/>
    <n v="67"/>
    <n v="9.2158926004635461E-2"/>
    <x v="1"/>
    <s v="USD"/>
    <n v="1517983200"/>
    <n v="1520748000"/>
    <b v="0"/>
    <b v="0"/>
    <s v="food/food trucks"/>
    <x v="0"/>
    <x v="0"/>
    <x v="863"/>
    <d v="2018-03-11T06:00:00"/>
  </r>
  <r>
    <n v="978"/>
    <s v="Bailey, Nguyen and Martinez"/>
    <s v="Fundamental user-facing productivity"/>
    <x v="67"/>
    <n v="8641"/>
    <n v="864.1"/>
    <x v="1"/>
    <n v="92"/>
    <n v="0.12654658496158899"/>
    <x v="1"/>
    <s v="USD"/>
    <n v="1478930400"/>
    <n v="1480831200"/>
    <b v="0"/>
    <b v="0"/>
    <s v="games/video games"/>
    <x v="6"/>
    <x v="11"/>
    <x v="864"/>
    <d v="2016-12-04T06:00:00"/>
  </r>
  <r>
    <n v="979"/>
    <s v="Williams, Martin and Meyer"/>
    <s v="Innovative well-modulated capability"/>
    <x v="138"/>
    <n v="86244"/>
    <n v="143.26245847176079"/>
    <x v="1"/>
    <n v="1015"/>
    <n v="1.3961389536523132"/>
    <x v="4"/>
    <s v="GBP"/>
    <n v="1426395600"/>
    <n v="1426914000"/>
    <b v="0"/>
    <b v="0"/>
    <s v="theater/plays"/>
    <x v="3"/>
    <x v="3"/>
    <x v="527"/>
    <d v="2015-03-21T05:00:00"/>
  </r>
  <r>
    <n v="980"/>
    <s v="Huff-Johnson"/>
    <s v="Universal fault-tolerant orchestration"/>
    <x v="442"/>
    <n v="78630"/>
    <n v="40.281762295081968"/>
    <x v="0"/>
    <n v="742"/>
    <n v="1.0206257178423808"/>
    <x v="1"/>
    <s v="USD"/>
    <n v="1446181200"/>
    <n v="1446616800"/>
    <b v="1"/>
    <b v="0"/>
    <s v="publishing/nonfiction"/>
    <x v="5"/>
    <x v="9"/>
    <x v="865"/>
    <d v="2015-11-04T06:00:00"/>
  </r>
  <r>
    <n v="981"/>
    <s v="Diaz-Little"/>
    <s v="Grass-roots executive synergy"/>
    <x v="313"/>
    <n v="11941"/>
    <n v="178.22388059701493"/>
    <x v="1"/>
    <n v="323"/>
    <n v="0.44428855372383957"/>
    <x v="1"/>
    <s v="USD"/>
    <n v="1514181600"/>
    <n v="1517032800"/>
    <b v="0"/>
    <b v="0"/>
    <s v="technology/web"/>
    <x v="2"/>
    <x v="2"/>
    <x v="866"/>
    <d v="2018-01-27T06:00:00"/>
  </r>
  <r>
    <n v="982"/>
    <s v="Freeman-French"/>
    <s v="Multi-layered optimal application"/>
    <x v="44"/>
    <n v="6115"/>
    <n v="84.930555555555557"/>
    <x v="0"/>
    <n v="75"/>
    <n v="0.10316297687086058"/>
    <x v="1"/>
    <s v="USD"/>
    <n v="1311051600"/>
    <n v="1311224400"/>
    <b v="0"/>
    <b v="1"/>
    <s v="film &amp; video/documentary"/>
    <x v="4"/>
    <x v="4"/>
    <x v="867"/>
    <d v="2011-07-21T05:00:00"/>
  </r>
  <r>
    <n v="983"/>
    <s v="Beck-Weber"/>
    <s v="Business-focused full-range core"/>
    <x v="443"/>
    <n v="188404"/>
    <n v="145.93648334624322"/>
    <x v="1"/>
    <n v="2326"/>
    <n v="3.1994277893549565"/>
    <x v="1"/>
    <s v="USD"/>
    <n v="1564894800"/>
    <n v="1566190800"/>
    <b v="0"/>
    <b v="0"/>
    <s v="film &amp; video/documentary"/>
    <x v="4"/>
    <x v="4"/>
    <x v="868"/>
    <d v="2019-08-19T05:00:00"/>
  </r>
  <r>
    <n v="984"/>
    <s v="Lewis-Jacobson"/>
    <s v="Exclusive system-worthy Graphic Interface"/>
    <x v="191"/>
    <n v="9910"/>
    <n v="152.46153846153848"/>
    <x v="1"/>
    <n v="381"/>
    <n v="0.52406792250397183"/>
    <x v="1"/>
    <s v="USD"/>
    <n v="1567918800"/>
    <n v="1570165200"/>
    <b v="0"/>
    <b v="0"/>
    <s v="theater/plays"/>
    <x v="3"/>
    <x v="3"/>
    <x v="105"/>
    <d v="2019-10-04T05:00:00"/>
  </r>
  <r>
    <n v="985"/>
    <s v="Logan-Curtis"/>
    <s v="Enhanced optimal ability"/>
    <x v="305"/>
    <n v="114523"/>
    <n v="67.129542790152414"/>
    <x v="0"/>
    <n v="4405"/>
    <n v="6.0591055082152119"/>
    <x v="1"/>
    <s v="USD"/>
    <n v="1386309600"/>
    <n v="1388556000"/>
    <b v="0"/>
    <b v="1"/>
    <s v="music/rock"/>
    <x v="1"/>
    <x v="1"/>
    <x v="481"/>
    <d v="2014-01-01T06:00:00"/>
  </r>
  <r>
    <n v="986"/>
    <s v="Chan, Washington and Callahan"/>
    <s v="Optional zero administration neural-net"/>
    <x v="75"/>
    <n v="3144"/>
    <n v="40.307692307692307"/>
    <x v="0"/>
    <n v="92"/>
    <n v="0.12654658496158899"/>
    <x v="1"/>
    <s v="USD"/>
    <n v="1301979600"/>
    <n v="1303189200"/>
    <b v="0"/>
    <b v="0"/>
    <s v="music/rock"/>
    <x v="1"/>
    <x v="1"/>
    <x v="253"/>
    <d v="2011-04-19T05:00:00"/>
  </r>
  <r>
    <n v="987"/>
    <s v="Wilson Group"/>
    <s v="Ameliorated foreground focus group"/>
    <x v="8"/>
    <n v="13441"/>
    <n v="216.79032258064518"/>
    <x v="1"/>
    <n v="480"/>
    <n v="0.66024305197350774"/>
    <x v="1"/>
    <s v="USD"/>
    <n v="1493269200"/>
    <n v="1494478800"/>
    <b v="0"/>
    <b v="0"/>
    <s v="film &amp; video/documentary"/>
    <x v="4"/>
    <x v="4"/>
    <x v="869"/>
    <d v="2017-05-11T05:00:00"/>
  </r>
  <r>
    <n v="988"/>
    <s v="Gardner, Ryan and Gutierrez"/>
    <s v="Triple-buffered multi-tasking matrices"/>
    <x v="151"/>
    <n v="4899"/>
    <n v="52.117021276595743"/>
    <x v="0"/>
    <n v="64"/>
    <n v="8.8032406929801035E-2"/>
    <x v="1"/>
    <s v="USD"/>
    <n v="1478930400"/>
    <n v="1480744800"/>
    <b v="0"/>
    <b v="0"/>
    <s v="publishing/radio &amp; podcasts"/>
    <x v="5"/>
    <x v="15"/>
    <x v="864"/>
    <d v="2016-12-03T06:00:00"/>
  </r>
  <r>
    <n v="989"/>
    <s v="Hernandez Inc"/>
    <s v="Versatile dedicated migration"/>
    <x v="166"/>
    <n v="11990"/>
    <n v="499.58333333333337"/>
    <x v="1"/>
    <n v="226"/>
    <n v="0.31086443697085991"/>
    <x v="1"/>
    <s v="USD"/>
    <n v="1555390800"/>
    <n v="1555822800"/>
    <b v="0"/>
    <b v="0"/>
    <s v="publishing/translations"/>
    <x v="5"/>
    <x v="18"/>
    <x v="843"/>
    <d v="2019-04-21T05:00:00"/>
  </r>
  <r>
    <n v="990"/>
    <s v="Ortiz-Roberts"/>
    <s v="Devolved foreground customer loyalty"/>
    <x v="75"/>
    <n v="6839"/>
    <n v="87.679487179487182"/>
    <x v="0"/>
    <n v="64"/>
    <n v="8.8032406929801035E-2"/>
    <x v="1"/>
    <s v="USD"/>
    <n v="1456984800"/>
    <n v="1458882000"/>
    <b v="0"/>
    <b v="1"/>
    <s v="film &amp; video/drama"/>
    <x v="4"/>
    <x v="6"/>
    <x v="289"/>
    <d v="2016-03-25T05:00:00"/>
  </r>
  <r>
    <n v="991"/>
    <s v="Ramirez LLC"/>
    <s v="Reduced reciprocal focus group"/>
    <x v="122"/>
    <n v="11091"/>
    <n v="113.17346938775511"/>
    <x v="1"/>
    <n v="241"/>
    <n v="0.33149703234503203"/>
    <x v="1"/>
    <s v="USD"/>
    <n v="1411621200"/>
    <n v="1411966800"/>
    <b v="0"/>
    <b v="1"/>
    <s v="music/rock"/>
    <x v="1"/>
    <x v="1"/>
    <x v="870"/>
    <d v="2014-09-29T05:00:00"/>
  </r>
  <r>
    <n v="992"/>
    <s v="Morrow Inc"/>
    <s v="Networked global migration"/>
    <x v="33"/>
    <n v="13223"/>
    <n v="426.54838709677421"/>
    <x v="1"/>
    <n v="132"/>
    <n v="0.18156683929271464"/>
    <x v="1"/>
    <s v="USD"/>
    <n v="1525669200"/>
    <n v="1526878800"/>
    <b v="0"/>
    <b v="1"/>
    <s v="film &amp; video/drama"/>
    <x v="4"/>
    <x v="6"/>
    <x v="871"/>
    <d v="2018-05-21T05:00:00"/>
  </r>
  <r>
    <n v="993"/>
    <s v="Erickson-Rogers"/>
    <s v="De-engineered even-keeled definition"/>
    <x v="122"/>
    <n v="7608"/>
    <n v="77.632653061224488"/>
    <x v="3"/>
    <n v="75"/>
    <n v="0.10316297687086058"/>
    <x v="6"/>
    <s v="EUR"/>
    <n v="1450936800"/>
    <n v="1452405600"/>
    <b v="0"/>
    <b v="1"/>
    <s v="photography/photography books"/>
    <x v="7"/>
    <x v="14"/>
    <x v="872"/>
    <d v="2016-01-10T06:00:00"/>
  </r>
  <r>
    <n v="994"/>
    <s v="Leach, Rich and Price"/>
    <s v="Implemented bi-directional flexibility"/>
    <x v="444"/>
    <n v="74073"/>
    <n v="52.496810772501767"/>
    <x v="0"/>
    <n v="842"/>
    <n v="1.1581763536701948"/>
    <x v="1"/>
    <s v="USD"/>
    <n v="1413522000"/>
    <n v="1414040400"/>
    <b v="0"/>
    <b v="1"/>
    <s v="publishing/translations"/>
    <x v="5"/>
    <x v="18"/>
    <x v="873"/>
    <d v="2014-10-23T05:00:00"/>
  </r>
  <r>
    <n v="995"/>
    <s v="Manning-Hamilton"/>
    <s v="Vision-oriented scalable definition"/>
    <x v="238"/>
    <n v="153216"/>
    <n v="157.46762589928059"/>
    <x v="1"/>
    <n v="2043"/>
    <n v="2.8101594899622424"/>
    <x v="1"/>
    <s v="USD"/>
    <n v="1541307600"/>
    <n v="1543816800"/>
    <b v="0"/>
    <b v="1"/>
    <s v="food/food trucks"/>
    <x v="0"/>
    <x v="0"/>
    <x v="874"/>
    <d v="2018-12-03T06:00:00"/>
  </r>
  <r>
    <n v="996"/>
    <s v="Butler LLC"/>
    <s v="Future-proofed upward-trending migration"/>
    <x v="47"/>
    <n v="4814"/>
    <n v="72.939393939393938"/>
    <x v="0"/>
    <n v="112"/>
    <n v="0.1540567121271518"/>
    <x v="1"/>
    <s v="USD"/>
    <n v="1357106400"/>
    <n v="1359698400"/>
    <b v="0"/>
    <b v="0"/>
    <s v="theater/plays"/>
    <x v="3"/>
    <x v="3"/>
    <x v="875"/>
    <d v="2013-02-01T06:00:00"/>
  </r>
  <r>
    <n v="997"/>
    <s v="Ball LLC"/>
    <s v="Right-sized full-range throughput"/>
    <x v="4"/>
    <n v="4603"/>
    <n v="60.565789473684205"/>
    <x v="3"/>
    <n v="139"/>
    <n v="0.19119538380066162"/>
    <x v="6"/>
    <s v="EUR"/>
    <n v="1390197600"/>
    <n v="1390629600"/>
    <b v="0"/>
    <b v="0"/>
    <s v="theater/plays"/>
    <x v="3"/>
    <x v="3"/>
    <x v="876"/>
    <d v="2014-01-25T06:00:00"/>
  </r>
  <r>
    <n v="998"/>
    <s v="Taylor, Santiago and Flores"/>
    <s v="Polarized composite customer loyalty"/>
    <x v="445"/>
    <n v="37823"/>
    <n v="56.791291291291287"/>
    <x v="0"/>
    <n v="374"/>
    <n v="0.51443937799602479"/>
    <x v="1"/>
    <s v="USD"/>
    <n v="1265868000"/>
    <n v="1267077600"/>
    <b v="0"/>
    <b v="1"/>
    <s v="music/indie rock"/>
    <x v="1"/>
    <x v="7"/>
    <x v="877"/>
    <d v="2010-02-25T06:00:00"/>
  </r>
  <r>
    <n v="999"/>
    <s v="Hernandez, Norton and Kelley"/>
    <s v="Expanded eco-centric policy"/>
    <x v="446"/>
    <n v="62819"/>
    <n v="56.542754275427541"/>
    <x v="3"/>
    <n v="1122"/>
    <n v="1.5433181339880744"/>
    <x v="1"/>
    <s v="USD"/>
    <n v="1467176400"/>
    <n v="1467781200"/>
    <b v="0"/>
    <b v="0"/>
    <s v="food/food trucks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A21D3-DE6F-4EB6-AE7E-22E28161FAF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6">
  <location ref="A4:F15" firstHeaderRow="1" firstDataRow="2" firstDataCol="1" rowPageCount="1" colPageCount="1"/>
  <pivotFields count="18"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axis="axisCol" showAll="0" defaultSubtotal="0">
      <items count="4">
        <item x="3"/>
        <item x="0"/>
        <item x="2"/>
        <item x="1"/>
      </items>
    </pivotField>
    <pivotField showAll="0" defaultSubtotal="0"/>
    <pivotField showAll="0" defaultSubtotal="0"/>
    <pivotField axis="axisPage" showAll="0" defaultSubtotal="0">
      <items count="7">
        <item x="2"/>
        <item x="0"/>
        <item x="5"/>
        <item x="3"/>
        <item x="4"/>
        <item x="6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showAll="0" defaultSubtotal="0">
      <items count="24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16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B4671-1631-4AB5-AD38-3EF6057925F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axis="axisCol" showAll="0" defaultSubtotal="0">
      <items count="4">
        <item x="3"/>
        <item x="0"/>
        <item x="2"/>
        <item x="1"/>
      </items>
    </pivotField>
    <pivotField showAll="0" defaultSubtotal="0"/>
    <pivotField showAll="0" defaultSubtotal="0"/>
    <pivotField axis="axisPage" showAll="0" defaultSubtotal="0">
      <items count="7">
        <item x="2"/>
        <item x="0"/>
        <item x="5"/>
        <item x="3"/>
        <item x="4"/>
        <item x="6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axis="axisRow" showAll="0" defaultSubtotal="0">
      <items count="24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id" fld="0" subtotal="count" baseField="16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7FA6C-8C41-4A3B-B7B3-A68B94966FE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1">
    <pivotField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axis="axisCol" dataField="1" showAll="0" defaultSubtotal="0">
      <items count="4">
        <item x="3"/>
        <item x="0"/>
        <item h="1" x="2"/>
        <item x="1"/>
      </items>
    </pivotField>
    <pivotField showAll="0" defaultSubtotal="0"/>
    <pivotField showAll="0" defaultSubtotal="0"/>
    <pivotField showAll="0" defaultSubtotal="0">
      <items count="7">
        <item x="2"/>
        <item x="0"/>
        <item x="5"/>
        <item x="3"/>
        <item x="4"/>
        <item x="6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showAll="0" defaultSubtotal="0">
      <items count="24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</items>
    </pivotField>
    <pivotField axis="axisRow" numFmtId="14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ubtotalTop="0" showAll="0" defaultSubtotal="0"/>
    <pivotField axis="axisPage" subtotalTop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6" subtotal="count" baseField="0" baseItem="0"/>
  </dataFields>
  <chartFormats count="8">
    <chartFormat chart="1" format="8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" format="9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" format="10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" format="11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/>
  </sheetViews>
  <sheetFormatPr defaultColWidth="10.625" defaultRowHeight="15.75" x14ac:dyDescent="0.25"/>
  <cols>
    <col min="1" max="1" width="6.5" bestFit="1" customWidth="1"/>
    <col min="2" max="2" width="30.375" bestFit="1" customWidth="1"/>
    <col min="3" max="3" width="33.625" style="3" bestFit="1" customWidth="1"/>
    <col min="4" max="4" width="8.5" bestFit="1" customWidth="1"/>
    <col min="5" max="5" width="11.75" bestFit="1" customWidth="1"/>
    <col min="6" max="6" width="18.5" bestFit="1" customWidth="1"/>
    <col min="7" max="7" width="12.5" bestFit="1" customWidth="1"/>
    <col min="8" max="8" width="17.5" bestFit="1" customWidth="1"/>
    <col min="9" max="9" width="20.5" style="12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12.25" bestFit="1" customWidth="1"/>
    <col min="14" max="14" width="13.125" bestFit="1" customWidth="1"/>
    <col min="15" max="15" width="12.5" bestFit="1" customWidth="1"/>
    <col min="16" max="16" width="27.625" bestFit="1" customWidth="1"/>
    <col min="17" max="17" width="18.875" bestFit="1" customWidth="1"/>
    <col min="18" max="18" width="16.375" bestFit="1" customWidth="1"/>
    <col min="19" max="19" width="26.375" bestFit="1" customWidth="1"/>
    <col min="20" max="20" width="25" bestFit="1" customWidth="1"/>
    <col min="21" max="21" width="26.375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  <c r="U1" s="1" t="s">
        <v>2108</v>
      </c>
    </row>
    <row r="2" spans="1:2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E2/D2*100</f>
        <v>0</v>
      </c>
      <c r="G2" t="s">
        <v>14</v>
      </c>
      <c r="H2">
        <v>0</v>
      </c>
      <c r="I2" s="12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 t="shared" ref="Q2:Q65" si="1">LEFT(P2,FIND("/",P2)-1)</f>
        <v>food</v>
      </c>
      <c r="R2" t="str">
        <f t="shared" ref="R2:R65" si="2">RIGHT(P2,LEN(P2)-FIND("/",P2))</f>
        <v>food trucks</v>
      </c>
      <c r="S2" s="7">
        <f t="shared" ref="S2:S65" si="3">(((L2/60)/60)/24)+DATE(1970,1,1)</f>
        <v>42336.25</v>
      </c>
      <c r="T2" s="7">
        <f t="shared" ref="T2:T65" si="4">(((M2/60)/60)/24)+DATE(1970,1,1)</f>
        <v>42353.25</v>
      </c>
      <c r="U2" t="str" cm="1">
        <f t="array" ref="U2">LOOKUP(2,1/((D2&gt;=Min)*(D2&lt;Max)),Value)</f>
        <v>Less than 1000</v>
      </c>
    </row>
    <row r="3" spans="1:2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 s="12">
        <f t="shared" ref="I3:I66" si="5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si="1"/>
        <v>music</v>
      </c>
      <c r="R3" t="str">
        <f t="shared" si="2"/>
        <v>rock</v>
      </c>
      <c r="S3" s="7">
        <f t="shared" si="3"/>
        <v>41870.208333333336</v>
      </c>
      <c r="T3" s="7">
        <f t="shared" si="4"/>
        <v>41872.208333333336</v>
      </c>
      <c r="U3" t="str" cm="1">
        <f t="array" ref="U3">LOOKUP(2,1/((D3&gt;=Min)*(D3&lt;Max)),Value)</f>
        <v>1000 to 4999</v>
      </c>
    </row>
    <row r="4" spans="1:21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12">
        <f t="shared" si="5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1"/>
        <v>technology</v>
      </c>
      <c r="R4" t="str">
        <f t="shared" si="2"/>
        <v>web</v>
      </c>
      <c r="S4" s="7">
        <f t="shared" si="3"/>
        <v>41595.25</v>
      </c>
      <c r="T4" s="7">
        <f t="shared" si="4"/>
        <v>41597.25</v>
      </c>
      <c r="U4" t="str" cm="1">
        <f t="array" ref="U4">LOOKUP(2,1/((D4&gt;=Min)*(D4&lt;Max)),Value)</f>
        <v>Greater than or equal to 50000</v>
      </c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12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1"/>
        <v>music</v>
      </c>
      <c r="R5" t="str">
        <f t="shared" si="2"/>
        <v>rock</v>
      </c>
      <c r="S5" s="7">
        <f t="shared" si="3"/>
        <v>43688.208333333328</v>
      </c>
      <c r="T5" s="7">
        <f t="shared" si="4"/>
        <v>43728.208333333328</v>
      </c>
      <c r="U5" t="str" cm="1">
        <f t="array" ref="U5">LOOKUP(2,1/((D5&gt;=Min)*(D5&lt;Max)),Value)</f>
        <v>1000 to 4999</v>
      </c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12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1"/>
        <v>theater</v>
      </c>
      <c r="R6" t="str">
        <f t="shared" si="2"/>
        <v>plays</v>
      </c>
      <c r="S6" s="7">
        <f t="shared" si="3"/>
        <v>43485.25</v>
      </c>
      <c r="T6" s="7">
        <f t="shared" si="4"/>
        <v>43489.25</v>
      </c>
      <c r="U6" t="str" cm="1">
        <f t="array" ref="U6">LOOKUP(2,1/((D6&gt;=Min)*(D6&lt;Max)),Value)</f>
        <v>5000 to 9999</v>
      </c>
    </row>
    <row r="7" spans="1:2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12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1"/>
        <v>theater</v>
      </c>
      <c r="R7" t="str">
        <f t="shared" si="2"/>
        <v>plays</v>
      </c>
      <c r="S7" s="7">
        <f t="shared" si="3"/>
        <v>41149.208333333336</v>
      </c>
      <c r="T7" s="7">
        <f t="shared" si="4"/>
        <v>41160.208333333336</v>
      </c>
      <c r="U7" t="str" cm="1">
        <f t="array" ref="U7">LOOKUP(2,1/((D7&gt;=Min)*(D7&lt;Max)),Value)</f>
        <v>5000 to 9999</v>
      </c>
    </row>
    <row r="8" spans="1:2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12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1"/>
        <v>film &amp; video</v>
      </c>
      <c r="R8" t="str">
        <f t="shared" si="2"/>
        <v>documentary</v>
      </c>
      <c r="S8" s="7">
        <f t="shared" si="3"/>
        <v>42991.208333333328</v>
      </c>
      <c r="T8" s="7">
        <f t="shared" si="4"/>
        <v>42992.208333333328</v>
      </c>
      <c r="U8" t="str" cm="1">
        <f t="array" ref="U8">LOOKUP(2,1/((D8&gt;=Min)*(D8&lt;Max)),Value)</f>
        <v>5000 to 9999</v>
      </c>
    </row>
    <row r="9" spans="1:2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12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1"/>
        <v>theater</v>
      </c>
      <c r="R9" t="str">
        <f t="shared" si="2"/>
        <v>plays</v>
      </c>
      <c r="S9" s="7">
        <f t="shared" si="3"/>
        <v>42229.208333333328</v>
      </c>
      <c r="T9" s="7">
        <f t="shared" si="4"/>
        <v>42231.208333333328</v>
      </c>
      <c r="U9" t="str" cm="1">
        <f t="array" ref="U9">LOOKUP(2,1/((D9&gt;=Min)*(D9&lt;Max)),Value)</f>
        <v>1000 to 4999</v>
      </c>
    </row>
    <row r="10" spans="1:2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12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1"/>
        <v>theater</v>
      </c>
      <c r="R10" t="str">
        <f t="shared" si="2"/>
        <v>plays</v>
      </c>
      <c r="S10" s="7">
        <f t="shared" si="3"/>
        <v>40399.208333333336</v>
      </c>
      <c r="T10" s="7">
        <f t="shared" si="4"/>
        <v>40401.208333333336</v>
      </c>
      <c r="U10" t="str" cm="1">
        <f t="array" ref="U10">LOOKUP(2,1/((D10&gt;=Min)*(D10&lt;Max)),Value)</f>
        <v>Greater than or equal to 50000</v>
      </c>
    </row>
    <row r="11" spans="1:2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12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1"/>
        <v>music</v>
      </c>
      <c r="R11" t="str">
        <f t="shared" si="2"/>
        <v>electric music</v>
      </c>
      <c r="S11" s="7">
        <f t="shared" si="3"/>
        <v>41536.208333333336</v>
      </c>
      <c r="T11" s="7">
        <f t="shared" si="4"/>
        <v>41585.25</v>
      </c>
      <c r="U11" t="str" cm="1">
        <f t="array" ref="U11">LOOKUP(2,1/((D11&gt;=Min)*(D11&lt;Max)),Value)</f>
        <v>5000 to 9999</v>
      </c>
    </row>
    <row r="12" spans="1:2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12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1"/>
        <v>film &amp; video</v>
      </c>
      <c r="R12" t="str">
        <f t="shared" si="2"/>
        <v>drama</v>
      </c>
      <c r="S12" s="7">
        <f t="shared" si="3"/>
        <v>40404.208333333336</v>
      </c>
      <c r="T12" s="7">
        <f t="shared" si="4"/>
        <v>40452.208333333336</v>
      </c>
      <c r="U12" t="str" cm="1">
        <f t="array" ref="U12">LOOKUP(2,1/((D12&gt;=Min)*(D12&lt;Max)),Value)</f>
        <v>5000 to 9999</v>
      </c>
    </row>
    <row r="13" spans="1:21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12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1"/>
        <v>theater</v>
      </c>
      <c r="R13" t="str">
        <f t="shared" si="2"/>
        <v>plays</v>
      </c>
      <c r="S13" s="7">
        <f t="shared" si="3"/>
        <v>40442.208333333336</v>
      </c>
      <c r="T13" s="7">
        <f t="shared" si="4"/>
        <v>40448.208333333336</v>
      </c>
      <c r="U13" t="str" cm="1">
        <f t="array" ref="U13">LOOKUP(2,1/((D13&gt;=Min)*(D13&lt;Max)),Value)</f>
        <v>5000 to 9999</v>
      </c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12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1"/>
        <v>film &amp; video</v>
      </c>
      <c r="R14" t="str">
        <f t="shared" si="2"/>
        <v>drama</v>
      </c>
      <c r="S14" s="7">
        <f t="shared" si="3"/>
        <v>43760.208333333328</v>
      </c>
      <c r="T14" s="7">
        <f t="shared" si="4"/>
        <v>43768.208333333328</v>
      </c>
      <c r="U14" t="str" cm="1">
        <f t="array" ref="U14">LOOKUP(2,1/((D14&gt;=Min)*(D14&lt;Max)),Value)</f>
        <v>5000 to 9999</v>
      </c>
    </row>
    <row r="15" spans="1:21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12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1"/>
        <v>music</v>
      </c>
      <c r="R15" t="str">
        <f t="shared" si="2"/>
        <v>indie rock</v>
      </c>
      <c r="S15" s="7">
        <f t="shared" si="3"/>
        <v>42532.208333333328</v>
      </c>
      <c r="T15" s="7">
        <f t="shared" si="4"/>
        <v>42544.208333333328</v>
      </c>
      <c r="U15" t="str" cm="1">
        <f t="array" ref="U15">LOOKUP(2,1/((D15&gt;=Min)*(D15&lt;Max)),Value)</f>
        <v>1000 to 4999</v>
      </c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12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1"/>
        <v>music</v>
      </c>
      <c r="R16" t="str">
        <f t="shared" si="2"/>
        <v>indie rock</v>
      </c>
      <c r="S16" s="7">
        <f t="shared" si="3"/>
        <v>40974.25</v>
      </c>
      <c r="T16" s="7">
        <f t="shared" si="4"/>
        <v>41001.208333333336</v>
      </c>
      <c r="U16" t="str" cm="1">
        <f t="array" ref="U16">LOOKUP(2,1/((D16&gt;=Min)*(D16&lt;Max)),Value)</f>
        <v>25000 to 29999</v>
      </c>
    </row>
    <row r="17" spans="1:2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12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1"/>
        <v>technology</v>
      </c>
      <c r="R17" t="str">
        <f t="shared" si="2"/>
        <v>wearables</v>
      </c>
      <c r="S17" s="7">
        <f t="shared" si="3"/>
        <v>43809.25</v>
      </c>
      <c r="T17" s="7">
        <f t="shared" si="4"/>
        <v>43813.25</v>
      </c>
      <c r="U17" t="str" cm="1">
        <f t="array" ref="U17">LOOKUP(2,1/((D17&gt;=Min)*(D17&lt;Max)),Value)</f>
        <v>Greater than or equal to 50000</v>
      </c>
    </row>
    <row r="18" spans="1:2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12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1"/>
        <v>publishing</v>
      </c>
      <c r="R18" t="str">
        <f t="shared" si="2"/>
        <v>nonfiction</v>
      </c>
      <c r="S18" s="7">
        <f t="shared" si="3"/>
        <v>41661.25</v>
      </c>
      <c r="T18" s="7">
        <f t="shared" si="4"/>
        <v>41683.25</v>
      </c>
      <c r="U18" t="str" cm="1">
        <f t="array" ref="U18">LOOKUP(2,1/((D18&gt;=Min)*(D18&lt;Max)),Value)</f>
        <v>1000 to 4999</v>
      </c>
    </row>
    <row r="19" spans="1:2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12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1"/>
        <v>film &amp; video</v>
      </c>
      <c r="R19" t="str">
        <f t="shared" si="2"/>
        <v>animation</v>
      </c>
      <c r="S19" s="7">
        <f t="shared" si="3"/>
        <v>40555.25</v>
      </c>
      <c r="T19" s="7">
        <f t="shared" si="4"/>
        <v>40556.25</v>
      </c>
      <c r="U19" t="str" cm="1">
        <f t="array" ref="U19">LOOKUP(2,1/((D19&gt;=Min)*(D19&lt;Max)),Value)</f>
        <v>Greater than or equal to 50000</v>
      </c>
    </row>
    <row r="20" spans="1:2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12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1"/>
        <v>theater</v>
      </c>
      <c r="R20" t="str">
        <f t="shared" si="2"/>
        <v>plays</v>
      </c>
      <c r="S20" s="7">
        <f t="shared" si="3"/>
        <v>43351.208333333328</v>
      </c>
      <c r="T20" s="7">
        <f t="shared" si="4"/>
        <v>43359.208333333328</v>
      </c>
      <c r="U20" t="str" cm="1">
        <f t="array" ref="U20">LOOKUP(2,1/((D20&gt;=Min)*(D20&lt;Max)),Value)</f>
        <v>5000 to 9999</v>
      </c>
    </row>
    <row r="21" spans="1:2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12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1"/>
        <v>theater</v>
      </c>
      <c r="R21" t="str">
        <f t="shared" si="2"/>
        <v>plays</v>
      </c>
      <c r="S21" s="7">
        <f t="shared" si="3"/>
        <v>43528.25</v>
      </c>
      <c r="T21" s="7">
        <f t="shared" si="4"/>
        <v>43549.208333333328</v>
      </c>
      <c r="U21" t="str" cm="1">
        <f t="array" ref="U21">LOOKUP(2,1/((D21&gt;=Min)*(D21&lt;Max)),Value)</f>
        <v>Greater than or equal to 50000</v>
      </c>
    </row>
    <row r="22" spans="1:2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12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1"/>
        <v>film &amp; video</v>
      </c>
      <c r="R22" t="str">
        <f t="shared" si="2"/>
        <v>drama</v>
      </c>
      <c r="S22" s="7">
        <f t="shared" si="3"/>
        <v>41848.208333333336</v>
      </c>
      <c r="T22" s="7">
        <f t="shared" si="4"/>
        <v>41848.208333333336</v>
      </c>
      <c r="U22" t="str" cm="1">
        <f t="array" ref="U22">LOOKUP(2,1/((D22&gt;=Min)*(D22&lt;Max)),Value)</f>
        <v>Greater than or equal to 50000</v>
      </c>
    </row>
    <row r="23" spans="1:2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12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1"/>
        <v>theater</v>
      </c>
      <c r="R23" t="str">
        <f t="shared" si="2"/>
        <v>plays</v>
      </c>
      <c r="S23" s="7">
        <f t="shared" si="3"/>
        <v>40770.208333333336</v>
      </c>
      <c r="T23" s="7">
        <f t="shared" si="4"/>
        <v>40804.208333333336</v>
      </c>
      <c r="U23" t="str" cm="1">
        <f t="array" ref="U23">LOOKUP(2,1/((D23&gt;=Min)*(D23&lt;Max)),Value)</f>
        <v>Greater than or equal to 50000</v>
      </c>
    </row>
    <row r="24" spans="1:2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12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1"/>
        <v>theater</v>
      </c>
      <c r="R24" t="str">
        <f t="shared" si="2"/>
        <v>plays</v>
      </c>
      <c r="S24" s="7">
        <f t="shared" si="3"/>
        <v>43193.208333333328</v>
      </c>
      <c r="T24" s="7">
        <f t="shared" si="4"/>
        <v>43208.208333333328</v>
      </c>
      <c r="U24" t="str" cm="1">
        <f t="array" ref="U24">LOOKUP(2,1/((D24&gt;=Min)*(D24&lt;Max)),Value)</f>
        <v>Greater than or equal to 50000</v>
      </c>
    </row>
    <row r="25" spans="1:2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12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1"/>
        <v>film &amp; video</v>
      </c>
      <c r="R25" t="str">
        <f t="shared" si="2"/>
        <v>documentary</v>
      </c>
      <c r="S25" s="7">
        <f t="shared" si="3"/>
        <v>43510.25</v>
      </c>
      <c r="T25" s="7">
        <f t="shared" si="4"/>
        <v>43563.208333333328</v>
      </c>
      <c r="U25" t="str" cm="1">
        <f t="array" ref="U25">LOOKUP(2,1/((D25&gt;=Min)*(D25&lt;Max)),Value)</f>
        <v>1000 to 4999</v>
      </c>
    </row>
    <row r="26" spans="1:2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12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1"/>
        <v>technology</v>
      </c>
      <c r="R26" t="str">
        <f t="shared" si="2"/>
        <v>wearables</v>
      </c>
      <c r="S26" s="7">
        <f t="shared" si="3"/>
        <v>41811.208333333336</v>
      </c>
      <c r="T26" s="7">
        <f t="shared" si="4"/>
        <v>41813.208333333336</v>
      </c>
      <c r="U26" t="str" cm="1">
        <f t="array" ref="U26">LOOKUP(2,1/((D26&gt;=Min)*(D26&lt;Max)),Value)</f>
        <v>Greater than or equal to 50000</v>
      </c>
    </row>
    <row r="27" spans="1:2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12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1"/>
        <v>games</v>
      </c>
      <c r="R27" t="str">
        <f t="shared" si="2"/>
        <v>video games</v>
      </c>
      <c r="S27" s="7">
        <f t="shared" si="3"/>
        <v>40681.208333333336</v>
      </c>
      <c r="T27" s="7">
        <f t="shared" si="4"/>
        <v>40701.208333333336</v>
      </c>
      <c r="U27" t="str" cm="1">
        <f t="array" ref="U27">LOOKUP(2,1/((D27&gt;=Min)*(D27&lt;Max)),Value)</f>
        <v>5000 to 9999</v>
      </c>
    </row>
    <row r="28" spans="1:2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12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1"/>
        <v>theater</v>
      </c>
      <c r="R28" t="str">
        <f t="shared" si="2"/>
        <v>plays</v>
      </c>
      <c r="S28" s="7">
        <f t="shared" si="3"/>
        <v>43312.208333333328</v>
      </c>
      <c r="T28" s="7">
        <f t="shared" si="4"/>
        <v>43339.208333333328</v>
      </c>
      <c r="U28" t="str" cm="1">
        <f t="array" ref="U28">LOOKUP(2,1/((D28&gt;=Min)*(D28&lt;Max)),Value)</f>
        <v>Greater than or equal to 50000</v>
      </c>
    </row>
    <row r="29" spans="1:2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12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1"/>
        <v>music</v>
      </c>
      <c r="R29" t="str">
        <f t="shared" si="2"/>
        <v>rock</v>
      </c>
      <c r="S29" s="7">
        <f t="shared" si="3"/>
        <v>42280.208333333328</v>
      </c>
      <c r="T29" s="7">
        <f t="shared" si="4"/>
        <v>42288.208333333328</v>
      </c>
      <c r="U29" t="str" cm="1">
        <f t="array" ref="U29">LOOKUP(2,1/((D29&gt;=Min)*(D29&lt;Max)),Value)</f>
        <v>1000 to 4999</v>
      </c>
    </row>
    <row r="30" spans="1:2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12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1"/>
        <v>theater</v>
      </c>
      <c r="R30" t="str">
        <f t="shared" si="2"/>
        <v>plays</v>
      </c>
      <c r="S30" s="7">
        <f t="shared" si="3"/>
        <v>40218.25</v>
      </c>
      <c r="T30" s="7">
        <f t="shared" si="4"/>
        <v>40241.25</v>
      </c>
      <c r="U30" t="str" cm="1">
        <f t="array" ref="U30">LOOKUP(2,1/((D30&gt;=Min)*(D30&lt;Max)),Value)</f>
        <v>Greater than or equal to 50000</v>
      </c>
    </row>
    <row r="31" spans="1:2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12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1"/>
        <v>film &amp; video</v>
      </c>
      <c r="R31" t="str">
        <f t="shared" si="2"/>
        <v>shorts</v>
      </c>
      <c r="S31" s="7">
        <f t="shared" si="3"/>
        <v>43301.208333333328</v>
      </c>
      <c r="T31" s="7">
        <f t="shared" si="4"/>
        <v>43341.208333333328</v>
      </c>
      <c r="U31" t="str" cm="1">
        <f t="array" ref="U31">LOOKUP(2,1/((D31&gt;=Min)*(D31&lt;Max)),Value)</f>
        <v>45000 to 49999</v>
      </c>
    </row>
    <row r="32" spans="1:2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12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1"/>
        <v>film &amp; video</v>
      </c>
      <c r="R32" t="str">
        <f t="shared" si="2"/>
        <v>animation</v>
      </c>
      <c r="S32" s="7">
        <f t="shared" si="3"/>
        <v>43609.208333333328</v>
      </c>
      <c r="T32" s="7">
        <f t="shared" si="4"/>
        <v>43614.208333333328</v>
      </c>
      <c r="U32" t="str" cm="1">
        <f t="array" ref="U32">LOOKUP(2,1/((D32&gt;=Min)*(D32&lt;Max)),Value)</f>
        <v>5000 to 9999</v>
      </c>
    </row>
    <row r="33" spans="1:2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12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1"/>
        <v>games</v>
      </c>
      <c r="R33" t="str">
        <f t="shared" si="2"/>
        <v>video games</v>
      </c>
      <c r="S33" s="7">
        <f t="shared" si="3"/>
        <v>42374.25</v>
      </c>
      <c r="T33" s="7">
        <f t="shared" si="4"/>
        <v>42402.25</v>
      </c>
      <c r="U33" t="str" cm="1">
        <f t="array" ref="U33">LOOKUP(2,1/((D33&gt;=Min)*(D33&lt;Max)),Value)</f>
        <v>1000 to 4999</v>
      </c>
    </row>
    <row r="34" spans="1:2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12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1"/>
        <v>film &amp; video</v>
      </c>
      <c r="R34" t="str">
        <f t="shared" si="2"/>
        <v>documentary</v>
      </c>
      <c r="S34" s="7">
        <f t="shared" si="3"/>
        <v>43110.25</v>
      </c>
      <c r="T34" s="7">
        <f t="shared" si="4"/>
        <v>43137.25</v>
      </c>
      <c r="U34" t="str" cm="1">
        <f t="array" ref="U34">LOOKUP(2,1/((D34&gt;=Min)*(D34&lt;Max)),Value)</f>
        <v>Greater than or equal to 50000</v>
      </c>
    </row>
    <row r="35" spans="1:2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12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1"/>
        <v>theater</v>
      </c>
      <c r="R35" t="str">
        <f t="shared" si="2"/>
        <v>plays</v>
      </c>
      <c r="S35" s="7">
        <f t="shared" si="3"/>
        <v>41917.208333333336</v>
      </c>
      <c r="T35" s="7">
        <f t="shared" si="4"/>
        <v>41954.25</v>
      </c>
      <c r="U35" t="str" cm="1">
        <f t="array" ref="U35">LOOKUP(2,1/((D35&gt;=Min)*(D35&lt;Max)),Value)</f>
        <v>Greater than or equal to 50000</v>
      </c>
    </row>
    <row r="36" spans="1:21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12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1"/>
        <v>film &amp; video</v>
      </c>
      <c r="R36" t="str">
        <f t="shared" si="2"/>
        <v>documentary</v>
      </c>
      <c r="S36" s="7">
        <f t="shared" si="3"/>
        <v>42817.208333333328</v>
      </c>
      <c r="T36" s="7">
        <f t="shared" si="4"/>
        <v>42822.208333333328</v>
      </c>
      <c r="U36" t="str" cm="1">
        <f t="array" ref="U36">LOOKUP(2,1/((D36&gt;=Min)*(D36&lt;Max)),Value)</f>
        <v>5000 to 9999</v>
      </c>
    </row>
    <row r="37" spans="1:2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12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1"/>
        <v>film &amp; video</v>
      </c>
      <c r="R37" t="str">
        <f t="shared" si="2"/>
        <v>drama</v>
      </c>
      <c r="S37" s="7">
        <f t="shared" si="3"/>
        <v>43484.25</v>
      </c>
      <c r="T37" s="7">
        <f t="shared" si="4"/>
        <v>43526.25</v>
      </c>
      <c r="U37" t="str" cm="1">
        <f t="array" ref="U37">LOOKUP(2,1/((D37&gt;=Min)*(D37&lt;Max)),Value)</f>
        <v>Greater than or equal to 50000</v>
      </c>
    </row>
    <row r="38" spans="1:2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12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1"/>
        <v>theater</v>
      </c>
      <c r="R38" t="str">
        <f t="shared" si="2"/>
        <v>plays</v>
      </c>
      <c r="S38" s="7">
        <f t="shared" si="3"/>
        <v>40600.25</v>
      </c>
      <c r="T38" s="7">
        <f t="shared" si="4"/>
        <v>40625.208333333336</v>
      </c>
      <c r="U38" t="str" cm="1">
        <f t="array" ref="U38">LOOKUP(2,1/((D38&gt;=Min)*(D38&lt;Max)),Value)</f>
        <v>Less than 1000</v>
      </c>
    </row>
    <row r="39" spans="1:21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12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1"/>
        <v>publishing</v>
      </c>
      <c r="R39" t="str">
        <f t="shared" si="2"/>
        <v>fiction</v>
      </c>
      <c r="S39" s="7">
        <f t="shared" si="3"/>
        <v>43744.208333333328</v>
      </c>
      <c r="T39" s="7">
        <f t="shared" si="4"/>
        <v>43777.25</v>
      </c>
      <c r="U39" t="str" cm="1">
        <f t="array" ref="U39">LOOKUP(2,1/((D39&gt;=Min)*(D39&lt;Max)),Value)</f>
        <v>5000 to 9999</v>
      </c>
    </row>
    <row r="40" spans="1:2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12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1"/>
        <v>photography</v>
      </c>
      <c r="R40" t="str">
        <f t="shared" si="2"/>
        <v>photography books</v>
      </c>
      <c r="S40" s="7">
        <f t="shared" si="3"/>
        <v>40469.208333333336</v>
      </c>
      <c r="T40" s="7">
        <f t="shared" si="4"/>
        <v>40474.208333333336</v>
      </c>
      <c r="U40" t="str" cm="1">
        <f t="array" ref="U40">LOOKUP(2,1/((D40&gt;=Min)*(D40&lt;Max)),Value)</f>
        <v>1000 to 4999</v>
      </c>
    </row>
    <row r="41" spans="1:2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12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1"/>
        <v>theater</v>
      </c>
      <c r="R41" t="str">
        <f t="shared" si="2"/>
        <v>plays</v>
      </c>
      <c r="S41" s="7">
        <f t="shared" si="3"/>
        <v>41330.25</v>
      </c>
      <c r="T41" s="7">
        <f t="shared" si="4"/>
        <v>41344.208333333336</v>
      </c>
      <c r="U41" t="str" cm="1">
        <f t="array" ref="U41">LOOKUP(2,1/((D41&gt;=Min)*(D41&lt;Max)),Value)</f>
        <v>5000 to 9999</v>
      </c>
    </row>
    <row r="42" spans="1:2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12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1"/>
        <v>technology</v>
      </c>
      <c r="R42" t="str">
        <f t="shared" si="2"/>
        <v>wearables</v>
      </c>
      <c r="S42" s="7">
        <f t="shared" si="3"/>
        <v>40334.208333333336</v>
      </c>
      <c r="T42" s="7">
        <f t="shared" si="4"/>
        <v>40353.208333333336</v>
      </c>
      <c r="U42" t="str" cm="1">
        <f t="array" ref="U42">LOOKUP(2,1/((D42&gt;=Min)*(D42&lt;Max)),Value)</f>
        <v>5000 to 9999</v>
      </c>
    </row>
    <row r="43" spans="1:2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12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1"/>
        <v>music</v>
      </c>
      <c r="R43" t="str">
        <f t="shared" si="2"/>
        <v>rock</v>
      </c>
      <c r="S43" s="7">
        <f t="shared" si="3"/>
        <v>41156.208333333336</v>
      </c>
      <c r="T43" s="7">
        <f t="shared" si="4"/>
        <v>41182.208333333336</v>
      </c>
      <c r="U43" t="str" cm="1">
        <f t="array" ref="U43">LOOKUP(2,1/((D43&gt;=Min)*(D43&lt;Max)),Value)</f>
        <v>5000 to 9999</v>
      </c>
    </row>
    <row r="44" spans="1:2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12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1"/>
        <v>food</v>
      </c>
      <c r="R44" t="str">
        <f t="shared" si="2"/>
        <v>food trucks</v>
      </c>
      <c r="S44" s="7">
        <f t="shared" si="3"/>
        <v>40728.208333333336</v>
      </c>
      <c r="T44" s="7">
        <f t="shared" si="4"/>
        <v>40737.208333333336</v>
      </c>
      <c r="U44" t="str" cm="1">
        <f t="array" ref="U44">LOOKUP(2,1/((D44&gt;=Min)*(D44&lt;Max)),Value)</f>
        <v>1000 to 4999</v>
      </c>
    </row>
    <row r="45" spans="1:2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12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1"/>
        <v>publishing</v>
      </c>
      <c r="R45" t="str">
        <f t="shared" si="2"/>
        <v>radio &amp; podcasts</v>
      </c>
      <c r="S45" s="7">
        <f t="shared" si="3"/>
        <v>41844.208333333336</v>
      </c>
      <c r="T45" s="7">
        <f t="shared" si="4"/>
        <v>41860.208333333336</v>
      </c>
      <c r="U45" t="str" cm="1">
        <f t="array" ref="U45">LOOKUP(2,1/((D45&gt;=Min)*(D45&lt;Max)),Value)</f>
        <v>Greater than or equal to 50000</v>
      </c>
    </row>
    <row r="46" spans="1:2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12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1"/>
        <v>publishing</v>
      </c>
      <c r="R46" t="str">
        <f t="shared" si="2"/>
        <v>fiction</v>
      </c>
      <c r="S46" s="7">
        <f t="shared" si="3"/>
        <v>43541.208333333328</v>
      </c>
      <c r="T46" s="7">
        <f t="shared" si="4"/>
        <v>43542.208333333328</v>
      </c>
      <c r="U46" t="str" cm="1">
        <f t="array" ref="U46">LOOKUP(2,1/((D46&gt;=Min)*(D46&lt;Max)),Value)</f>
        <v>1000 to 4999</v>
      </c>
    </row>
    <row r="47" spans="1:21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12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1"/>
        <v>theater</v>
      </c>
      <c r="R47" t="str">
        <f t="shared" si="2"/>
        <v>plays</v>
      </c>
      <c r="S47" s="7">
        <f t="shared" si="3"/>
        <v>42676.208333333328</v>
      </c>
      <c r="T47" s="7">
        <f t="shared" si="4"/>
        <v>42691.25</v>
      </c>
      <c r="U47" t="str" cm="1">
        <f t="array" ref="U47">LOOKUP(2,1/((D47&gt;=Min)*(D47&lt;Max)),Value)</f>
        <v>5000 to 9999</v>
      </c>
    </row>
    <row r="48" spans="1:2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12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1"/>
        <v>music</v>
      </c>
      <c r="R48" t="str">
        <f t="shared" si="2"/>
        <v>rock</v>
      </c>
      <c r="S48" s="7">
        <f t="shared" si="3"/>
        <v>40367.208333333336</v>
      </c>
      <c r="T48" s="7">
        <f t="shared" si="4"/>
        <v>40390.208333333336</v>
      </c>
      <c r="U48" t="str" cm="1">
        <f t="array" ref="U48">LOOKUP(2,1/((D48&gt;=Min)*(D48&lt;Max)),Value)</f>
        <v>1000 to 4999</v>
      </c>
    </row>
    <row r="49" spans="1:2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12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1"/>
        <v>theater</v>
      </c>
      <c r="R49" t="str">
        <f t="shared" si="2"/>
        <v>plays</v>
      </c>
      <c r="S49" s="7">
        <f t="shared" si="3"/>
        <v>41727.208333333336</v>
      </c>
      <c r="T49" s="7">
        <f t="shared" si="4"/>
        <v>41757.208333333336</v>
      </c>
      <c r="U49" t="str" cm="1">
        <f t="array" ref="U49">LOOKUP(2,1/((D49&gt;=Min)*(D49&lt;Max)),Value)</f>
        <v>1000 to 4999</v>
      </c>
    </row>
    <row r="50" spans="1:2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12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1"/>
        <v>theater</v>
      </c>
      <c r="R50" t="str">
        <f t="shared" si="2"/>
        <v>plays</v>
      </c>
      <c r="S50" s="7">
        <f t="shared" si="3"/>
        <v>42180.208333333328</v>
      </c>
      <c r="T50" s="7">
        <f t="shared" si="4"/>
        <v>42192.208333333328</v>
      </c>
      <c r="U50" t="str" cm="1">
        <f t="array" ref="U50">LOOKUP(2,1/((D50&gt;=Min)*(D50&lt;Max)),Value)</f>
        <v>30000 to 34999</v>
      </c>
    </row>
    <row r="51" spans="1:2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12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1"/>
        <v>music</v>
      </c>
      <c r="R51" t="str">
        <f t="shared" si="2"/>
        <v>rock</v>
      </c>
      <c r="S51" s="7">
        <f t="shared" si="3"/>
        <v>43758.208333333328</v>
      </c>
      <c r="T51" s="7">
        <f t="shared" si="4"/>
        <v>43803.25</v>
      </c>
      <c r="U51" t="str" cm="1">
        <f t="array" ref="U51">LOOKUP(2,1/((D51&gt;=Min)*(D51&lt;Max)),Value)</f>
        <v>5000 to 9999</v>
      </c>
    </row>
    <row r="52" spans="1:21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12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1"/>
        <v>music</v>
      </c>
      <c r="R52" t="str">
        <f t="shared" si="2"/>
        <v>metal</v>
      </c>
      <c r="S52" s="7">
        <f t="shared" si="3"/>
        <v>41487.208333333336</v>
      </c>
      <c r="T52" s="7">
        <f t="shared" si="4"/>
        <v>41515.208333333336</v>
      </c>
      <c r="U52" t="str" cm="1">
        <f t="array" ref="U52">LOOKUP(2,1/((D52&gt;=Min)*(D52&lt;Max)),Value)</f>
        <v>Less than 1000</v>
      </c>
    </row>
    <row r="53" spans="1:2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12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1"/>
        <v>technology</v>
      </c>
      <c r="R53" t="str">
        <f t="shared" si="2"/>
        <v>wearables</v>
      </c>
      <c r="S53" s="7">
        <f t="shared" si="3"/>
        <v>40995.208333333336</v>
      </c>
      <c r="T53" s="7">
        <f t="shared" si="4"/>
        <v>41011.208333333336</v>
      </c>
      <c r="U53" t="str" cm="1">
        <f t="array" ref="U53">LOOKUP(2,1/((D53&gt;=Min)*(D53&lt;Max)),Value)</f>
        <v>Greater than or equal to 50000</v>
      </c>
    </row>
    <row r="54" spans="1:2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12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1"/>
        <v>theater</v>
      </c>
      <c r="R54" t="str">
        <f t="shared" si="2"/>
        <v>plays</v>
      </c>
      <c r="S54" s="7">
        <f t="shared" si="3"/>
        <v>40436.208333333336</v>
      </c>
      <c r="T54" s="7">
        <f t="shared" si="4"/>
        <v>40440.208333333336</v>
      </c>
      <c r="U54" t="str" cm="1">
        <f t="array" ref="U54">LOOKUP(2,1/((D54&gt;=Min)*(D54&lt;Max)),Value)</f>
        <v>5000 to 9999</v>
      </c>
    </row>
    <row r="55" spans="1:2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12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1"/>
        <v>film &amp; video</v>
      </c>
      <c r="R55" t="str">
        <f t="shared" si="2"/>
        <v>drama</v>
      </c>
      <c r="S55" s="7">
        <f t="shared" si="3"/>
        <v>41779.208333333336</v>
      </c>
      <c r="T55" s="7">
        <f t="shared" si="4"/>
        <v>41818.208333333336</v>
      </c>
      <c r="U55" t="str" cm="1">
        <f t="array" ref="U55">LOOKUP(2,1/((D55&gt;=Min)*(D55&lt;Max)),Value)</f>
        <v>5000 to 9999</v>
      </c>
    </row>
    <row r="56" spans="1:21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12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1"/>
        <v>technology</v>
      </c>
      <c r="R56" t="str">
        <f t="shared" si="2"/>
        <v>wearables</v>
      </c>
      <c r="S56" s="7">
        <f t="shared" si="3"/>
        <v>43170.25</v>
      </c>
      <c r="T56" s="7">
        <f t="shared" si="4"/>
        <v>43176.208333333328</v>
      </c>
      <c r="U56" t="str" cm="1">
        <f t="array" ref="U56">LOOKUP(2,1/((D56&gt;=Min)*(D56&lt;Max)),Value)</f>
        <v>5000 to 9999</v>
      </c>
    </row>
    <row r="57" spans="1:21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12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1"/>
        <v>music</v>
      </c>
      <c r="R57" t="str">
        <f t="shared" si="2"/>
        <v>jazz</v>
      </c>
      <c r="S57" s="7">
        <f t="shared" si="3"/>
        <v>43311.208333333328</v>
      </c>
      <c r="T57" s="7">
        <f t="shared" si="4"/>
        <v>43316.208333333328</v>
      </c>
      <c r="U57" t="str" cm="1">
        <f t="array" ref="U57">LOOKUP(2,1/((D57&gt;=Min)*(D57&lt;Max)),Value)</f>
        <v>5000 to 9999</v>
      </c>
    </row>
    <row r="58" spans="1:21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12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1"/>
        <v>technology</v>
      </c>
      <c r="R58" t="str">
        <f t="shared" si="2"/>
        <v>wearables</v>
      </c>
      <c r="S58" s="7">
        <f t="shared" si="3"/>
        <v>42014.25</v>
      </c>
      <c r="T58" s="7">
        <f t="shared" si="4"/>
        <v>42021.25</v>
      </c>
      <c r="U58" t="str" cm="1">
        <f t="array" ref="U58">LOOKUP(2,1/((D58&gt;=Min)*(D58&lt;Max)),Value)</f>
        <v>5000 to 9999</v>
      </c>
    </row>
    <row r="59" spans="1:2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12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1"/>
        <v>games</v>
      </c>
      <c r="R59" t="str">
        <f t="shared" si="2"/>
        <v>video games</v>
      </c>
      <c r="S59" s="7">
        <f t="shared" si="3"/>
        <v>42979.208333333328</v>
      </c>
      <c r="T59" s="7">
        <f t="shared" si="4"/>
        <v>42991.208333333328</v>
      </c>
      <c r="U59" t="str" cm="1">
        <f t="array" ref="U59">LOOKUP(2,1/((D59&gt;=Min)*(D59&lt;Max)),Value)</f>
        <v>1000 to 4999</v>
      </c>
    </row>
    <row r="60" spans="1:2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12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1"/>
        <v>theater</v>
      </c>
      <c r="R60" t="str">
        <f t="shared" si="2"/>
        <v>plays</v>
      </c>
      <c r="S60" s="7">
        <f t="shared" si="3"/>
        <v>42268.208333333328</v>
      </c>
      <c r="T60" s="7">
        <f t="shared" si="4"/>
        <v>42281.208333333328</v>
      </c>
      <c r="U60" t="str" cm="1">
        <f t="array" ref="U60">LOOKUP(2,1/((D60&gt;=Min)*(D60&lt;Max)),Value)</f>
        <v>1000 to 4999</v>
      </c>
    </row>
    <row r="61" spans="1:2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12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1"/>
        <v>theater</v>
      </c>
      <c r="R61" t="str">
        <f t="shared" si="2"/>
        <v>plays</v>
      </c>
      <c r="S61" s="7">
        <f t="shared" si="3"/>
        <v>42898.208333333328</v>
      </c>
      <c r="T61" s="7">
        <f t="shared" si="4"/>
        <v>42913.208333333328</v>
      </c>
      <c r="U61" t="str" cm="1">
        <f t="array" ref="U61">LOOKUP(2,1/((D61&gt;=Min)*(D61&lt;Max)),Value)</f>
        <v>1000 to 4999</v>
      </c>
    </row>
    <row r="62" spans="1:2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12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1"/>
        <v>theater</v>
      </c>
      <c r="R62" t="str">
        <f t="shared" si="2"/>
        <v>plays</v>
      </c>
      <c r="S62" s="7">
        <f t="shared" si="3"/>
        <v>41107.208333333336</v>
      </c>
      <c r="T62" s="7">
        <f t="shared" si="4"/>
        <v>41110.208333333336</v>
      </c>
      <c r="U62" t="str" cm="1">
        <f t="array" ref="U62">LOOKUP(2,1/((D62&gt;=Min)*(D62&lt;Max)),Value)</f>
        <v>Greater than or equal to 50000</v>
      </c>
    </row>
    <row r="63" spans="1:21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12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1"/>
        <v>theater</v>
      </c>
      <c r="R63" t="str">
        <f t="shared" si="2"/>
        <v>plays</v>
      </c>
      <c r="S63" s="7">
        <f t="shared" si="3"/>
        <v>40595.25</v>
      </c>
      <c r="T63" s="7">
        <f t="shared" si="4"/>
        <v>40635.208333333336</v>
      </c>
      <c r="U63" t="str" cm="1">
        <f t="array" ref="U63">LOOKUP(2,1/((D63&gt;=Min)*(D63&lt;Max)),Value)</f>
        <v>Greater than or equal to 50000</v>
      </c>
    </row>
    <row r="64" spans="1:2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12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1"/>
        <v>technology</v>
      </c>
      <c r="R64" t="str">
        <f t="shared" si="2"/>
        <v>web</v>
      </c>
      <c r="S64" s="7">
        <f t="shared" si="3"/>
        <v>42160.208333333328</v>
      </c>
      <c r="T64" s="7">
        <f t="shared" si="4"/>
        <v>42161.208333333328</v>
      </c>
      <c r="U64" t="str" cm="1">
        <f t="array" ref="U64">LOOKUP(2,1/((D64&gt;=Min)*(D64&lt;Max)),Value)</f>
        <v>1000 to 4999</v>
      </c>
    </row>
    <row r="65" spans="1:2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12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1"/>
        <v>theater</v>
      </c>
      <c r="R65" t="str">
        <f t="shared" si="2"/>
        <v>plays</v>
      </c>
      <c r="S65" s="7">
        <f t="shared" si="3"/>
        <v>42853.208333333328</v>
      </c>
      <c r="T65" s="7">
        <f t="shared" si="4"/>
        <v>42859.208333333328</v>
      </c>
      <c r="U65" t="str" cm="1">
        <f t="array" ref="U65">LOOKUP(2,1/((D65&gt;=Min)*(D65&lt;Max)),Value)</f>
        <v>1000 to 4999</v>
      </c>
    </row>
    <row r="66" spans="1:2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6">E66/D66*100</f>
        <v>97.642857142857139</v>
      </c>
      <c r="G66" t="s">
        <v>14</v>
      </c>
      <c r="H66">
        <v>38</v>
      </c>
      <c r="I66" s="12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ref="Q66:Q129" si="7">LEFT(P66,FIND("/",P66)-1)</f>
        <v>technology</v>
      </c>
      <c r="R66" t="str">
        <f t="shared" ref="R66:R129" si="8">RIGHT(P66,LEN(P66)-FIND("/",P66))</f>
        <v>web</v>
      </c>
      <c r="S66" s="7">
        <f t="shared" ref="S66:S129" si="9">(((L66/60)/60)/24)+DATE(1970,1,1)</f>
        <v>43283.208333333328</v>
      </c>
      <c r="T66" s="7">
        <f t="shared" ref="T66:T129" si="10">(((M66/60)/60)/24)+DATE(1970,1,1)</f>
        <v>43298.208333333328</v>
      </c>
      <c r="U66" t="str" cm="1">
        <f t="array" ref="U66">LOOKUP(2,1/((D66&gt;=Min)*(D66&lt;Max)),Value)</f>
        <v>1000 to 4999</v>
      </c>
    </row>
    <row r="67" spans="1:2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6"/>
        <v>236.14754098360655</v>
      </c>
      <c r="G67" t="s">
        <v>20</v>
      </c>
      <c r="H67">
        <v>236</v>
      </c>
      <c r="I67" s="12">
        <f t="shared" ref="I67:I130" si="11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si="7"/>
        <v>theater</v>
      </c>
      <c r="R67" t="str">
        <f t="shared" si="8"/>
        <v>plays</v>
      </c>
      <c r="S67" s="7">
        <f t="shared" si="9"/>
        <v>40570.25</v>
      </c>
      <c r="T67" s="7">
        <f t="shared" si="10"/>
        <v>40577.25</v>
      </c>
      <c r="U67" t="str" cm="1">
        <f t="array" ref="U67">LOOKUP(2,1/((D67&gt;=Min)*(D67&lt;Max)),Value)</f>
        <v>5000 to 9999</v>
      </c>
    </row>
    <row r="68" spans="1:2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12">
        <f t="shared" si="11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7"/>
        <v>theater</v>
      </c>
      <c r="R68" t="str">
        <f t="shared" si="8"/>
        <v>plays</v>
      </c>
      <c r="S68" s="7">
        <f t="shared" si="9"/>
        <v>42102.208333333328</v>
      </c>
      <c r="T68" s="7">
        <f t="shared" si="10"/>
        <v>42107.208333333328</v>
      </c>
      <c r="U68" t="str" cm="1">
        <f t="array" ref="U68">LOOKUP(2,1/((D68&gt;=Min)*(D68&lt;Max)),Value)</f>
        <v>1000 to 4999</v>
      </c>
    </row>
    <row r="69" spans="1:21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12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7"/>
        <v>technology</v>
      </c>
      <c r="R69" t="str">
        <f t="shared" si="8"/>
        <v>wearables</v>
      </c>
      <c r="S69" s="7">
        <f t="shared" si="9"/>
        <v>40203.25</v>
      </c>
      <c r="T69" s="7">
        <f t="shared" si="10"/>
        <v>40208.25</v>
      </c>
      <c r="U69" t="str" cm="1">
        <f t="array" ref="U69">LOOKUP(2,1/((D69&gt;=Min)*(D69&lt;Max)),Value)</f>
        <v>Greater than or equal to 50000</v>
      </c>
    </row>
    <row r="70" spans="1:2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12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7"/>
        <v>theater</v>
      </c>
      <c r="R70" t="str">
        <f t="shared" si="8"/>
        <v>plays</v>
      </c>
      <c r="S70" s="7">
        <f t="shared" si="9"/>
        <v>42943.208333333328</v>
      </c>
      <c r="T70" s="7">
        <f t="shared" si="10"/>
        <v>42990.208333333328</v>
      </c>
      <c r="U70" t="str" cm="1">
        <f t="array" ref="U70">LOOKUP(2,1/((D70&gt;=Min)*(D70&lt;Max)),Value)</f>
        <v>5000 to 9999</v>
      </c>
    </row>
    <row r="71" spans="1:2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12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7"/>
        <v>theater</v>
      </c>
      <c r="R71" t="str">
        <f t="shared" si="8"/>
        <v>plays</v>
      </c>
      <c r="S71" s="7">
        <f t="shared" si="9"/>
        <v>40531.25</v>
      </c>
      <c r="T71" s="7">
        <f t="shared" si="10"/>
        <v>40565.25</v>
      </c>
      <c r="U71" t="str" cm="1">
        <f t="array" ref="U71">LOOKUP(2,1/((D71&gt;=Min)*(D71&lt;Max)),Value)</f>
        <v>5000 to 9999</v>
      </c>
    </row>
    <row r="72" spans="1:2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12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7"/>
        <v>theater</v>
      </c>
      <c r="R72" t="str">
        <f t="shared" si="8"/>
        <v>plays</v>
      </c>
      <c r="S72" s="7">
        <f t="shared" si="9"/>
        <v>40484.208333333336</v>
      </c>
      <c r="T72" s="7">
        <f t="shared" si="10"/>
        <v>40533.25</v>
      </c>
      <c r="U72" t="str" cm="1">
        <f t="array" ref="U72">LOOKUP(2,1/((D72&gt;=Min)*(D72&lt;Max)),Value)</f>
        <v>Greater than or equal to 50000</v>
      </c>
    </row>
    <row r="73" spans="1:21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12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7"/>
        <v>theater</v>
      </c>
      <c r="R73" t="str">
        <f t="shared" si="8"/>
        <v>plays</v>
      </c>
      <c r="S73" s="7">
        <f t="shared" si="9"/>
        <v>43799.25</v>
      </c>
      <c r="T73" s="7">
        <f t="shared" si="10"/>
        <v>43803.25</v>
      </c>
      <c r="U73" t="str" cm="1">
        <f t="array" ref="U73">LOOKUP(2,1/((D73&gt;=Min)*(D73&lt;Max)),Value)</f>
        <v>5000 to 9999</v>
      </c>
    </row>
    <row r="74" spans="1:2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12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7"/>
        <v>film &amp; video</v>
      </c>
      <c r="R74" t="str">
        <f t="shared" si="8"/>
        <v>animation</v>
      </c>
      <c r="S74" s="7">
        <f t="shared" si="9"/>
        <v>42186.208333333328</v>
      </c>
      <c r="T74" s="7">
        <f t="shared" si="10"/>
        <v>42222.208333333328</v>
      </c>
      <c r="U74" t="str" cm="1">
        <f t="array" ref="U74">LOOKUP(2,1/((D74&gt;=Min)*(D74&lt;Max)),Value)</f>
        <v>Less than 1000</v>
      </c>
    </row>
    <row r="75" spans="1:2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12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7"/>
        <v>music</v>
      </c>
      <c r="R75" t="str">
        <f t="shared" si="8"/>
        <v>jazz</v>
      </c>
      <c r="S75" s="7">
        <f t="shared" si="9"/>
        <v>42701.25</v>
      </c>
      <c r="T75" s="7">
        <f t="shared" si="10"/>
        <v>42704.25</v>
      </c>
      <c r="U75" t="str" cm="1">
        <f t="array" ref="U75">LOOKUP(2,1/((D75&gt;=Min)*(D75&lt;Max)),Value)</f>
        <v>1000 to 4999</v>
      </c>
    </row>
    <row r="76" spans="1:2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12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7"/>
        <v>music</v>
      </c>
      <c r="R76" t="str">
        <f t="shared" si="8"/>
        <v>metal</v>
      </c>
      <c r="S76" s="7">
        <f t="shared" si="9"/>
        <v>42456.208333333328</v>
      </c>
      <c r="T76" s="7">
        <f t="shared" si="10"/>
        <v>42457.208333333328</v>
      </c>
      <c r="U76" t="str" cm="1">
        <f t="array" ref="U76">LOOKUP(2,1/((D76&gt;=Min)*(D76&lt;Max)),Value)</f>
        <v>1000 to 4999</v>
      </c>
    </row>
    <row r="77" spans="1:2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12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7"/>
        <v>photography</v>
      </c>
      <c r="R77" t="str">
        <f t="shared" si="8"/>
        <v>photography books</v>
      </c>
      <c r="S77" s="7">
        <f t="shared" si="9"/>
        <v>43296.208333333328</v>
      </c>
      <c r="T77" s="7">
        <f t="shared" si="10"/>
        <v>43304.208333333328</v>
      </c>
      <c r="U77" t="str" cm="1">
        <f t="array" ref="U77">LOOKUP(2,1/((D77&gt;=Min)*(D77&lt;Max)),Value)</f>
        <v>5000 to 9999</v>
      </c>
    </row>
    <row r="78" spans="1:2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12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7"/>
        <v>theater</v>
      </c>
      <c r="R78" t="str">
        <f t="shared" si="8"/>
        <v>plays</v>
      </c>
      <c r="S78" s="7">
        <f t="shared" si="9"/>
        <v>42027.25</v>
      </c>
      <c r="T78" s="7">
        <f t="shared" si="10"/>
        <v>42076.208333333328</v>
      </c>
      <c r="U78" t="str" cm="1">
        <f t="array" ref="U78">LOOKUP(2,1/((D78&gt;=Min)*(D78&lt;Max)),Value)</f>
        <v>Greater than or equal to 50000</v>
      </c>
    </row>
    <row r="79" spans="1:2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12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7"/>
        <v>film &amp; video</v>
      </c>
      <c r="R79" t="str">
        <f t="shared" si="8"/>
        <v>animation</v>
      </c>
      <c r="S79" s="7">
        <f t="shared" si="9"/>
        <v>40448.208333333336</v>
      </c>
      <c r="T79" s="7">
        <f t="shared" si="10"/>
        <v>40462.208333333336</v>
      </c>
      <c r="U79" t="str" cm="1">
        <f t="array" ref="U79">LOOKUP(2,1/((D79&gt;=Min)*(D79&lt;Max)),Value)</f>
        <v>5000 to 9999</v>
      </c>
    </row>
    <row r="80" spans="1:2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12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7"/>
        <v>publishing</v>
      </c>
      <c r="R80" t="str">
        <f t="shared" si="8"/>
        <v>translations</v>
      </c>
      <c r="S80" s="7">
        <f t="shared" si="9"/>
        <v>43206.208333333328</v>
      </c>
      <c r="T80" s="7">
        <f t="shared" si="10"/>
        <v>43207.208333333328</v>
      </c>
      <c r="U80" t="str" cm="1">
        <f t="array" ref="U80">LOOKUP(2,1/((D80&gt;=Min)*(D80&lt;Max)),Value)</f>
        <v>1000 to 4999</v>
      </c>
    </row>
    <row r="81" spans="1:2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12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7"/>
        <v>theater</v>
      </c>
      <c r="R81" t="str">
        <f t="shared" si="8"/>
        <v>plays</v>
      </c>
      <c r="S81" s="7">
        <f t="shared" si="9"/>
        <v>43267.208333333328</v>
      </c>
      <c r="T81" s="7">
        <f t="shared" si="10"/>
        <v>43272.208333333328</v>
      </c>
      <c r="U81" t="str" cm="1">
        <f t="array" ref="U81">LOOKUP(2,1/((D81&gt;=Min)*(D81&lt;Max)),Value)</f>
        <v>Greater than or equal to 50000</v>
      </c>
    </row>
    <row r="82" spans="1:2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12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7"/>
        <v>games</v>
      </c>
      <c r="R82" t="str">
        <f t="shared" si="8"/>
        <v>video games</v>
      </c>
      <c r="S82" s="7">
        <f t="shared" si="9"/>
        <v>42976.208333333328</v>
      </c>
      <c r="T82" s="7">
        <f t="shared" si="10"/>
        <v>43006.208333333328</v>
      </c>
      <c r="U82" t="str" cm="1">
        <f t="array" ref="U82">LOOKUP(2,1/((D82&gt;=Min)*(D82&lt;Max)),Value)</f>
        <v>1000 to 4999</v>
      </c>
    </row>
    <row r="83" spans="1:2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12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7"/>
        <v>music</v>
      </c>
      <c r="R83" t="str">
        <f t="shared" si="8"/>
        <v>rock</v>
      </c>
      <c r="S83" s="7">
        <f t="shared" si="9"/>
        <v>43062.25</v>
      </c>
      <c r="T83" s="7">
        <f t="shared" si="10"/>
        <v>43087.25</v>
      </c>
      <c r="U83" t="str" cm="1">
        <f t="array" ref="U83">LOOKUP(2,1/((D83&gt;=Min)*(D83&lt;Max)),Value)</f>
        <v>15000 to 19999</v>
      </c>
    </row>
    <row r="84" spans="1:2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12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7"/>
        <v>games</v>
      </c>
      <c r="R84" t="str">
        <f t="shared" si="8"/>
        <v>video games</v>
      </c>
      <c r="S84" s="7">
        <f t="shared" si="9"/>
        <v>43482.25</v>
      </c>
      <c r="T84" s="7">
        <f t="shared" si="10"/>
        <v>43489.25</v>
      </c>
      <c r="U84" t="str" cm="1">
        <f t="array" ref="U84">LOOKUP(2,1/((D84&gt;=Min)*(D84&lt;Max)),Value)</f>
        <v>1000 to 4999</v>
      </c>
    </row>
    <row r="85" spans="1:2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12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7"/>
        <v>music</v>
      </c>
      <c r="R85" t="str">
        <f t="shared" si="8"/>
        <v>electric music</v>
      </c>
      <c r="S85" s="7">
        <f t="shared" si="9"/>
        <v>42579.208333333328</v>
      </c>
      <c r="T85" s="7">
        <f t="shared" si="10"/>
        <v>42601.208333333328</v>
      </c>
      <c r="U85" t="str" cm="1">
        <f t="array" ref="U85">LOOKUP(2,1/((D85&gt;=Min)*(D85&lt;Max)),Value)</f>
        <v>Greater than or equal to 50000</v>
      </c>
    </row>
    <row r="86" spans="1:2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12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7"/>
        <v>technology</v>
      </c>
      <c r="R86" t="str">
        <f t="shared" si="8"/>
        <v>wearables</v>
      </c>
      <c r="S86" s="7">
        <f t="shared" si="9"/>
        <v>41118.208333333336</v>
      </c>
      <c r="T86" s="7">
        <f t="shared" si="10"/>
        <v>41128.208333333336</v>
      </c>
      <c r="U86" t="str" cm="1">
        <f t="array" ref="U86">LOOKUP(2,1/((D86&gt;=Min)*(D86&lt;Max)),Value)</f>
        <v>30000 to 34999</v>
      </c>
    </row>
    <row r="87" spans="1:2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12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7"/>
        <v>music</v>
      </c>
      <c r="R87" t="str">
        <f t="shared" si="8"/>
        <v>indie rock</v>
      </c>
      <c r="S87" s="7">
        <f t="shared" si="9"/>
        <v>40797.208333333336</v>
      </c>
      <c r="T87" s="7">
        <f t="shared" si="10"/>
        <v>40805.208333333336</v>
      </c>
      <c r="U87" t="str" cm="1">
        <f t="array" ref="U87">LOOKUP(2,1/((D87&gt;=Min)*(D87&lt;Max)),Value)</f>
        <v>1000 to 4999</v>
      </c>
    </row>
    <row r="88" spans="1:2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12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7"/>
        <v>theater</v>
      </c>
      <c r="R88" t="str">
        <f t="shared" si="8"/>
        <v>plays</v>
      </c>
      <c r="S88" s="7">
        <f t="shared" si="9"/>
        <v>42128.208333333328</v>
      </c>
      <c r="T88" s="7">
        <f t="shared" si="10"/>
        <v>42141.208333333328</v>
      </c>
      <c r="U88" t="str" cm="1">
        <f t="array" ref="U88">LOOKUP(2,1/((D88&gt;=Min)*(D88&lt;Max)),Value)</f>
        <v>5000 to 9999</v>
      </c>
    </row>
    <row r="89" spans="1:21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12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7"/>
        <v>music</v>
      </c>
      <c r="R89" t="str">
        <f t="shared" si="8"/>
        <v>rock</v>
      </c>
      <c r="S89" s="7">
        <f t="shared" si="9"/>
        <v>40610.25</v>
      </c>
      <c r="T89" s="7">
        <f t="shared" si="10"/>
        <v>40621.208333333336</v>
      </c>
      <c r="U89" t="str" cm="1">
        <f t="array" ref="U89">LOOKUP(2,1/((D89&gt;=Min)*(D89&lt;Max)),Value)</f>
        <v>Greater than or equal to 50000</v>
      </c>
    </row>
    <row r="90" spans="1:2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12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7"/>
        <v>publishing</v>
      </c>
      <c r="R90" t="str">
        <f t="shared" si="8"/>
        <v>translations</v>
      </c>
      <c r="S90" s="7">
        <f t="shared" si="9"/>
        <v>42110.208333333328</v>
      </c>
      <c r="T90" s="7">
        <f t="shared" si="10"/>
        <v>42132.208333333328</v>
      </c>
      <c r="U90" t="str" cm="1">
        <f t="array" ref="U90">LOOKUP(2,1/((D90&gt;=Min)*(D90&lt;Max)),Value)</f>
        <v>1000 to 4999</v>
      </c>
    </row>
    <row r="91" spans="1:2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12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7"/>
        <v>theater</v>
      </c>
      <c r="R91" t="str">
        <f t="shared" si="8"/>
        <v>plays</v>
      </c>
      <c r="S91" s="7">
        <f t="shared" si="9"/>
        <v>40283.208333333336</v>
      </c>
      <c r="T91" s="7">
        <f t="shared" si="10"/>
        <v>40285.208333333336</v>
      </c>
      <c r="U91" t="str" cm="1">
        <f t="array" ref="U91">LOOKUP(2,1/((D91&gt;=Min)*(D91&lt;Max)),Value)</f>
        <v>1000 to 4999</v>
      </c>
    </row>
    <row r="92" spans="1:2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12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7"/>
        <v>theater</v>
      </c>
      <c r="R92" t="str">
        <f t="shared" si="8"/>
        <v>plays</v>
      </c>
      <c r="S92" s="7">
        <f t="shared" si="9"/>
        <v>42425.25</v>
      </c>
      <c r="T92" s="7">
        <f t="shared" si="10"/>
        <v>42425.25</v>
      </c>
      <c r="U92" t="str" cm="1">
        <f t="array" ref="U92">LOOKUP(2,1/((D92&gt;=Min)*(D92&lt;Max)),Value)</f>
        <v>5000 to 9999</v>
      </c>
    </row>
    <row r="93" spans="1:2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12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7"/>
        <v>publishing</v>
      </c>
      <c r="R93" t="str">
        <f t="shared" si="8"/>
        <v>translations</v>
      </c>
      <c r="S93" s="7">
        <f t="shared" si="9"/>
        <v>42588.208333333328</v>
      </c>
      <c r="T93" s="7">
        <f t="shared" si="10"/>
        <v>42616.208333333328</v>
      </c>
      <c r="U93" t="str" cm="1">
        <f t="array" ref="U93">LOOKUP(2,1/((D93&gt;=Min)*(D93&lt;Max)),Value)</f>
        <v>Greater than or equal to 50000</v>
      </c>
    </row>
    <row r="94" spans="1:21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12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7"/>
        <v>games</v>
      </c>
      <c r="R94" t="str">
        <f t="shared" si="8"/>
        <v>video games</v>
      </c>
      <c r="S94" s="7">
        <f t="shared" si="9"/>
        <v>40352.208333333336</v>
      </c>
      <c r="T94" s="7">
        <f t="shared" si="10"/>
        <v>40353.208333333336</v>
      </c>
      <c r="U94" t="str" cm="1">
        <f t="array" ref="U94">LOOKUP(2,1/((D94&gt;=Min)*(D94&lt;Max)),Value)</f>
        <v>20000 to 24999</v>
      </c>
    </row>
    <row r="95" spans="1:2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12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7"/>
        <v>theater</v>
      </c>
      <c r="R95" t="str">
        <f t="shared" si="8"/>
        <v>plays</v>
      </c>
      <c r="S95" s="7">
        <f t="shared" si="9"/>
        <v>41202.208333333336</v>
      </c>
      <c r="T95" s="7">
        <f t="shared" si="10"/>
        <v>41206.208333333336</v>
      </c>
      <c r="U95" t="str" cm="1">
        <f t="array" ref="U95">LOOKUP(2,1/((D95&gt;=Min)*(D95&lt;Max)),Value)</f>
        <v>Greater than or equal to 50000</v>
      </c>
    </row>
    <row r="96" spans="1:2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12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7"/>
        <v>technology</v>
      </c>
      <c r="R96" t="str">
        <f t="shared" si="8"/>
        <v>web</v>
      </c>
      <c r="S96" s="7">
        <f t="shared" si="9"/>
        <v>43562.208333333328</v>
      </c>
      <c r="T96" s="7">
        <f t="shared" si="10"/>
        <v>43573.208333333328</v>
      </c>
      <c r="U96" t="str" cm="1">
        <f t="array" ref="U96">LOOKUP(2,1/((D96&gt;=Min)*(D96&lt;Max)),Value)</f>
        <v>1000 to 4999</v>
      </c>
    </row>
    <row r="97" spans="1:21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12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7"/>
        <v>film &amp; video</v>
      </c>
      <c r="R97" t="str">
        <f t="shared" si="8"/>
        <v>documentary</v>
      </c>
      <c r="S97" s="7">
        <f t="shared" si="9"/>
        <v>43752.208333333328</v>
      </c>
      <c r="T97" s="7">
        <f t="shared" si="10"/>
        <v>43759.208333333328</v>
      </c>
      <c r="U97" t="str" cm="1">
        <f t="array" ref="U97">LOOKUP(2,1/((D97&gt;=Min)*(D97&lt;Max)),Value)</f>
        <v>Less than 1000</v>
      </c>
    </row>
    <row r="98" spans="1:2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12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7"/>
        <v>theater</v>
      </c>
      <c r="R98" t="str">
        <f t="shared" si="8"/>
        <v>plays</v>
      </c>
      <c r="S98" s="7">
        <f t="shared" si="9"/>
        <v>40612.25</v>
      </c>
      <c r="T98" s="7">
        <f t="shared" si="10"/>
        <v>40625.208333333336</v>
      </c>
      <c r="U98" t="str" cm="1">
        <f t="array" ref="U98">LOOKUP(2,1/((D98&gt;=Min)*(D98&lt;Max)),Value)</f>
        <v>Greater than or equal to 50000</v>
      </c>
    </row>
    <row r="99" spans="1:2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12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7"/>
        <v>food</v>
      </c>
      <c r="R99" t="str">
        <f t="shared" si="8"/>
        <v>food trucks</v>
      </c>
      <c r="S99" s="7">
        <f t="shared" si="9"/>
        <v>42180.208333333328</v>
      </c>
      <c r="T99" s="7">
        <f t="shared" si="10"/>
        <v>42234.208333333328</v>
      </c>
      <c r="U99" t="str" cm="1">
        <f t="array" ref="U99">LOOKUP(2,1/((D99&gt;=Min)*(D99&lt;Max)),Value)</f>
        <v>1000 to 4999</v>
      </c>
    </row>
    <row r="100" spans="1:2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12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7"/>
        <v>games</v>
      </c>
      <c r="R100" t="str">
        <f t="shared" si="8"/>
        <v>video games</v>
      </c>
      <c r="S100" s="7">
        <f t="shared" si="9"/>
        <v>42212.208333333328</v>
      </c>
      <c r="T100" s="7">
        <f t="shared" si="10"/>
        <v>42216.208333333328</v>
      </c>
      <c r="U100" t="str" cm="1">
        <f t="array" ref="U100">LOOKUP(2,1/((D100&gt;=Min)*(D100&lt;Max)),Value)</f>
        <v>Greater than or equal to 50000</v>
      </c>
    </row>
    <row r="101" spans="1:2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12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7"/>
        <v>theater</v>
      </c>
      <c r="R101" t="str">
        <f t="shared" si="8"/>
        <v>plays</v>
      </c>
      <c r="S101" s="7">
        <f t="shared" si="9"/>
        <v>41968.25</v>
      </c>
      <c r="T101" s="7">
        <f t="shared" si="10"/>
        <v>41997.25</v>
      </c>
      <c r="U101" t="str" cm="1">
        <f t="array" ref="U101">LOOKUP(2,1/((D101&gt;=Min)*(D101&lt;Max)),Value)</f>
        <v>5000 to 9999</v>
      </c>
    </row>
    <row r="102" spans="1:2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12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7"/>
        <v>theater</v>
      </c>
      <c r="R102" t="str">
        <f t="shared" si="8"/>
        <v>plays</v>
      </c>
      <c r="S102" s="7">
        <f t="shared" si="9"/>
        <v>40835.208333333336</v>
      </c>
      <c r="T102" s="7">
        <f t="shared" si="10"/>
        <v>40853.208333333336</v>
      </c>
      <c r="U102" t="str" cm="1">
        <f t="array" ref="U102">LOOKUP(2,1/((D102&gt;=Min)*(D102&lt;Max)),Value)</f>
        <v>Less than 1000</v>
      </c>
    </row>
    <row r="103" spans="1:2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12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7"/>
        <v>music</v>
      </c>
      <c r="R103" t="str">
        <f t="shared" si="8"/>
        <v>electric music</v>
      </c>
      <c r="S103" s="7">
        <f t="shared" si="9"/>
        <v>42056.25</v>
      </c>
      <c r="T103" s="7">
        <f t="shared" si="10"/>
        <v>42063.25</v>
      </c>
      <c r="U103" t="str" cm="1">
        <f t="array" ref="U103">LOOKUP(2,1/((D103&gt;=Min)*(D103&lt;Max)),Value)</f>
        <v>Less than 1000</v>
      </c>
    </row>
    <row r="104" spans="1:2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12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7"/>
        <v>technology</v>
      </c>
      <c r="R104" t="str">
        <f t="shared" si="8"/>
        <v>wearables</v>
      </c>
      <c r="S104" s="7">
        <f t="shared" si="9"/>
        <v>43234.208333333328</v>
      </c>
      <c r="T104" s="7">
        <f t="shared" si="10"/>
        <v>43241.208333333328</v>
      </c>
      <c r="U104" t="str" cm="1">
        <f t="array" ref="U104">LOOKUP(2,1/((D104&gt;=Min)*(D104&lt;Max)),Value)</f>
        <v>1000 to 4999</v>
      </c>
    </row>
    <row r="105" spans="1:2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12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7"/>
        <v>music</v>
      </c>
      <c r="R105" t="str">
        <f t="shared" si="8"/>
        <v>electric music</v>
      </c>
      <c r="S105" s="7">
        <f t="shared" si="9"/>
        <v>40475.208333333336</v>
      </c>
      <c r="T105" s="7">
        <f t="shared" si="10"/>
        <v>40484.208333333336</v>
      </c>
      <c r="U105" t="str" cm="1">
        <f t="array" ref="U105">LOOKUP(2,1/((D105&gt;=Min)*(D105&lt;Max)),Value)</f>
        <v>10000 to 14999</v>
      </c>
    </row>
    <row r="106" spans="1:2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12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7"/>
        <v>music</v>
      </c>
      <c r="R106" t="str">
        <f t="shared" si="8"/>
        <v>indie rock</v>
      </c>
      <c r="S106" s="7">
        <f t="shared" si="9"/>
        <v>42878.208333333328</v>
      </c>
      <c r="T106" s="7">
        <f t="shared" si="10"/>
        <v>42879.208333333328</v>
      </c>
      <c r="U106" t="str" cm="1">
        <f t="array" ref="U106">LOOKUP(2,1/((D106&gt;=Min)*(D106&lt;Max)),Value)</f>
        <v>Greater than or equal to 50000</v>
      </c>
    </row>
    <row r="107" spans="1:2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12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7"/>
        <v>technology</v>
      </c>
      <c r="R107" t="str">
        <f t="shared" si="8"/>
        <v>web</v>
      </c>
      <c r="S107" s="7">
        <f t="shared" si="9"/>
        <v>41366.208333333336</v>
      </c>
      <c r="T107" s="7">
        <f t="shared" si="10"/>
        <v>41384.208333333336</v>
      </c>
      <c r="U107" t="str" cm="1">
        <f t="array" ref="U107">LOOKUP(2,1/((D107&gt;=Min)*(D107&lt;Max)),Value)</f>
        <v>5000 to 9999</v>
      </c>
    </row>
    <row r="108" spans="1:2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12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7"/>
        <v>theater</v>
      </c>
      <c r="R108" t="str">
        <f t="shared" si="8"/>
        <v>plays</v>
      </c>
      <c r="S108" s="7">
        <f t="shared" si="9"/>
        <v>43716.208333333328</v>
      </c>
      <c r="T108" s="7">
        <f t="shared" si="10"/>
        <v>43721.208333333328</v>
      </c>
      <c r="U108" t="str" cm="1">
        <f t="array" ref="U108">LOOKUP(2,1/((D108&gt;=Min)*(D108&lt;Max)),Value)</f>
        <v>1000 to 4999</v>
      </c>
    </row>
    <row r="109" spans="1:21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12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7"/>
        <v>theater</v>
      </c>
      <c r="R109" t="str">
        <f t="shared" si="8"/>
        <v>plays</v>
      </c>
      <c r="S109" s="7">
        <f t="shared" si="9"/>
        <v>43213.208333333328</v>
      </c>
      <c r="T109" s="7">
        <f t="shared" si="10"/>
        <v>43230.208333333328</v>
      </c>
      <c r="U109" t="str" cm="1">
        <f t="array" ref="U109">LOOKUP(2,1/((D109&gt;=Min)*(D109&lt;Max)),Value)</f>
        <v>1000 to 4999</v>
      </c>
    </row>
    <row r="110" spans="1:21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12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7"/>
        <v>film &amp; video</v>
      </c>
      <c r="R110" t="str">
        <f t="shared" si="8"/>
        <v>documentary</v>
      </c>
      <c r="S110" s="7">
        <f t="shared" si="9"/>
        <v>41005.208333333336</v>
      </c>
      <c r="T110" s="7">
        <f t="shared" si="10"/>
        <v>41042.208333333336</v>
      </c>
      <c r="U110" t="str" cm="1">
        <f t="array" ref="U110">LOOKUP(2,1/((D110&gt;=Min)*(D110&lt;Max)),Value)</f>
        <v>1000 to 4999</v>
      </c>
    </row>
    <row r="111" spans="1:2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12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7"/>
        <v>film &amp; video</v>
      </c>
      <c r="R111" t="str">
        <f t="shared" si="8"/>
        <v>television</v>
      </c>
      <c r="S111" s="7">
        <f t="shared" si="9"/>
        <v>41651.25</v>
      </c>
      <c r="T111" s="7">
        <f t="shared" si="10"/>
        <v>41653.25</v>
      </c>
      <c r="U111" t="str" cm="1">
        <f t="array" ref="U111">LOOKUP(2,1/((D111&gt;=Min)*(D111&lt;Max)),Value)</f>
        <v>5000 to 9999</v>
      </c>
    </row>
    <row r="112" spans="1:21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12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7"/>
        <v>food</v>
      </c>
      <c r="R112" t="str">
        <f t="shared" si="8"/>
        <v>food trucks</v>
      </c>
      <c r="S112" s="7">
        <f t="shared" si="9"/>
        <v>43354.208333333328</v>
      </c>
      <c r="T112" s="7">
        <f t="shared" si="10"/>
        <v>43373.208333333328</v>
      </c>
      <c r="U112" t="str" cm="1">
        <f t="array" ref="U112">LOOKUP(2,1/((D112&gt;=Min)*(D112&lt;Max)),Value)</f>
        <v>Greater than or equal to 50000</v>
      </c>
    </row>
    <row r="113" spans="1:2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12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7"/>
        <v>publishing</v>
      </c>
      <c r="R113" t="str">
        <f t="shared" si="8"/>
        <v>radio &amp; podcasts</v>
      </c>
      <c r="S113" s="7">
        <f t="shared" si="9"/>
        <v>41174.208333333336</v>
      </c>
      <c r="T113" s="7">
        <f t="shared" si="10"/>
        <v>41180.208333333336</v>
      </c>
      <c r="U113" t="str" cm="1">
        <f t="array" ref="U113">LOOKUP(2,1/((D113&gt;=Min)*(D113&lt;Max)),Value)</f>
        <v>Greater than or equal to 50000</v>
      </c>
    </row>
    <row r="114" spans="1:2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12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7"/>
        <v>technology</v>
      </c>
      <c r="R114" t="str">
        <f t="shared" si="8"/>
        <v>web</v>
      </c>
      <c r="S114" s="7">
        <f t="shared" si="9"/>
        <v>41875.208333333336</v>
      </c>
      <c r="T114" s="7">
        <f t="shared" si="10"/>
        <v>41890.208333333336</v>
      </c>
      <c r="U114" t="str" cm="1">
        <f t="array" ref="U114">LOOKUP(2,1/((D114&gt;=Min)*(D114&lt;Max)),Value)</f>
        <v>1000 to 4999</v>
      </c>
    </row>
    <row r="115" spans="1:2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12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7"/>
        <v>food</v>
      </c>
      <c r="R115" t="str">
        <f t="shared" si="8"/>
        <v>food trucks</v>
      </c>
      <c r="S115" s="7">
        <f t="shared" si="9"/>
        <v>42990.208333333328</v>
      </c>
      <c r="T115" s="7">
        <f t="shared" si="10"/>
        <v>42997.208333333328</v>
      </c>
      <c r="U115" t="str" cm="1">
        <f t="array" ref="U115">LOOKUP(2,1/((D115&gt;=Min)*(D115&lt;Max)),Value)</f>
        <v>1000 to 4999</v>
      </c>
    </row>
    <row r="116" spans="1:2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12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7"/>
        <v>technology</v>
      </c>
      <c r="R116" t="str">
        <f t="shared" si="8"/>
        <v>wearables</v>
      </c>
      <c r="S116" s="7">
        <f t="shared" si="9"/>
        <v>43564.208333333328</v>
      </c>
      <c r="T116" s="7">
        <f t="shared" si="10"/>
        <v>43565.208333333328</v>
      </c>
      <c r="U116" t="str" cm="1">
        <f t="array" ref="U116">LOOKUP(2,1/((D116&gt;=Min)*(D116&lt;Max)),Value)</f>
        <v>1000 to 4999</v>
      </c>
    </row>
    <row r="117" spans="1:2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12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7"/>
        <v>publishing</v>
      </c>
      <c r="R117" t="str">
        <f t="shared" si="8"/>
        <v>fiction</v>
      </c>
      <c r="S117" s="7">
        <f t="shared" si="9"/>
        <v>43056.25</v>
      </c>
      <c r="T117" s="7">
        <f t="shared" si="10"/>
        <v>43091.25</v>
      </c>
      <c r="U117" t="str" cm="1">
        <f t="array" ref="U117">LOOKUP(2,1/((D117&gt;=Min)*(D117&lt;Max)),Value)</f>
        <v>Greater than or equal to 50000</v>
      </c>
    </row>
    <row r="118" spans="1:21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12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7"/>
        <v>theater</v>
      </c>
      <c r="R118" t="str">
        <f t="shared" si="8"/>
        <v>plays</v>
      </c>
      <c r="S118" s="7">
        <f t="shared" si="9"/>
        <v>42265.208333333328</v>
      </c>
      <c r="T118" s="7">
        <f t="shared" si="10"/>
        <v>42266.208333333328</v>
      </c>
      <c r="U118" t="str" cm="1">
        <f t="array" ref="U118">LOOKUP(2,1/((D118&gt;=Min)*(D118&lt;Max)),Value)</f>
        <v>5000 to 9999</v>
      </c>
    </row>
    <row r="119" spans="1:2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12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7"/>
        <v>film &amp; video</v>
      </c>
      <c r="R119" t="str">
        <f t="shared" si="8"/>
        <v>television</v>
      </c>
      <c r="S119" s="7">
        <f t="shared" si="9"/>
        <v>40808.208333333336</v>
      </c>
      <c r="T119" s="7">
        <f t="shared" si="10"/>
        <v>40814.208333333336</v>
      </c>
      <c r="U119" t="str" cm="1">
        <f t="array" ref="U119">LOOKUP(2,1/((D119&gt;=Min)*(D119&lt;Max)),Value)</f>
        <v>1000 to 4999</v>
      </c>
    </row>
    <row r="120" spans="1:2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12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7"/>
        <v>photography</v>
      </c>
      <c r="R120" t="str">
        <f t="shared" si="8"/>
        <v>photography books</v>
      </c>
      <c r="S120" s="7">
        <f t="shared" si="9"/>
        <v>41665.25</v>
      </c>
      <c r="T120" s="7">
        <f t="shared" si="10"/>
        <v>41671.25</v>
      </c>
      <c r="U120" t="str" cm="1">
        <f t="array" ref="U120">LOOKUP(2,1/((D120&gt;=Min)*(D120&lt;Max)),Value)</f>
        <v>5000 to 9999</v>
      </c>
    </row>
    <row r="121" spans="1:21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12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7"/>
        <v>film &amp; video</v>
      </c>
      <c r="R121" t="str">
        <f t="shared" si="8"/>
        <v>documentary</v>
      </c>
      <c r="S121" s="7">
        <f t="shared" si="9"/>
        <v>41806.208333333336</v>
      </c>
      <c r="T121" s="7">
        <f t="shared" si="10"/>
        <v>41823.208333333336</v>
      </c>
      <c r="U121" t="str" cm="1">
        <f t="array" ref="U121">LOOKUP(2,1/((D121&gt;=Min)*(D121&lt;Max)),Value)</f>
        <v>5000 to 9999</v>
      </c>
    </row>
    <row r="122" spans="1:2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12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7"/>
        <v>games</v>
      </c>
      <c r="R122" t="str">
        <f t="shared" si="8"/>
        <v>mobile games</v>
      </c>
      <c r="S122" s="7">
        <f t="shared" si="9"/>
        <v>42111.208333333328</v>
      </c>
      <c r="T122" s="7">
        <f t="shared" si="10"/>
        <v>42115.208333333328</v>
      </c>
      <c r="U122" t="str" cm="1">
        <f t="array" ref="U122">LOOKUP(2,1/((D122&gt;=Min)*(D122&lt;Max)),Value)</f>
        <v>Greater than or equal to 50000</v>
      </c>
    </row>
    <row r="123" spans="1:2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12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7"/>
        <v>games</v>
      </c>
      <c r="R123" t="str">
        <f t="shared" si="8"/>
        <v>video games</v>
      </c>
      <c r="S123" s="7">
        <f t="shared" si="9"/>
        <v>41917.208333333336</v>
      </c>
      <c r="T123" s="7">
        <f t="shared" si="10"/>
        <v>41930.208333333336</v>
      </c>
      <c r="U123" t="str" cm="1">
        <f t="array" ref="U123">LOOKUP(2,1/((D123&gt;=Min)*(D123&lt;Max)),Value)</f>
        <v>45000 to 49999</v>
      </c>
    </row>
    <row r="124" spans="1:2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12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7"/>
        <v>publishing</v>
      </c>
      <c r="R124" t="str">
        <f t="shared" si="8"/>
        <v>fiction</v>
      </c>
      <c r="S124" s="7">
        <f t="shared" si="9"/>
        <v>41970.25</v>
      </c>
      <c r="T124" s="7">
        <f t="shared" si="10"/>
        <v>41997.25</v>
      </c>
      <c r="U124" t="str" cm="1">
        <f t="array" ref="U124">LOOKUP(2,1/((D124&gt;=Min)*(D124&lt;Max)),Value)</f>
        <v>Greater than or equal to 50000</v>
      </c>
    </row>
    <row r="125" spans="1:2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12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7"/>
        <v>theater</v>
      </c>
      <c r="R125" t="str">
        <f t="shared" si="8"/>
        <v>plays</v>
      </c>
      <c r="S125" s="7">
        <f t="shared" si="9"/>
        <v>42332.25</v>
      </c>
      <c r="T125" s="7">
        <f t="shared" si="10"/>
        <v>42335.25</v>
      </c>
      <c r="U125" t="str" cm="1">
        <f t="array" ref="U125">LOOKUP(2,1/((D125&gt;=Min)*(D125&lt;Max)),Value)</f>
        <v>Greater than or equal to 50000</v>
      </c>
    </row>
    <row r="126" spans="1:2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12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7"/>
        <v>photography</v>
      </c>
      <c r="R126" t="str">
        <f t="shared" si="8"/>
        <v>photography books</v>
      </c>
      <c r="S126" s="7">
        <f t="shared" si="9"/>
        <v>43598.208333333328</v>
      </c>
      <c r="T126" s="7">
        <f t="shared" si="10"/>
        <v>43651.208333333328</v>
      </c>
      <c r="U126" t="str" cm="1">
        <f t="array" ref="U126">LOOKUP(2,1/((D126&gt;=Min)*(D126&lt;Max)),Value)</f>
        <v>1000 to 4999</v>
      </c>
    </row>
    <row r="127" spans="1:2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12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7"/>
        <v>theater</v>
      </c>
      <c r="R127" t="str">
        <f t="shared" si="8"/>
        <v>plays</v>
      </c>
      <c r="S127" s="7">
        <f t="shared" si="9"/>
        <v>43362.208333333328</v>
      </c>
      <c r="T127" s="7">
        <f t="shared" si="10"/>
        <v>43366.208333333328</v>
      </c>
      <c r="U127" t="str" cm="1">
        <f t="array" ref="U127">LOOKUP(2,1/((D127&gt;=Min)*(D127&lt;Max)),Value)</f>
        <v>5000 to 9999</v>
      </c>
    </row>
    <row r="128" spans="1:2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12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7"/>
        <v>theater</v>
      </c>
      <c r="R128" t="str">
        <f t="shared" si="8"/>
        <v>plays</v>
      </c>
      <c r="S128" s="7">
        <f t="shared" si="9"/>
        <v>42596.208333333328</v>
      </c>
      <c r="T128" s="7">
        <f t="shared" si="10"/>
        <v>42624.208333333328</v>
      </c>
      <c r="U128" t="str" cm="1">
        <f t="array" ref="U128">LOOKUP(2,1/((D128&gt;=Min)*(D128&lt;Max)),Value)</f>
        <v>Greater than or equal to 50000</v>
      </c>
    </row>
    <row r="129" spans="1:2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12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7"/>
        <v>theater</v>
      </c>
      <c r="R129" t="str">
        <f t="shared" si="8"/>
        <v>plays</v>
      </c>
      <c r="S129" s="7">
        <f t="shared" si="9"/>
        <v>40310.208333333336</v>
      </c>
      <c r="T129" s="7">
        <f t="shared" si="10"/>
        <v>40313.208333333336</v>
      </c>
      <c r="U129" t="str" cm="1">
        <f t="array" ref="U129">LOOKUP(2,1/((D129&gt;=Min)*(D129&lt;Max)),Value)</f>
        <v>Greater than or equal to 50000</v>
      </c>
    </row>
    <row r="130" spans="1:2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12">E130/D130*100</f>
        <v>60.334277620396605</v>
      </c>
      <c r="G130" t="s">
        <v>74</v>
      </c>
      <c r="H130">
        <v>532</v>
      </c>
      <c r="I130" s="12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ref="Q130:Q193" si="13">LEFT(P130,FIND("/",P130)-1)</f>
        <v>music</v>
      </c>
      <c r="R130" t="str">
        <f t="shared" ref="R130:R193" si="14">RIGHT(P130,LEN(P130)-FIND("/",P130))</f>
        <v>rock</v>
      </c>
      <c r="S130" s="7">
        <f t="shared" ref="S130:S193" si="15">(((L130/60)/60)/24)+DATE(1970,1,1)</f>
        <v>40417.208333333336</v>
      </c>
      <c r="T130" s="7">
        <f t="shared" ref="T130:T193" si="16">(((M130/60)/60)/24)+DATE(1970,1,1)</f>
        <v>40430.208333333336</v>
      </c>
      <c r="U130" t="str" cm="1">
        <f t="array" ref="U130">LOOKUP(2,1/((D130&gt;=Min)*(D130&lt;Max)),Value)</f>
        <v>Greater than or equal to 50000</v>
      </c>
    </row>
    <row r="131" spans="1:2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2"/>
        <v>3.202693602693603</v>
      </c>
      <c r="G131" t="s">
        <v>74</v>
      </c>
      <c r="H131">
        <v>55</v>
      </c>
      <c r="I131" s="12">
        <f t="shared" ref="I131:I194" si="17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si="13"/>
        <v>food</v>
      </c>
      <c r="R131" t="str">
        <f t="shared" si="14"/>
        <v>food trucks</v>
      </c>
      <c r="S131" s="7">
        <f t="shared" si="15"/>
        <v>42038.25</v>
      </c>
      <c r="T131" s="7">
        <f t="shared" si="16"/>
        <v>42063.25</v>
      </c>
      <c r="U131" t="str" cm="1">
        <f t="array" ref="U131">LOOKUP(2,1/((D131&gt;=Min)*(D131&lt;Max)),Value)</f>
        <v>Greater than or equal to 50000</v>
      </c>
    </row>
    <row r="132" spans="1:2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12">
        <f t="shared" si="1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3"/>
        <v>film &amp; video</v>
      </c>
      <c r="R132" t="str">
        <f t="shared" si="14"/>
        <v>drama</v>
      </c>
      <c r="S132" s="7">
        <f t="shared" si="15"/>
        <v>40842.208333333336</v>
      </c>
      <c r="T132" s="7">
        <f t="shared" si="16"/>
        <v>40858.25</v>
      </c>
      <c r="U132" t="str" cm="1">
        <f t="array" ref="U132">LOOKUP(2,1/((D132&gt;=Min)*(D132&lt;Max)),Value)</f>
        <v>5000 to 9999</v>
      </c>
    </row>
    <row r="133" spans="1:21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12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3"/>
        <v>technology</v>
      </c>
      <c r="R133" t="str">
        <f t="shared" si="14"/>
        <v>web</v>
      </c>
      <c r="S133" s="7">
        <f t="shared" si="15"/>
        <v>41607.25</v>
      </c>
      <c r="T133" s="7">
        <f t="shared" si="16"/>
        <v>41620.25</v>
      </c>
      <c r="U133" t="str" cm="1">
        <f t="array" ref="U133">LOOKUP(2,1/((D133&gt;=Min)*(D133&lt;Max)),Value)</f>
        <v>Greater than or equal to 50000</v>
      </c>
    </row>
    <row r="134" spans="1:2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12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3"/>
        <v>theater</v>
      </c>
      <c r="R134" t="str">
        <f t="shared" si="14"/>
        <v>plays</v>
      </c>
      <c r="S134" s="7">
        <f t="shared" si="15"/>
        <v>43112.25</v>
      </c>
      <c r="T134" s="7">
        <f t="shared" si="16"/>
        <v>43128.25</v>
      </c>
      <c r="U134" t="str" cm="1">
        <f t="array" ref="U134">LOOKUP(2,1/((D134&gt;=Min)*(D134&lt;Max)),Value)</f>
        <v>1000 to 4999</v>
      </c>
    </row>
    <row r="135" spans="1:2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12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3"/>
        <v>music</v>
      </c>
      <c r="R135" t="str">
        <f t="shared" si="14"/>
        <v>world music</v>
      </c>
      <c r="S135" s="7">
        <f t="shared" si="15"/>
        <v>40767.208333333336</v>
      </c>
      <c r="T135" s="7">
        <f t="shared" si="16"/>
        <v>40789.208333333336</v>
      </c>
      <c r="U135" t="str" cm="1">
        <f t="array" ref="U135">LOOKUP(2,1/((D135&gt;=Min)*(D135&lt;Max)),Value)</f>
        <v>1000 to 4999</v>
      </c>
    </row>
    <row r="136" spans="1:2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12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3"/>
        <v>film &amp; video</v>
      </c>
      <c r="R136" t="str">
        <f t="shared" si="14"/>
        <v>documentary</v>
      </c>
      <c r="S136" s="7">
        <f t="shared" si="15"/>
        <v>40713.208333333336</v>
      </c>
      <c r="T136" s="7">
        <f t="shared" si="16"/>
        <v>40762.208333333336</v>
      </c>
      <c r="U136" t="str" cm="1">
        <f t="array" ref="U136">LOOKUP(2,1/((D136&gt;=Min)*(D136&lt;Max)),Value)</f>
        <v>Greater than or equal to 50000</v>
      </c>
    </row>
    <row r="137" spans="1:2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12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3"/>
        <v>theater</v>
      </c>
      <c r="R137" t="str">
        <f t="shared" si="14"/>
        <v>plays</v>
      </c>
      <c r="S137" s="7">
        <f t="shared" si="15"/>
        <v>41340.25</v>
      </c>
      <c r="T137" s="7">
        <f t="shared" si="16"/>
        <v>41345.208333333336</v>
      </c>
      <c r="U137" t="str" cm="1">
        <f t="array" ref="U137">LOOKUP(2,1/((D137&gt;=Min)*(D137&lt;Max)),Value)</f>
        <v>5000 to 9999</v>
      </c>
    </row>
    <row r="138" spans="1:2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12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3"/>
        <v>film &amp; video</v>
      </c>
      <c r="R138" t="str">
        <f t="shared" si="14"/>
        <v>drama</v>
      </c>
      <c r="S138" s="7">
        <f t="shared" si="15"/>
        <v>41797.208333333336</v>
      </c>
      <c r="T138" s="7">
        <f t="shared" si="16"/>
        <v>41809.208333333336</v>
      </c>
      <c r="U138" t="str" cm="1">
        <f t="array" ref="U138">LOOKUP(2,1/((D138&gt;=Min)*(D138&lt;Max)),Value)</f>
        <v>Greater than or equal to 50000</v>
      </c>
    </row>
    <row r="139" spans="1:2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12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3"/>
        <v>publishing</v>
      </c>
      <c r="R139" t="str">
        <f t="shared" si="14"/>
        <v>nonfiction</v>
      </c>
      <c r="S139" s="7">
        <f t="shared" si="15"/>
        <v>40457.208333333336</v>
      </c>
      <c r="T139" s="7">
        <f t="shared" si="16"/>
        <v>40463.208333333336</v>
      </c>
      <c r="U139" t="str" cm="1">
        <f t="array" ref="U139">LOOKUP(2,1/((D139&gt;=Min)*(D139&lt;Max)),Value)</f>
        <v>1000 to 4999</v>
      </c>
    </row>
    <row r="140" spans="1:21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12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3"/>
        <v>games</v>
      </c>
      <c r="R140" t="str">
        <f t="shared" si="14"/>
        <v>mobile games</v>
      </c>
      <c r="S140" s="7">
        <f t="shared" si="15"/>
        <v>41180.208333333336</v>
      </c>
      <c r="T140" s="7">
        <f t="shared" si="16"/>
        <v>41186.208333333336</v>
      </c>
      <c r="U140" t="str" cm="1">
        <f t="array" ref="U140">LOOKUP(2,1/((D140&gt;=Min)*(D140&lt;Max)),Value)</f>
        <v>5000 to 9999</v>
      </c>
    </row>
    <row r="141" spans="1:2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12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3"/>
        <v>technology</v>
      </c>
      <c r="R141" t="str">
        <f t="shared" si="14"/>
        <v>wearables</v>
      </c>
      <c r="S141" s="7">
        <f t="shared" si="15"/>
        <v>42115.208333333328</v>
      </c>
      <c r="T141" s="7">
        <f t="shared" si="16"/>
        <v>42131.208333333328</v>
      </c>
      <c r="U141" t="str" cm="1">
        <f t="array" ref="U141">LOOKUP(2,1/((D141&gt;=Min)*(D141&lt;Max)),Value)</f>
        <v>Greater than or equal to 50000</v>
      </c>
    </row>
    <row r="142" spans="1:21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12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3"/>
        <v>film &amp; video</v>
      </c>
      <c r="R142" t="str">
        <f t="shared" si="14"/>
        <v>documentary</v>
      </c>
      <c r="S142" s="7">
        <f t="shared" si="15"/>
        <v>43156.25</v>
      </c>
      <c r="T142" s="7">
        <f t="shared" si="16"/>
        <v>43161.25</v>
      </c>
      <c r="U142" t="str" cm="1">
        <f t="array" ref="U142">LOOKUP(2,1/((D142&gt;=Min)*(D142&lt;Max)),Value)</f>
        <v>5000 to 9999</v>
      </c>
    </row>
    <row r="143" spans="1:2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12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3"/>
        <v>technology</v>
      </c>
      <c r="R143" t="str">
        <f t="shared" si="14"/>
        <v>web</v>
      </c>
      <c r="S143" s="7">
        <f t="shared" si="15"/>
        <v>42167.208333333328</v>
      </c>
      <c r="T143" s="7">
        <f t="shared" si="16"/>
        <v>42173.208333333328</v>
      </c>
      <c r="U143" t="str" cm="1">
        <f t="array" ref="U143">LOOKUP(2,1/((D143&gt;=Min)*(D143&lt;Max)),Value)</f>
        <v>Greater than or equal to 50000</v>
      </c>
    </row>
    <row r="144" spans="1:2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12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3"/>
        <v>technology</v>
      </c>
      <c r="R144" t="str">
        <f t="shared" si="14"/>
        <v>web</v>
      </c>
      <c r="S144" s="7">
        <f t="shared" si="15"/>
        <v>41005.208333333336</v>
      </c>
      <c r="T144" s="7">
        <f t="shared" si="16"/>
        <v>41046.208333333336</v>
      </c>
      <c r="U144" t="str" cm="1">
        <f t="array" ref="U144">LOOKUP(2,1/((D144&gt;=Min)*(D144&lt;Max)),Value)</f>
        <v>5000 to 9999</v>
      </c>
    </row>
    <row r="145" spans="1:2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12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3"/>
        <v>music</v>
      </c>
      <c r="R145" t="str">
        <f t="shared" si="14"/>
        <v>indie rock</v>
      </c>
      <c r="S145" s="7">
        <f t="shared" si="15"/>
        <v>40357.208333333336</v>
      </c>
      <c r="T145" s="7">
        <f t="shared" si="16"/>
        <v>40377.208333333336</v>
      </c>
      <c r="U145" t="str" cm="1">
        <f t="array" ref="U145">LOOKUP(2,1/((D145&gt;=Min)*(D145&lt;Max)),Value)</f>
        <v>5000 to 9999</v>
      </c>
    </row>
    <row r="146" spans="1:2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12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3"/>
        <v>theater</v>
      </c>
      <c r="R146" t="str">
        <f t="shared" si="14"/>
        <v>plays</v>
      </c>
      <c r="S146" s="7">
        <f t="shared" si="15"/>
        <v>43633.208333333328</v>
      </c>
      <c r="T146" s="7">
        <f t="shared" si="16"/>
        <v>43641.208333333328</v>
      </c>
      <c r="U146" t="str" cm="1">
        <f t="array" ref="U146">LOOKUP(2,1/((D146&gt;=Min)*(D146&lt;Max)),Value)</f>
        <v>5000 to 9999</v>
      </c>
    </row>
    <row r="147" spans="1:2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12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3"/>
        <v>technology</v>
      </c>
      <c r="R147" t="str">
        <f t="shared" si="14"/>
        <v>wearables</v>
      </c>
      <c r="S147" s="7">
        <f t="shared" si="15"/>
        <v>41889.208333333336</v>
      </c>
      <c r="T147" s="7">
        <f t="shared" si="16"/>
        <v>41894.208333333336</v>
      </c>
      <c r="U147" t="str" cm="1">
        <f t="array" ref="U147">LOOKUP(2,1/((D147&gt;=Min)*(D147&lt;Max)),Value)</f>
        <v>25000 to 29999</v>
      </c>
    </row>
    <row r="148" spans="1:21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12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3"/>
        <v>theater</v>
      </c>
      <c r="R148" t="str">
        <f t="shared" si="14"/>
        <v>plays</v>
      </c>
      <c r="S148" s="7">
        <f t="shared" si="15"/>
        <v>40855.25</v>
      </c>
      <c r="T148" s="7">
        <f t="shared" si="16"/>
        <v>40875.25</v>
      </c>
      <c r="U148" t="str" cm="1">
        <f t="array" ref="U148">LOOKUP(2,1/((D148&gt;=Min)*(D148&lt;Max)),Value)</f>
        <v>5000 to 9999</v>
      </c>
    </row>
    <row r="149" spans="1:2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12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3"/>
        <v>theater</v>
      </c>
      <c r="R149" t="str">
        <f t="shared" si="14"/>
        <v>plays</v>
      </c>
      <c r="S149" s="7">
        <f t="shared" si="15"/>
        <v>42534.208333333328</v>
      </c>
      <c r="T149" s="7">
        <f t="shared" si="16"/>
        <v>42540.208333333328</v>
      </c>
      <c r="U149" t="str" cm="1">
        <f t="array" ref="U149">LOOKUP(2,1/((D149&gt;=Min)*(D149&lt;Max)),Value)</f>
        <v>5000 to 9999</v>
      </c>
    </row>
    <row r="150" spans="1:2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12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3"/>
        <v>technology</v>
      </c>
      <c r="R150" t="str">
        <f t="shared" si="14"/>
        <v>wearables</v>
      </c>
      <c r="S150" s="7">
        <f t="shared" si="15"/>
        <v>42941.208333333328</v>
      </c>
      <c r="T150" s="7">
        <f t="shared" si="16"/>
        <v>42950.208333333328</v>
      </c>
      <c r="U150" t="str" cm="1">
        <f t="array" ref="U150">LOOKUP(2,1/((D150&gt;=Min)*(D150&lt;Max)),Value)</f>
        <v>5000 to 9999</v>
      </c>
    </row>
    <row r="151" spans="1:2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12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3"/>
        <v>music</v>
      </c>
      <c r="R151" t="str">
        <f t="shared" si="14"/>
        <v>indie rock</v>
      </c>
      <c r="S151" s="7">
        <f t="shared" si="15"/>
        <v>41275.25</v>
      </c>
      <c r="T151" s="7">
        <f t="shared" si="16"/>
        <v>41327.25</v>
      </c>
      <c r="U151" t="str" cm="1">
        <f t="array" ref="U151">LOOKUP(2,1/((D151&gt;=Min)*(D151&lt;Max)),Value)</f>
        <v>5000 to 9999</v>
      </c>
    </row>
    <row r="152" spans="1:2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12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3"/>
        <v>music</v>
      </c>
      <c r="R152" t="str">
        <f t="shared" si="14"/>
        <v>rock</v>
      </c>
      <c r="S152" s="7">
        <f t="shared" si="15"/>
        <v>43450.25</v>
      </c>
      <c r="T152" s="7">
        <f t="shared" si="16"/>
        <v>43451.25</v>
      </c>
      <c r="U152" t="str" cm="1">
        <f t="array" ref="U152">LOOKUP(2,1/((D152&gt;=Min)*(D152&lt;Max)),Value)</f>
        <v>Less than 1000</v>
      </c>
    </row>
    <row r="153" spans="1:2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12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3"/>
        <v>music</v>
      </c>
      <c r="R153" t="str">
        <f t="shared" si="14"/>
        <v>electric music</v>
      </c>
      <c r="S153" s="7">
        <f t="shared" si="15"/>
        <v>41799.208333333336</v>
      </c>
      <c r="T153" s="7">
        <f t="shared" si="16"/>
        <v>41850.208333333336</v>
      </c>
      <c r="U153" t="str" cm="1">
        <f t="array" ref="U153">LOOKUP(2,1/((D153&gt;=Min)*(D153&lt;Max)),Value)</f>
        <v>Greater than or equal to 50000</v>
      </c>
    </row>
    <row r="154" spans="1:2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12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3"/>
        <v>music</v>
      </c>
      <c r="R154" t="str">
        <f t="shared" si="14"/>
        <v>indie rock</v>
      </c>
      <c r="S154" s="7">
        <f t="shared" si="15"/>
        <v>42783.25</v>
      </c>
      <c r="T154" s="7">
        <f t="shared" si="16"/>
        <v>42790.25</v>
      </c>
      <c r="U154" t="str" cm="1">
        <f t="array" ref="U154">LOOKUP(2,1/((D154&gt;=Min)*(D154&lt;Max)),Value)</f>
        <v>40000 to 44999</v>
      </c>
    </row>
    <row r="155" spans="1:2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12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3"/>
        <v>theater</v>
      </c>
      <c r="R155" t="str">
        <f t="shared" si="14"/>
        <v>plays</v>
      </c>
      <c r="S155" s="7">
        <f t="shared" si="15"/>
        <v>41201.208333333336</v>
      </c>
      <c r="T155" s="7">
        <f t="shared" si="16"/>
        <v>41207.208333333336</v>
      </c>
      <c r="U155" t="str" cm="1">
        <f t="array" ref="U155">LOOKUP(2,1/((D155&gt;=Min)*(D155&lt;Max)),Value)</f>
        <v>Greater than or equal to 50000</v>
      </c>
    </row>
    <row r="156" spans="1:2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12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3"/>
        <v>music</v>
      </c>
      <c r="R156" t="str">
        <f t="shared" si="14"/>
        <v>indie rock</v>
      </c>
      <c r="S156" s="7">
        <f t="shared" si="15"/>
        <v>42502.208333333328</v>
      </c>
      <c r="T156" s="7">
        <f t="shared" si="16"/>
        <v>42525.208333333328</v>
      </c>
      <c r="U156" t="str" cm="1">
        <f t="array" ref="U156">LOOKUP(2,1/((D156&gt;=Min)*(D156&lt;Max)),Value)</f>
        <v>Greater than or equal to 50000</v>
      </c>
    </row>
    <row r="157" spans="1:2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12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3"/>
        <v>theater</v>
      </c>
      <c r="R157" t="str">
        <f t="shared" si="14"/>
        <v>plays</v>
      </c>
      <c r="S157" s="7">
        <f t="shared" si="15"/>
        <v>40262.208333333336</v>
      </c>
      <c r="T157" s="7">
        <f t="shared" si="16"/>
        <v>40277.208333333336</v>
      </c>
      <c r="U157" t="str" cm="1">
        <f t="array" ref="U157">LOOKUP(2,1/((D157&gt;=Min)*(D157&lt;Max)),Value)</f>
        <v>Greater than or equal to 50000</v>
      </c>
    </row>
    <row r="158" spans="1:2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12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3"/>
        <v>music</v>
      </c>
      <c r="R158" t="str">
        <f t="shared" si="14"/>
        <v>rock</v>
      </c>
      <c r="S158" s="7">
        <f t="shared" si="15"/>
        <v>43743.208333333328</v>
      </c>
      <c r="T158" s="7">
        <f t="shared" si="16"/>
        <v>43767.208333333328</v>
      </c>
      <c r="U158" t="str" cm="1">
        <f t="array" ref="U158">LOOKUP(2,1/((D158&gt;=Min)*(D158&lt;Max)),Value)</f>
        <v>35000 to 39999</v>
      </c>
    </row>
    <row r="159" spans="1:2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12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3"/>
        <v>photography</v>
      </c>
      <c r="R159" t="str">
        <f t="shared" si="14"/>
        <v>photography books</v>
      </c>
      <c r="S159" s="7">
        <f t="shared" si="15"/>
        <v>41638.25</v>
      </c>
      <c r="T159" s="7">
        <f t="shared" si="16"/>
        <v>41650.25</v>
      </c>
      <c r="U159" t="str" cm="1">
        <f t="array" ref="U159">LOOKUP(2,1/((D159&gt;=Min)*(D159&lt;Max)),Value)</f>
        <v>1000 to 4999</v>
      </c>
    </row>
    <row r="160" spans="1:2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12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3"/>
        <v>music</v>
      </c>
      <c r="R160" t="str">
        <f t="shared" si="14"/>
        <v>rock</v>
      </c>
      <c r="S160" s="7">
        <f t="shared" si="15"/>
        <v>42346.25</v>
      </c>
      <c r="T160" s="7">
        <f t="shared" si="16"/>
        <v>42347.25</v>
      </c>
      <c r="U160" t="str" cm="1">
        <f t="array" ref="U160">LOOKUP(2,1/((D160&gt;=Min)*(D160&lt;Max)),Value)</f>
        <v>1000 to 4999</v>
      </c>
    </row>
    <row r="161" spans="1:2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12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3"/>
        <v>theater</v>
      </c>
      <c r="R161" t="str">
        <f t="shared" si="14"/>
        <v>plays</v>
      </c>
      <c r="S161" s="7">
        <f t="shared" si="15"/>
        <v>43551.208333333328</v>
      </c>
      <c r="T161" s="7">
        <f t="shared" si="16"/>
        <v>43569.208333333328</v>
      </c>
      <c r="U161" t="str" cm="1">
        <f t="array" ref="U161">LOOKUP(2,1/((D161&gt;=Min)*(D161&lt;Max)),Value)</f>
        <v>Greater than or equal to 50000</v>
      </c>
    </row>
    <row r="162" spans="1:2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12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3"/>
        <v>technology</v>
      </c>
      <c r="R162" t="str">
        <f t="shared" si="14"/>
        <v>wearables</v>
      </c>
      <c r="S162" s="7">
        <f t="shared" si="15"/>
        <v>43582.208333333328</v>
      </c>
      <c r="T162" s="7">
        <f t="shared" si="16"/>
        <v>43598.208333333328</v>
      </c>
      <c r="U162" t="str" cm="1">
        <f t="array" ref="U162">LOOKUP(2,1/((D162&gt;=Min)*(D162&lt;Max)),Value)</f>
        <v>5000 to 9999</v>
      </c>
    </row>
    <row r="163" spans="1:21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12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3"/>
        <v>technology</v>
      </c>
      <c r="R163" t="str">
        <f t="shared" si="14"/>
        <v>web</v>
      </c>
      <c r="S163" s="7">
        <f t="shared" si="15"/>
        <v>42270.208333333328</v>
      </c>
      <c r="T163" s="7">
        <f t="shared" si="16"/>
        <v>42276.208333333328</v>
      </c>
      <c r="U163" t="str" cm="1">
        <f t="array" ref="U163">LOOKUP(2,1/((D163&gt;=Min)*(D163&lt;Max)),Value)</f>
        <v>5000 to 9999</v>
      </c>
    </row>
    <row r="164" spans="1:21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12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3"/>
        <v>music</v>
      </c>
      <c r="R164" t="str">
        <f t="shared" si="14"/>
        <v>rock</v>
      </c>
      <c r="S164" s="7">
        <f t="shared" si="15"/>
        <v>43442.25</v>
      </c>
      <c r="T164" s="7">
        <f t="shared" si="16"/>
        <v>43472.25</v>
      </c>
      <c r="U164" t="str" cm="1">
        <f t="array" ref="U164">LOOKUP(2,1/((D164&gt;=Min)*(D164&lt;Max)),Value)</f>
        <v>5000 to 9999</v>
      </c>
    </row>
    <row r="165" spans="1:2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12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3"/>
        <v>photography</v>
      </c>
      <c r="R165" t="str">
        <f t="shared" si="14"/>
        <v>photography books</v>
      </c>
      <c r="S165" s="7">
        <f t="shared" si="15"/>
        <v>43028.208333333328</v>
      </c>
      <c r="T165" s="7">
        <f t="shared" si="16"/>
        <v>43077.25</v>
      </c>
      <c r="U165" t="str" cm="1">
        <f t="array" ref="U165">LOOKUP(2,1/((D165&gt;=Min)*(D165&lt;Max)),Value)</f>
        <v>1000 to 4999</v>
      </c>
    </row>
    <row r="166" spans="1:2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12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3"/>
        <v>theater</v>
      </c>
      <c r="R166" t="str">
        <f t="shared" si="14"/>
        <v>plays</v>
      </c>
      <c r="S166" s="7">
        <f t="shared" si="15"/>
        <v>43016.208333333328</v>
      </c>
      <c r="T166" s="7">
        <f t="shared" si="16"/>
        <v>43017.208333333328</v>
      </c>
      <c r="U166" t="str" cm="1">
        <f t="array" ref="U166">LOOKUP(2,1/((D166&gt;=Min)*(D166&lt;Max)),Value)</f>
        <v>Greater than or equal to 50000</v>
      </c>
    </row>
    <row r="167" spans="1:2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12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3"/>
        <v>technology</v>
      </c>
      <c r="R167" t="str">
        <f t="shared" si="14"/>
        <v>web</v>
      </c>
      <c r="S167" s="7">
        <f t="shared" si="15"/>
        <v>42948.208333333328</v>
      </c>
      <c r="T167" s="7">
        <f t="shared" si="16"/>
        <v>42980.208333333328</v>
      </c>
      <c r="U167" t="str" cm="1">
        <f t="array" ref="U167">LOOKUP(2,1/((D167&gt;=Min)*(D167&lt;Max)),Value)</f>
        <v>Greater than or equal to 50000</v>
      </c>
    </row>
    <row r="168" spans="1:2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12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3"/>
        <v>photography</v>
      </c>
      <c r="R168" t="str">
        <f t="shared" si="14"/>
        <v>photography books</v>
      </c>
      <c r="S168" s="7">
        <f t="shared" si="15"/>
        <v>40534.25</v>
      </c>
      <c r="T168" s="7">
        <f t="shared" si="16"/>
        <v>40538.25</v>
      </c>
      <c r="U168" t="str" cm="1">
        <f t="array" ref="U168">LOOKUP(2,1/((D168&gt;=Min)*(D168&lt;Max)),Value)</f>
        <v>5000 to 9999</v>
      </c>
    </row>
    <row r="169" spans="1:2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12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3"/>
        <v>theater</v>
      </c>
      <c r="R169" t="str">
        <f t="shared" si="14"/>
        <v>plays</v>
      </c>
      <c r="S169" s="7">
        <f t="shared" si="15"/>
        <v>41435.208333333336</v>
      </c>
      <c r="T169" s="7">
        <f t="shared" si="16"/>
        <v>41445.208333333336</v>
      </c>
      <c r="U169" t="str" cm="1">
        <f t="array" ref="U169">LOOKUP(2,1/((D169&gt;=Min)*(D169&lt;Max)),Value)</f>
        <v>1000 to 4999</v>
      </c>
    </row>
    <row r="170" spans="1:2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12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3"/>
        <v>music</v>
      </c>
      <c r="R170" t="str">
        <f t="shared" si="14"/>
        <v>indie rock</v>
      </c>
      <c r="S170" s="7">
        <f t="shared" si="15"/>
        <v>43518.25</v>
      </c>
      <c r="T170" s="7">
        <f t="shared" si="16"/>
        <v>43541.208333333328</v>
      </c>
      <c r="U170" t="str" cm="1">
        <f t="array" ref="U170">LOOKUP(2,1/((D170&gt;=Min)*(D170&lt;Max)),Value)</f>
        <v>Greater than or equal to 50000</v>
      </c>
    </row>
    <row r="171" spans="1:2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12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3"/>
        <v>film &amp; video</v>
      </c>
      <c r="R171" t="str">
        <f t="shared" si="14"/>
        <v>shorts</v>
      </c>
      <c r="S171" s="7">
        <f t="shared" si="15"/>
        <v>41077.208333333336</v>
      </c>
      <c r="T171" s="7">
        <f t="shared" si="16"/>
        <v>41105.208333333336</v>
      </c>
      <c r="U171" t="str" cm="1">
        <f t="array" ref="U171">LOOKUP(2,1/((D171&gt;=Min)*(D171&lt;Max)),Value)</f>
        <v>20000 to 24999</v>
      </c>
    </row>
    <row r="172" spans="1:2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12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3"/>
        <v>music</v>
      </c>
      <c r="R172" t="str">
        <f t="shared" si="14"/>
        <v>indie rock</v>
      </c>
      <c r="S172" s="7">
        <f t="shared" si="15"/>
        <v>42950.208333333328</v>
      </c>
      <c r="T172" s="7">
        <f t="shared" si="16"/>
        <v>42957.208333333328</v>
      </c>
      <c r="U172" t="str" cm="1">
        <f t="array" ref="U172">LOOKUP(2,1/((D172&gt;=Min)*(D172&lt;Max)),Value)</f>
        <v>Greater than or equal to 50000</v>
      </c>
    </row>
    <row r="173" spans="1:21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12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3"/>
        <v>publishing</v>
      </c>
      <c r="R173" t="str">
        <f t="shared" si="14"/>
        <v>translations</v>
      </c>
      <c r="S173" s="7">
        <f t="shared" si="15"/>
        <v>41718.208333333336</v>
      </c>
      <c r="T173" s="7">
        <f t="shared" si="16"/>
        <v>41740.208333333336</v>
      </c>
      <c r="U173" t="str" cm="1">
        <f t="array" ref="U173">LOOKUP(2,1/((D173&gt;=Min)*(D173&lt;Max)),Value)</f>
        <v>1000 to 4999</v>
      </c>
    </row>
    <row r="174" spans="1:2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12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3"/>
        <v>film &amp; video</v>
      </c>
      <c r="R174" t="str">
        <f t="shared" si="14"/>
        <v>documentary</v>
      </c>
      <c r="S174" s="7">
        <f t="shared" si="15"/>
        <v>41839.208333333336</v>
      </c>
      <c r="T174" s="7">
        <f t="shared" si="16"/>
        <v>41854.208333333336</v>
      </c>
      <c r="U174" t="str" cm="1">
        <f t="array" ref="U174">LOOKUP(2,1/((D174&gt;=Min)*(D174&lt;Max)),Value)</f>
        <v>Less than 1000</v>
      </c>
    </row>
    <row r="175" spans="1:2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12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3"/>
        <v>theater</v>
      </c>
      <c r="R175" t="str">
        <f t="shared" si="14"/>
        <v>plays</v>
      </c>
      <c r="S175" s="7">
        <f t="shared" si="15"/>
        <v>41412.208333333336</v>
      </c>
      <c r="T175" s="7">
        <f t="shared" si="16"/>
        <v>41418.208333333336</v>
      </c>
      <c r="U175" t="str" cm="1">
        <f t="array" ref="U175">LOOKUP(2,1/((D175&gt;=Min)*(D175&lt;Max)),Value)</f>
        <v>Greater than or equal to 50000</v>
      </c>
    </row>
    <row r="176" spans="1:2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12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3"/>
        <v>technology</v>
      </c>
      <c r="R176" t="str">
        <f t="shared" si="14"/>
        <v>wearables</v>
      </c>
      <c r="S176" s="7">
        <f t="shared" si="15"/>
        <v>42282.208333333328</v>
      </c>
      <c r="T176" s="7">
        <f t="shared" si="16"/>
        <v>42283.208333333328</v>
      </c>
      <c r="U176" t="str" cm="1">
        <f t="array" ref="U176">LOOKUP(2,1/((D176&gt;=Min)*(D176&lt;Max)),Value)</f>
        <v>Less than 1000</v>
      </c>
    </row>
    <row r="177" spans="1:2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12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3"/>
        <v>theater</v>
      </c>
      <c r="R177" t="str">
        <f t="shared" si="14"/>
        <v>plays</v>
      </c>
      <c r="S177" s="7">
        <f t="shared" si="15"/>
        <v>42613.208333333328</v>
      </c>
      <c r="T177" s="7">
        <f t="shared" si="16"/>
        <v>42632.208333333328</v>
      </c>
      <c r="U177" t="str" cm="1">
        <f t="array" ref="U177">LOOKUP(2,1/((D177&gt;=Min)*(D177&lt;Max)),Value)</f>
        <v>Greater than or equal to 50000</v>
      </c>
    </row>
    <row r="178" spans="1:21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12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3"/>
        <v>theater</v>
      </c>
      <c r="R178" t="str">
        <f t="shared" si="14"/>
        <v>plays</v>
      </c>
      <c r="S178" s="7">
        <f t="shared" si="15"/>
        <v>42616.208333333328</v>
      </c>
      <c r="T178" s="7">
        <f t="shared" si="16"/>
        <v>42625.208333333328</v>
      </c>
      <c r="U178" t="str" cm="1">
        <f t="array" ref="U178">LOOKUP(2,1/((D178&gt;=Min)*(D178&lt;Max)),Value)</f>
        <v>Greater than or equal to 50000</v>
      </c>
    </row>
    <row r="179" spans="1:2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12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3"/>
        <v>theater</v>
      </c>
      <c r="R179" t="str">
        <f t="shared" si="14"/>
        <v>plays</v>
      </c>
      <c r="S179" s="7">
        <f t="shared" si="15"/>
        <v>40497.25</v>
      </c>
      <c r="T179" s="7">
        <f t="shared" si="16"/>
        <v>40522.25</v>
      </c>
      <c r="U179" t="str" cm="1">
        <f t="array" ref="U179">LOOKUP(2,1/((D179&gt;=Min)*(D179&lt;Max)),Value)</f>
        <v>35000 to 39999</v>
      </c>
    </row>
    <row r="180" spans="1:2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12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3"/>
        <v>food</v>
      </c>
      <c r="R180" t="str">
        <f t="shared" si="14"/>
        <v>food trucks</v>
      </c>
      <c r="S180" s="7">
        <f t="shared" si="15"/>
        <v>42999.208333333328</v>
      </c>
      <c r="T180" s="7">
        <f t="shared" si="16"/>
        <v>43008.208333333328</v>
      </c>
      <c r="U180" t="str" cm="1">
        <f t="array" ref="U180">LOOKUP(2,1/((D180&gt;=Min)*(D180&lt;Max)),Value)</f>
        <v>5000 to 9999</v>
      </c>
    </row>
    <row r="181" spans="1:21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12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3"/>
        <v>theater</v>
      </c>
      <c r="R181" t="str">
        <f t="shared" si="14"/>
        <v>plays</v>
      </c>
      <c r="S181" s="7">
        <f t="shared" si="15"/>
        <v>41350.208333333336</v>
      </c>
      <c r="T181" s="7">
        <f t="shared" si="16"/>
        <v>41351.208333333336</v>
      </c>
      <c r="U181" t="str" cm="1">
        <f t="array" ref="U181">LOOKUP(2,1/((D181&gt;=Min)*(D181&lt;Max)),Value)</f>
        <v>40000 to 44999</v>
      </c>
    </row>
    <row r="182" spans="1:2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12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3"/>
        <v>technology</v>
      </c>
      <c r="R182" t="str">
        <f t="shared" si="14"/>
        <v>wearables</v>
      </c>
      <c r="S182" s="7">
        <f t="shared" si="15"/>
        <v>40259.208333333336</v>
      </c>
      <c r="T182" s="7">
        <f t="shared" si="16"/>
        <v>40264.208333333336</v>
      </c>
      <c r="U182" t="str" cm="1">
        <f t="array" ref="U182">LOOKUP(2,1/((D182&gt;=Min)*(D182&lt;Max)),Value)</f>
        <v>Greater than or equal to 50000</v>
      </c>
    </row>
    <row r="183" spans="1:2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12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3"/>
        <v>technology</v>
      </c>
      <c r="R183" t="str">
        <f t="shared" si="14"/>
        <v>web</v>
      </c>
      <c r="S183" s="7">
        <f t="shared" si="15"/>
        <v>43012.208333333328</v>
      </c>
      <c r="T183" s="7">
        <f t="shared" si="16"/>
        <v>43030.208333333328</v>
      </c>
      <c r="U183" t="str" cm="1">
        <f t="array" ref="U183">LOOKUP(2,1/((D183&gt;=Min)*(D183&lt;Max)),Value)</f>
        <v>5000 to 9999</v>
      </c>
    </row>
    <row r="184" spans="1:21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12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3"/>
        <v>theater</v>
      </c>
      <c r="R184" t="str">
        <f t="shared" si="14"/>
        <v>plays</v>
      </c>
      <c r="S184" s="7">
        <f t="shared" si="15"/>
        <v>43631.208333333328</v>
      </c>
      <c r="T184" s="7">
        <f t="shared" si="16"/>
        <v>43647.208333333328</v>
      </c>
      <c r="U184" t="str" cm="1">
        <f t="array" ref="U184">LOOKUP(2,1/((D184&gt;=Min)*(D184&lt;Max)),Value)</f>
        <v>25000 to 29999</v>
      </c>
    </row>
    <row r="185" spans="1:21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12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3"/>
        <v>music</v>
      </c>
      <c r="R185" t="str">
        <f t="shared" si="14"/>
        <v>rock</v>
      </c>
      <c r="S185" s="7">
        <f t="shared" si="15"/>
        <v>40430.208333333336</v>
      </c>
      <c r="T185" s="7">
        <f t="shared" si="16"/>
        <v>40443.208333333336</v>
      </c>
      <c r="U185" t="str" cm="1">
        <f t="array" ref="U185">LOOKUP(2,1/((D185&gt;=Min)*(D185&lt;Max)),Value)</f>
        <v>5000 to 9999</v>
      </c>
    </row>
    <row r="186" spans="1:2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12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3"/>
        <v>theater</v>
      </c>
      <c r="R186" t="str">
        <f t="shared" si="14"/>
        <v>plays</v>
      </c>
      <c r="S186" s="7">
        <f t="shared" si="15"/>
        <v>43588.208333333328</v>
      </c>
      <c r="T186" s="7">
        <f t="shared" si="16"/>
        <v>43589.208333333328</v>
      </c>
      <c r="U186" t="str" cm="1">
        <f t="array" ref="U186">LOOKUP(2,1/((D186&gt;=Min)*(D186&lt;Max)),Value)</f>
        <v>1000 to 4999</v>
      </c>
    </row>
    <row r="187" spans="1:2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12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3"/>
        <v>film &amp; video</v>
      </c>
      <c r="R187" t="str">
        <f t="shared" si="14"/>
        <v>television</v>
      </c>
      <c r="S187" s="7">
        <f t="shared" si="15"/>
        <v>43233.208333333328</v>
      </c>
      <c r="T187" s="7">
        <f t="shared" si="16"/>
        <v>43244.208333333328</v>
      </c>
      <c r="U187" t="str" cm="1">
        <f t="array" ref="U187">LOOKUP(2,1/((D187&gt;=Min)*(D187&lt;Max)),Value)</f>
        <v>1000 to 4999</v>
      </c>
    </row>
    <row r="188" spans="1:2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12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3"/>
        <v>theater</v>
      </c>
      <c r="R188" t="str">
        <f t="shared" si="14"/>
        <v>plays</v>
      </c>
      <c r="S188" s="7">
        <f t="shared" si="15"/>
        <v>41782.208333333336</v>
      </c>
      <c r="T188" s="7">
        <f t="shared" si="16"/>
        <v>41797.208333333336</v>
      </c>
      <c r="U188" t="str" cm="1">
        <f t="array" ref="U188">LOOKUP(2,1/((D188&gt;=Min)*(D188&lt;Max)),Value)</f>
        <v>Greater than or equal to 50000</v>
      </c>
    </row>
    <row r="189" spans="1:2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12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3"/>
        <v>film &amp; video</v>
      </c>
      <c r="R189" t="str">
        <f t="shared" si="14"/>
        <v>shorts</v>
      </c>
      <c r="S189" s="7">
        <f t="shared" si="15"/>
        <v>41328.25</v>
      </c>
      <c r="T189" s="7">
        <f t="shared" si="16"/>
        <v>41356.208333333336</v>
      </c>
      <c r="U189" t="str" cm="1">
        <f t="array" ref="U189">LOOKUP(2,1/((D189&gt;=Min)*(D189&lt;Max)),Value)</f>
        <v>Greater than or equal to 50000</v>
      </c>
    </row>
    <row r="190" spans="1:2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12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3"/>
        <v>theater</v>
      </c>
      <c r="R190" t="str">
        <f t="shared" si="14"/>
        <v>plays</v>
      </c>
      <c r="S190" s="7">
        <f t="shared" si="15"/>
        <v>41975.25</v>
      </c>
      <c r="T190" s="7">
        <f t="shared" si="16"/>
        <v>41976.25</v>
      </c>
      <c r="U190" t="str" cm="1">
        <f t="array" ref="U190">LOOKUP(2,1/((D190&gt;=Min)*(D190&lt;Max)),Value)</f>
        <v>5000 to 9999</v>
      </c>
    </row>
    <row r="191" spans="1:2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12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3"/>
        <v>theater</v>
      </c>
      <c r="R191" t="str">
        <f t="shared" si="14"/>
        <v>plays</v>
      </c>
      <c r="S191" s="7">
        <f t="shared" si="15"/>
        <v>42433.25</v>
      </c>
      <c r="T191" s="7">
        <f t="shared" si="16"/>
        <v>42433.25</v>
      </c>
      <c r="U191" t="str" cm="1">
        <f t="array" ref="U191">LOOKUP(2,1/((D191&gt;=Min)*(D191&lt;Max)),Value)</f>
        <v>Greater than or equal to 50000</v>
      </c>
    </row>
    <row r="192" spans="1:2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12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3"/>
        <v>theater</v>
      </c>
      <c r="R192" t="str">
        <f t="shared" si="14"/>
        <v>plays</v>
      </c>
      <c r="S192" s="7">
        <f t="shared" si="15"/>
        <v>41429.208333333336</v>
      </c>
      <c r="T192" s="7">
        <f t="shared" si="16"/>
        <v>41430.208333333336</v>
      </c>
      <c r="U192" t="str" cm="1">
        <f t="array" ref="U192">LOOKUP(2,1/((D192&gt;=Min)*(D192&lt;Max)),Value)</f>
        <v>1000 to 4999</v>
      </c>
    </row>
    <row r="193" spans="1:2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12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3"/>
        <v>theater</v>
      </c>
      <c r="R193" t="str">
        <f t="shared" si="14"/>
        <v>plays</v>
      </c>
      <c r="S193" s="7">
        <f t="shared" si="15"/>
        <v>43536.208333333328</v>
      </c>
      <c r="T193" s="7">
        <f t="shared" si="16"/>
        <v>43539.208333333328</v>
      </c>
      <c r="U193" t="str" cm="1">
        <f t="array" ref="U193">LOOKUP(2,1/((D193&gt;=Min)*(D193&lt;Max)),Value)</f>
        <v>5000 to 9999</v>
      </c>
    </row>
    <row r="194" spans="1:2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8">E194/D194*100</f>
        <v>19.992957746478872</v>
      </c>
      <c r="G194" t="s">
        <v>14</v>
      </c>
      <c r="H194">
        <v>243</v>
      </c>
      <c r="I194" s="12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ref="Q194:Q257" si="19">LEFT(P194,FIND("/",P194)-1)</f>
        <v>music</v>
      </c>
      <c r="R194" t="str">
        <f t="shared" ref="R194:R257" si="20">RIGHT(P194,LEN(P194)-FIND("/",P194))</f>
        <v>rock</v>
      </c>
      <c r="S194" s="7">
        <f t="shared" ref="S194:S257" si="21">(((L194/60)/60)/24)+DATE(1970,1,1)</f>
        <v>41817.208333333336</v>
      </c>
      <c r="T194" s="7">
        <f t="shared" ref="T194:T257" si="22">(((M194/60)/60)/24)+DATE(1970,1,1)</f>
        <v>41821.208333333336</v>
      </c>
      <c r="U194" t="str" cm="1">
        <f t="array" ref="U194">LOOKUP(2,1/((D194&gt;=Min)*(D194&lt;Max)),Value)</f>
        <v>40000 to 44999</v>
      </c>
    </row>
    <row r="195" spans="1:2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8"/>
        <v>45.636363636363633</v>
      </c>
      <c r="G195" t="s">
        <v>14</v>
      </c>
      <c r="H195">
        <v>65</v>
      </c>
      <c r="I195" s="12">
        <f t="shared" ref="I195:I258" si="23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si="19"/>
        <v>music</v>
      </c>
      <c r="R195" t="str">
        <f t="shared" si="20"/>
        <v>indie rock</v>
      </c>
      <c r="S195" s="7">
        <f t="shared" si="21"/>
        <v>43198.208333333328</v>
      </c>
      <c r="T195" s="7">
        <f t="shared" si="22"/>
        <v>43202.208333333328</v>
      </c>
      <c r="U195" t="str" cm="1">
        <f t="array" ref="U195">LOOKUP(2,1/((D195&gt;=Min)*(D195&lt;Max)),Value)</f>
        <v>5000 to 9999</v>
      </c>
    </row>
    <row r="196" spans="1:2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12">
        <f t="shared" si="2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19"/>
        <v>music</v>
      </c>
      <c r="R196" t="str">
        <f t="shared" si="20"/>
        <v>metal</v>
      </c>
      <c r="S196" s="7">
        <f t="shared" si="21"/>
        <v>42261.208333333328</v>
      </c>
      <c r="T196" s="7">
        <f t="shared" si="22"/>
        <v>42277.208333333328</v>
      </c>
      <c r="U196" t="str" cm="1">
        <f t="array" ref="U196">LOOKUP(2,1/((D196&gt;=Min)*(D196&lt;Max)),Value)</f>
        <v>5000 to 9999</v>
      </c>
    </row>
    <row r="197" spans="1:2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12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19"/>
        <v>music</v>
      </c>
      <c r="R197" t="str">
        <f t="shared" si="20"/>
        <v>electric music</v>
      </c>
      <c r="S197" s="7">
        <f t="shared" si="21"/>
        <v>43310.208333333328</v>
      </c>
      <c r="T197" s="7">
        <f t="shared" si="22"/>
        <v>43317.208333333328</v>
      </c>
      <c r="U197" t="str" cm="1">
        <f t="array" ref="U197">LOOKUP(2,1/((D197&gt;=Min)*(D197&lt;Max)),Value)</f>
        <v>15000 to 19999</v>
      </c>
    </row>
    <row r="198" spans="1:2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12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19"/>
        <v>technology</v>
      </c>
      <c r="R198" t="str">
        <f t="shared" si="20"/>
        <v>wearables</v>
      </c>
      <c r="S198" s="7">
        <f t="shared" si="21"/>
        <v>42616.208333333328</v>
      </c>
      <c r="T198" s="7">
        <f t="shared" si="22"/>
        <v>42635.208333333328</v>
      </c>
      <c r="U198" t="str" cm="1">
        <f t="array" ref="U198">LOOKUP(2,1/((D198&gt;=Min)*(D198&lt;Max)),Value)</f>
        <v>5000 to 9999</v>
      </c>
    </row>
    <row r="199" spans="1:2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12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19"/>
        <v>film &amp; video</v>
      </c>
      <c r="R199" t="str">
        <f t="shared" si="20"/>
        <v>drama</v>
      </c>
      <c r="S199" s="7">
        <f t="shared" si="21"/>
        <v>42909.208333333328</v>
      </c>
      <c r="T199" s="7">
        <f t="shared" si="22"/>
        <v>42923.208333333328</v>
      </c>
      <c r="U199" t="str" cm="1">
        <f t="array" ref="U199">LOOKUP(2,1/((D199&gt;=Min)*(D199&lt;Max)),Value)</f>
        <v>Greater than or equal to 50000</v>
      </c>
    </row>
    <row r="200" spans="1:2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12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19"/>
        <v>music</v>
      </c>
      <c r="R200" t="str">
        <f t="shared" si="20"/>
        <v>electric music</v>
      </c>
      <c r="S200" s="7">
        <f t="shared" si="21"/>
        <v>40396.208333333336</v>
      </c>
      <c r="T200" s="7">
        <f t="shared" si="22"/>
        <v>40425.208333333336</v>
      </c>
      <c r="U200" t="str" cm="1">
        <f t="array" ref="U200">LOOKUP(2,1/((D200&gt;=Min)*(D200&lt;Max)),Value)</f>
        <v>Greater than or equal to 50000</v>
      </c>
    </row>
    <row r="201" spans="1:2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12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19"/>
        <v>music</v>
      </c>
      <c r="R201" t="str">
        <f t="shared" si="20"/>
        <v>rock</v>
      </c>
      <c r="S201" s="7">
        <f t="shared" si="21"/>
        <v>42192.208333333328</v>
      </c>
      <c r="T201" s="7">
        <f t="shared" si="22"/>
        <v>42196.208333333328</v>
      </c>
      <c r="U201" t="str" cm="1">
        <f t="array" ref="U201">LOOKUP(2,1/((D201&gt;=Min)*(D201&lt;Max)),Value)</f>
        <v>1000 to 4999</v>
      </c>
    </row>
    <row r="202" spans="1:2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12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19"/>
        <v>theater</v>
      </c>
      <c r="R202" t="str">
        <f t="shared" si="20"/>
        <v>plays</v>
      </c>
      <c r="S202" s="7">
        <f t="shared" si="21"/>
        <v>40262.208333333336</v>
      </c>
      <c r="T202" s="7">
        <f t="shared" si="22"/>
        <v>40273.208333333336</v>
      </c>
      <c r="U202" t="str" cm="1">
        <f t="array" ref="U202">LOOKUP(2,1/((D202&gt;=Min)*(D202&lt;Max)),Value)</f>
        <v>Less than 1000</v>
      </c>
    </row>
    <row r="203" spans="1:2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12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19"/>
        <v>technology</v>
      </c>
      <c r="R203" t="str">
        <f t="shared" si="20"/>
        <v>web</v>
      </c>
      <c r="S203" s="7">
        <f t="shared" si="21"/>
        <v>41845.208333333336</v>
      </c>
      <c r="T203" s="7">
        <f t="shared" si="22"/>
        <v>41863.208333333336</v>
      </c>
      <c r="U203" t="str" cm="1">
        <f t="array" ref="U203">LOOKUP(2,1/((D203&gt;=Min)*(D203&lt;Max)),Value)</f>
        <v>1000 to 4999</v>
      </c>
    </row>
    <row r="204" spans="1:2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12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19"/>
        <v>food</v>
      </c>
      <c r="R204" t="str">
        <f t="shared" si="20"/>
        <v>food trucks</v>
      </c>
      <c r="S204" s="7">
        <f t="shared" si="21"/>
        <v>40818.208333333336</v>
      </c>
      <c r="T204" s="7">
        <f t="shared" si="22"/>
        <v>40822.208333333336</v>
      </c>
      <c r="U204" t="str" cm="1">
        <f t="array" ref="U204">LOOKUP(2,1/((D204&gt;=Min)*(D204&lt;Max)),Value)</f>
        <v>5000 to 9999</v>
      </c>
    </row>
    <row r="205" spans="1:21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12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19"/>
        <v>theater</v>
      </c>
      <c r="R205" t="str">
        <f t="shared" si="20"/>
        <v>plays</v>
      </c>
      <c r="S205" s="7">
        <f t="shared" si="21"/>
        <v>42752.25</v>
      </c>
      <c r="T205" s="7">
        <f t="shared" si="22"/>
        <v>42754.25</v>
      </c>
      <c r="U205" t="str" cm="1">
        <f t="array" ref="U205">LOOKUP(2,1/((D205&gt;=Min)*(D205&lt;Max)),Value)</f>
        <v>Greater than or equal to 50000</v>
      </c>
    </row>
    <row r="206" spans="1:2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12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19"/>
        <v>music</v>
      </c>
      <c r="R206" t="str">
        <f t="shared" si="20"/>
        <v>jazz</v>
      </c>
      <c r="S206" s="7">
        <f t="shared" si="21"/>
        <v>40636.208333333336</v>
      </c>
      <c r="T206" s="7">
        <f t="shared" si="22"/>
        <v>40646.208333333336</v>
      </c>
      <c r="U206" t="str" cm="1">
        <f t="array" ref="U206">LOOKUP(2,1/((D206&gt;=Min)*(D206&lt;Max)),Value)</f>
        <v>Greater than or equal to 50000</v>
      </c>
    </row>
    <row r="207" spans="1:2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12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19"/>
        <v>theater</v>
      </c>
      <c r="R207" t="str">
        <f t="shared" si="20"/>
        <v>plays</v>
      </c>
      <c r="S207" s="7">
        <f t="shared" si="21"/>
        <v>43390.208333333328</v>
      </c>
      <c r="T207" s="7">
        <f t="shared" si="22"/>
        <v>43402.208333333328</v>
      </c>
      <c r="U207" t="str" cm="1">
        <f t="array" ref="U207">LOOKUP(2,1/((D207&gt;=Min)*(D207&lt;Max)),Value)</f>
        <v>1000 to 4999</v>
      </c>
    </row>
    <row r="208" spans="1:2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12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19"/>
        <v>publishing</v>
      </c>
      <c r="R208" t="str">
        <f t="shared" si="20"/>
        <v>fiction</v>
      </c>
      <c r="S208" s="7">
        <f t="shared" si="21"/>
        <v>40236.25</v>
      </c>
      <c r="T208" s="7">
        <f t="shared" si="22"/>
        <v>40245.25</v>
      </c>
      <c r="U208" t="str" cm="1">
        <f t="array" ref="U208">LOOKUP(2,1/((D208&gt;=Min)*(D208&lt;Max)),Value)</f>
        <v>5000 to 9999</v>
      </c>
    </row>
    <row r="209" spans="1:21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12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19"/>
        <v>music</v>
      </c>
      <c r="R209" t="str">
        <f t="shared" si="20"/>
        <v>rock</v>
      </c>
      <c r="S209" s="7">
        <f t="shared" si="21"/>
        <v>43340.208333333328</v>
      </c>
      <c r="T209" s="7">
        <f t="shared" si="22"/>
        <v>43360.208333333328</v>
      </c>
      <c r="U209" t="str" cm="1">
        <f t="array" ref="U209">LOOKUP(2,1/((D209&gt;=Min)*(D209&lt;Max)),Value)</f>
        <v>1000 to 4999</v>
      </c>
    </row>
    <row r="210" spans="1:2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12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19"/>
        <v>film &amp; video</v>
      </c>
      <c r="R210" t="str">
        <f t="shared" si="20"/>
        <v>documentary</v>
      </c>
      <c r="S210" s="7">
        <f t="shared" si="21"/>
        <v>43048.25</v>
      </c>
      <c r="T210" s="7">
        <f t="shared" si="22"/>
        <v>43072.25</v>
      </c>
      <c r="U210" t="str" cm="1">
        <f t="array" ref="U210">LOOKUP(2,1/((D210&gt;=Min)*(D210&lt;Max)),Value)</f>
        <v>Greater than or equal to 50000</v>
      </c>
    </row>
    <row r="211" spans="1:2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12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19"/>
        <v>film &amp; video</v>
      </c>
      <c r="R211" t="str">
        <f t="shared" si="20"/>
        <v>documentary</v>
      </c>
      <c r="S211" s="7">
        <f t="shared" si="21"/>
        <v>42496.208333333328</v>
      </c>
      <c r="T211" s="7">
        <f t="shared" si="22"/>
        <v>42503.208333333328</v>
      </c>
      <c r="U211" t="str" cm="1">
        <f t="array" ref="U211">LOOKUP(2,1/((D211&gt;=Min)*(D211&lt;Max)),Value)</f>
        <v>Greater than or equal to 50000</v>
      </c>
    </row>
    <row r="212" spans="1:2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12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19"/>
        <v>film &amp; video</v>
      </c>
      <c r="R212" t="str">
        <f t="shared" si="20"/>
        <v>science fiction</v>
      </c>
      <c r="S212" s="7">
        <f t="shared" si="21"/>
        <v>42797.25</v>
      </c>
      <c r="T212" s="7">
        <f t="shared" si="22"/>
        <v>42824.208333333328</v>
      </c>
      <c r="U212" t="str" cm="1">
        <f t="array" ref="U212">LOOKUP(2,1/((D212&gt;=Min)*(D212&lt;Max)),Value)</f>
        <v>5000 to 9999</v>
      </c>
    </row>
    <row r="213" spans="1:21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12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19"/>
        <v>theater</v>
      </c>
      <c r="R213" t="str">
        <f t="shared" si="20"/>
        <v>plays</v>
      </c>
      <c r="S213" s="7">
        <f t="shared" si="21"/>
        <v>41513.208333333336</v>
      </c>
      <c r="T213" s="7">
        <f t="shared" si="22"/>
        <v>41537.208333333336</v>
      </c>
      <c r="U213" t="str" cm="1">
        <f t="array" ref="U213">LOOKUP(2,1/((D213&gt;=Min)*(D213&lt;Max)),Value)</f>
        <v>Greater than or equal to 50000</v>
      </c>
    </row>
    <row r="214" spans="1:2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12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19"/>
        <v>theater</v>
      </c>
      <c r="R214" t="str">
        <f t="shared" si="20"/>
        <v>plays</v>
      </c>
      <c r="S214" s="7">
        <f t="shared" si="21"/>
        <v>43814.25</v>
      </c>
      <c r="T214" s="7">
        <f t="shared" si="22"/>
        <v>43860.25</v>
      </c>
      <c r="U214" t="str" cm="1">
        <f t="array" ref="U214">LOOKUP(2,1/((D214&gt;=Min)*(D214&lt;Max)),Value)</f>
        <v>5000 to 9999</v>
      </c>
    </row>
    <row r="215" spans="1:21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12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19"/>
        <v>music</v>
      </c>
      <c r="R215" t="str">
        <f t="shared" si="20"/>
        <v>indie rock</v>
      </c>
      <c r="S215" s="7">
        <f t="shared" si="21"/>
        <v>40488.208333333336</v>
      </c>
      <c r="T215" s="7">
        <f t="shared" si="22"/>
        <v>40496.25</v>
      </c>
      <c r="U215" t="str" cm="1">
        <f t="array" ref="U215">LOOKUP(2,1/((D215&gt;=Min)*(D215&lt;Max)),Value)</f>
        <v>Greater than or equal to 50000</v>
      </c>
    </row>
    <row r="216" spans="1:2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12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19"/>
        <v>music</v>
      </c>
      <c r="R216" t="str">
        <f t="shared" si="20"/>
        <v>rock</v>
      </c>
      <c r="S216" s="7">
        <f t="shared" si="21"/>
        <v>40409.208333333336</v>
      </c>
      <c r="T216" s="7">
        <f t="shared" si="22"/>
        <v>40415.208333333336</v>
      </c>
      <c r="U216" t="str" cm="1">
        <f t="array" ref="U216">LOOKUP(2,1/((D216&gt;=Min)*(D216&lt;Max)),Value)</f>
        <v>1000 to 4999</v>
      </c>
    </row>
    <row r="217" spans="1:2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12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19"/>
        <v>theater</v>
      </c>
      <c r="R217" t="str">
        <f t="shared" si="20"/>
        <v>plays</v>
      </c>
      <c r="S217" s="7">
        <f t="shared" si="21"/>
        <v>43509.25</v>
      </c>
      <c r="T217" s="7">
        <f t="shared" si="22"/>
        <v>43511.25</v>
      </c>
      <c r="U217" t="str" cm="1">
        <f t="array" ref="U217">LOOKUP(2,1/((D217&gt;=Min)*(D217&lt;Max)),Value)</f>
        <v>Greater than or equal to 50000</v>
      </c>
    </row>
    <row r="218" spans="1:2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12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19"/>
        <v>theater</v>
      </c>
      <c r="R218" t="str">
        <f t="shared" si="20"/>
        <v>plays</v>
      </c>
      <c r="S218" s="7">
        <f t="shared" si="21"/>
        <v>40869.25</v>
      </c>
      <c r="T218" s="7">
        <f t="shared" si="22"/>
        <v>40871.25</v>
      </c>
      <c r="U218" t="str" cm="1">
        <f t="array" ref="U218">LOOKUP(2,1/((D218&gt;=Min)*(D218&lt;Max)),Value)</f>
        <v>Greater than or equal to 50000</v>
      </c>
    </row>
    <row r="219" spans="1:2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12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19"/>
        <v>film &amp; video</v>
      </c>
      <c r="R219" t="str">
        <f t="shared" si="20"/>
        <v>science fiction</v>
      </c>
      <c r="S219" s="7">
        <f t="shared" si="21"/>
        <v>43583.208333333328</v>
      </c>
      <c r="T219" s="7">
        <f t="shared" si="22"/>
        <v>43592.208333333328</v>
      </c>
      <c r="U219" t="str" cm="1">
        <f t="array" ref="U219">LOOKUP(2,1/((D219&gt;=Min)*(D219&lt;Max)),Value)</f>
        <v>Greater than or equal to 50000</v>
      </c>
    </row>
    <row r="220" spans="1:2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12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19"/>
        <v>film &amp; video</v>
      </c>
      <c r="R220" t="str">
        <f t="shared" si="20"/>
        <v>shorts</v>
      </c>
      <c r="S220" s="7">
        <f t="shared" si="21"/>
        <v>40858.25</v>
      </c>
      <c r="T220" s="7">
        <f t="shared" si="22"/>
        <v>40892.25</v>
      </c>
      <c r="U220" t="str" cm="1">
        <f t="array" ref="U220">LOOKUP(2,1/((D220&gt;=Min)*(D220&lt;Max)),Value)</f>
        <v>5000 to 9999</v>
      </c>
    </row>
    <row r="221" spans="1:2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12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19"/>
        <v>film &amp; video</v>
      </c>
      <c r="R221" t="str">
        <f t="shared" si="20"/>
        <v>animation</v>
      </c>
      <c r="S221" s="7">
        <f t="shared" si="21"/>
        <v>41137.208333333336</v>
      </c>
      <c r="T221" s="7">
        <f t="shared" si="22"/>
        <v>41149.208333333336</v>
      </c>
      <c r="U221" t="str" cm="1">
        <f t="array" ref="U221">LOOKUP(2,1/((D221&gt;=Min)*(D221&lt;Max)),Value)</f>
        <v>40000 to 44999</v>
      </c>
    </row>
    <row r="222" spans="1:2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12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19"/>
        <v>theater</v>
      </c>
      <c r="R222" t="str">
        <f t="shared" si="20"/>
        <v>plays</v>
      </c>
      <c r="S222" s="7">
        <f t="shared" si="21"/>
        <v>40725.208333333336</v>
      </c>
      <c r="T222" s="7">
        <f t="shared" si="22"/>
        <v>40743.208333333336</v>
      </c>
      <c r="U222" t="str" cm="1">
        <f t="array" ref="U222">LOOKUP(2,1/((D222&gt;=Min)*(D222&lt;Max)),Value)</f>
        <v>5000 to 9999</v>
      </c>
    </row>
    <row r="223" spans="1:21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12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19"/>
        <v>food</v>
      </c>
      <c r="R223" t="str">
        <f t="shared" si="20"/>
        <v>food trucks</v>
      </c>
      <c r="S223" s="7">
        <f t="shared" si="21"/>
        <v>41081.208333333336</v>
      </c>
      <c r="T223" s="7">
        <f t="shared" si="22"/>
        <v>41083.208333333336</v>
      </c>
      <c r="U223" t="str" cm="1">
        <f t="array" ref="U223">LOOKUP(2,1/((D223&gt;=Min)*(D223&lt;Max)),Value)</f>
        <v>Greater than or equal to 50000</v>
      </c>
    </row>
    <row r="224" spans="1:2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12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19"/>
        <v>photography</v>
      </c>
      <c r="R224" t="str">
        <f t="shared" si="20"/>
        <v>photography books</v>
      </c>
      <c r="S224" s="7">
        <f t="shared" si="21"/>
        <v>41914.208333333336</v>
      </c>
      <c r="T224" s="7">
        <f t="shared" si="22"/>
        <v>41915.208333333336</v>
      </c>
      <c r="U224" t="str" cm="1">
        <f t="array" ref="U224">LOOKUP(2,1/((D224&gt;=Min)*(D224&lt;Max)),Value)</f>
        <v>1000 to 4999</v>
      </c>
    </row>
    <row r="225" spans="1:2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12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19"/>
        <v>theater</v>
      </c>
      <c r="R225" t="str">
        <f t="shared" si="20"/>
        <v>plays</v>
      </c>
      <c r="S225" s="7">
        <f t="shared" si="21"/>
        <v>42445.208333333328</v>
      </c>
      <c r="T225" s="7">
        <f t="shared" si="22"/>
        <v>42459.208333333328</v>
      </c>
      <c r="U225" t="str" cm="1">
        <f t="array" ref="U225">LOOKUP(2,1/((D225&gt;=Min)*(D225&lt;Max)),Value)</f>
        <v>Greater than or equal to 50000</v>
      </c>
    </row>
    <row r="226" spans="1:2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12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19"/>
        <v>film &amp; video</v>
      </c>
      <c r="R226" t="str">
        <f t="shared" si="20"/>
        <v>science fiction</v>
      </c>
      <c r="S226" s="7">
        <f t="shared" si="21"/>
        <v>41906.208333333336</v>
      </c>
      <c r="T226" s="7">
        <f t="shared" si="22"/>
        <v>41951.25</v>
      </c>
      <c r="U226" t="str" cm="1">
        <f t="array" ref="U226">LOOKUP(2,1/((D226&gt;=Min)*(D226&lt;Max)),Value)</f>
        <v>45000 to 49999</v>
      </c>
    </row>
    <row r="227" spans="1:2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12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19"/>
        <v>music</v>
      </c>
      <c r="R227" t="str">
        <f t="shared" si="20"/>
        <v>rock</v>
      </c>
      <c r="S227" s="7">
        <f t="shared" si="21"/>
        <v>41762.208333333336</v>
      </c>
      <c r="T227" s="7">
        <f t="shared" si="22"/>
        <v>41762.208333333336</v>
      </c>
      <c r="U227" t="str" cm="1">
        <f t="array" ref="U227">LOOKUP(2,1/((D227&gt;=Min)*(D227&lt;Max)),Value)</f>
        <v>Greater than or equal to 50000</v>
      </c>
    </row>
    <row r="228" spans="1:2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12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19"/>
        <v>photography</v>
      </c>
      <c r="R228" t="str">
        <f t="shared" si="20"/>
        <v>photography books</v>
      </c>
      <c r="S228" s="7">
        <f t="shared" si="21"/>
        <v>40276.208333333336</v>
      </c>
      <c r="T228" s="7">
        <f t="shared" si="22"/>
        <v>40313.208333333336</v>
      </c>
      <c r="U228" t="str" cm="1">
        <f t="array" ref="U228">LOOKUP(2,1/((D228&gt;=Min)*(D228&lt;Max)),Value)</f>
        <v>1000 to 4999</v>
      </c>
    </row>
    <row r="229" spans="1:2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12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19"/>
        <v>games</v>
      </c>
      <c r="R229" t="str">
        <f t="shared" si="20"/>
        <v>mobile games</v>
      </c>
      <c r="S229" s="7">
        <f t="shared" si="21"/>
        <v>42139.208333333328</v>
      </c>
      <c r="T229" s="7">
        <f t="shared" si="22"/>
        <v>42145.208333333328</v>
      </c>
      <c r="U229" t="str" cm="1">
        <f t="array" ref="U229">LOOKUP(2,1/((D229&gt;=Min)*(D229&lt;Max)),Value)</f>
        <v>Greater than or equal to 50000</v>
      </c>
    </row>
    <row r="230" spans="1:2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12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19"/>
        <v>film &amp; video</v>
      </c>
      <c r="R230" t="str">
        <f t="shared" si="20"/>
        <v>animation</v>
      </c>
      <c r="S230" s="7">
        <f t="shared" si="21"/>
        <v>42613.208333333328</v>
      </c>
      <c r="T230" s="7">
        <f t="shared" si="22"/>
        <v>42638.208333333328</v>
      </c>
      <c r="U230" t="str" cm="1">
        <f t="array" ref="U230">LOOKUP(2,1/((D230&gt;=Min)*(D230&lt;Max)),Value)</f>
        <v>Greater than or equal to 50000</v>
      </c>
    </row>
    <row r="231" spans="1:2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12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19"/>
        <v>games</v>
      </c>
      <c r="R231" t="str">
        <f t="shared" si="20"/>
        <v>mobile games</v>
      </c>
      <c r="S231" s="7">
        <f t="shared" si="21"/>
        <v>42887.208333333328</v>
      </c>
      <c r="T231" s="7">
        <f t="shared" si="22"/>
        <v>42935.208333333328</v>
      </c>
      <c r="U231" t="str" cm="1">
        <f t="array" ref="U231">LOOKUP(2,1/((D231&gt;=Min)*(D231&lt;Max)),Value)</f>
        <v>Greater than or equal to 50000</v>
      </c>
    </row>
    <row r="232" spans="1:2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12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19"/>
        <v>games</v>
      </c>
      <c r="R232" t="str">
        <f t="shared" si="20"/>
        <v>video games</v>
      </c>
      <c r="S232" s="7">
        <f t="shared" si="21"/>
        <v>43805.25</v>
      </c>
      <c r="T232" s="7">
        <f t="shared" si="22"/>
        <v>43805.25</v>
      </c>
      <c r="U232" t="str" cm="1">
        <f t="array" ref="U232">LOOKUP(2,1/((D232&gt;=Min)*(D232&lt;Max)),Value)</f>
        <v>1000 to 4999</v>
      </c>
    </row>
    <row r="233" spans="1:2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12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19"/>
        <v>theater</v>
      </c>
      <c r="R233" t="str">
        <f t="shared" si="20"/>
        <v>plays</v>
      </c>
      <c r="S233" s="7">
        <f t="shared" si="21"/>
        <v>41415.208333333336</v>
      </c>
      <c r="T233" s="7">
        <f t="shared" si="22"/>
        <v>41473.208333333336</v>
      </c>
      <c r="U233" t="str" cm="1">
        <f t="array" ref="U233">LOOKUP(2,1/((D233&gt;=Min)*(D233&lt;Max)),Value)</f>
        <v>5000 to 9999</v>
      </c>
    </row>
    <row r="234" spans="1:2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12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19"/>
        <v>theater</v>
      </c>
      <c r="R234" t="str">
        <f t="shared" si="20"/>
        <v>plays</v>
      </c>
      <c r="S234" s="7">
        <f t="shared" si="21"/>
        <v>42576.208333333328</v>
      </c>
      <c r="T234" s="7">
        <f t="shared" si="22"/>
        <v>42577.208333333328</v>
      </c>
      <c r="U234" t="str" cm="1">
        <f t="array" ref="U234">LOOKUP(2,1/((D234&gt;=Min)*(D234&lt;Max)),Value)</f>
        <v>1000 to 4999</v>
      </c>
    </row>
    <row r="235" spans="1:2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12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19"/>
        <v>film &amp; video</v>
      </c>
      <c r="R235" t="str">
        <f t="shared" si="20"/>
        <v>animation</v>
      </c>
      <c r="S235" s="7">
        <f t="shared" si="21"/>
        <v>40706.208333333336</v>
      </c>
      <c r="T235" s="7">
        <f t="shared" si="22"/>
        <v>40722.208333333336</v>
      </c>
      <c r="U235" t="str" cm="1">
        <f t="array" ref="U235">LOOKUP(2,1/((D235&gt;=Min)*(D235&lt;Max)),Value)</f>
        <v>1000 to 4999</v>
      </c>
    </row>
    <row r="236" spans="1:2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12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19"/>
        <v>games</v>
      </c>
      <c r="R236" t="str">
        <f t="shared" si="20"/>
        <v>video games</v>
      </c>
      <c r="S236" s="7">
        <f t="shared" si="21"/>
        <v>42969.208333333328</v>
      </c>
      <c r="T236" s="7">
        <f t="shared" si="22"/>
        <v>42976.208333333328</v>
      </c>
      <c r="U236" t="str" cm="1">
        <f t="array" ref="U236">LOOKUP(2,1/((D236&gt;=Min)*(D236&lt;Max)),Value)</f>
        <v>5000 to 9999</v>
      </c>
    </row>
    <row r="237" spans="1:21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12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19"/>
        <v>film &amp; video</v>
      </c>
      <c r="R237" t="str">
        <f t="shared" si="20"/>
        <v>animation</v>
      </c>
      <c r="S237" s="7">
        <f t="shared" si="21"/>
        <v>42779.25</v>
      </c>
      <c r="T237" s="7">
        <f t="shared" si="22"/>
        <v>42784.25</v>
      </c>
      <c r="U237" t="str" cm="1">
        <f t="array" ref="U237">LOOKUP(2,1/((D237&gt;=Min)*(D237&lt;Max)),Value)</f>
        <v>5000 to 9999</v>
      </c>
    </row>
    <row r="238" spans="1:2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12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19"/>
        <v>music</v>
      </c>
      <c r="R238" t="str">
        <f t="shared" si="20"/>
        <v>rock</v>
      </c>
      <c r="S238" s="7">
        <f t="shared" si="21"/>
        <v>43641.208333333328</v>
      </c>
      <c r="T238" s="7">
        <f t="shared" si="22"/>
        <v>43648.208333333328</v>
      </c>
      <c r="U238" t="str" cm="1">
        <f t="array" ref="U238">LOOKUP(2,1/((D238&gt;=Min)*(D238&lt;Max)),Value)</f>
        <v>35000 to 39999</v>
      </c>
    </row>
    <row r="239" spans="1:21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12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19"/>
        <v>film &amp; video</v>
      </c>
      <c r="R239" t="str">
        <f t="shared" si="20"/>
        <v>animation</v>
      </c>
      <c r="S239" s="7">
        <f t="shared" si="21"/>
        <v>41754.208333333336</v>
      </c>
      <c r="T239" s="7">
        <f t="shared" si="22"/>
        <v>41756.208333333336</v>
      </c>
      <c r="U239" t="str" cm="1">
        <f t="array" ref="U239">LOOKUP(2,1/((D239&gt;=Min)*(D239&lt;Max)),Value)</f>
        <v>5000 to 9999</v>
      </c>
    </row>
    <row r="240" spans="1:2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12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19"/>
        <v>theater</v>
      </c>
      <c r="R240" t="str">
        <f t="shared" si="20"/>
        <v>plays</v>
      </c>
      <c r="S240" s="7">
        <f t="shared" si="21"/>
        <v>43083.25</v>
      </c>
      <c r="T240" s="7">
        <f t="shared" si="22"/>
        <v>43108.25</v>
      </c>
      <c r="U240" t="str" cm="1">
        <f t="array" ref="U240">LOOKUP(2,1/((D240&gt;=Min)*(D240&lt;Max)),Value)</f>
        <v>1000 to 4999</v>
      </c>
    </row>
    <row r="241" spans="1:2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12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19"/>
        <v>technology</v>
      </c>
      <c r="R241" t="str">
        <f t="shared" si="20"/>
        <v>wearables</v>
      </c>
      <c r="S241" s="7">
        <f t="shared" si="21"/>
        <v>42245.208333333328</v>
      </c>
      <c r="T241" s="7">
        <f t="shared" si="22"/>
        <v>42249.208333333328</v>
      </c>
      <c r="U241" t="str" cm="1">
        <f t="array" ref="U241">LOOKUP(2,1/((D241&gt;=Min)*(D241&lt;Max)),Value)</f>
        <v>1000 to 4999</v>
      </c>
    </row>
    <row r="242" spans="1:2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12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19"/>
        <v>theater</v>
      </c>
      <c r="R242" t="str">
        <f t="shared" si="20"/>
        <v>plays</v>
      </c>
      <c r="S242" s="7">
        <f t="shared" si="21"/>
        <v>40396.208333333336</v>
      </c>
      <c r="T242" s="7">
        <f t="shared" si="22"/>
        <v>40397.208333333336</v>
      </c>
      <c r="U242" t="str" cm="1">
        <f t="array" ref="U242">LOOKUP(2,1/((D242&gt;=Min)*(D242&lt;Max)),Value)</f>
        <v>25000 to 29999</v>
      </c>
    </row>
    <row r="243" spans="1:2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12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19"/>
        <v>publishing</v>
      </c>
      <c r="R243" t="str">
        <f t="shared" si="20"/>
        <v>nonfiction</v>
      </c>
      <c r="S243" s="7">
        <f t="shared" si="21"/>
        <v>41742.208333333336</v>
      </c>
      <c r="T243" s="7">
        <f t="shared" si="22"/>
        <v>41752.208333333336</v>
      </c>
      <c r="U243" t="str" cm="1">
        <f t="array" ref="U243">LOOKUP(2,1/((D243&gt;=Min)*(D243&lt;Max)),Value)</f>
        <v>Greater than or equal to 50000</v>
      </c>
    </row>
    <row r="244" spans="1:2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12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19"/>
        <v>music</v>
      </c>
      <c r="R244" t="str">
        <f t="shared" si="20"/>
        <v>rock</v>
      </c>
      <c r="S244" s="7">
        <f t="shared" si="21"/>
        <v>42865.208333333328</v>
      </c>
      <c r="T244" s="7">
        <f t="shared" si="22"/>
        <v>42875.208333333328</v>
      </c>
      <c r="U244" t="str" cm="1">
        <f t="array" ref="U244">LOOKUP(2,1/((D244&gt;=Min)*(D244&lt;Max)),Value)</f>
        <v>5000 to 9999</v>
      </c>
    </row>
    <row r="245" spans="1:21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12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19"/>
        <v>theater</v>
      </c>
      <c r="R245" t="str">
        <f t="shared" si="20"/>
        <v>plays</v>
      </c>
      <c r="S245" s="7">
        <f t="shared" si="21"/>
        <v>43163.25</v>
      </c>
      <c r="T245" s="7">
        <f t="shared" si="22"/>
        <v>43166.25</v>
      </c>
      <c r="U245" t="str" cm="1">
        <f t="array" ref="U245">LOOKUP(2,1/((D245&gt;=Min)*(D245&lt;Max)),Value)</f>
        <v>1000 to 4999</v>
      </c>
    </row>
    <row r="246" spans="1:21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12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19"/>
        <v>theater</v>
      </c>
      <c r="R246" t="str">
        <f t="shared" si="20"/>
        <v>plays</v>
      </c>
      <c r="S246" s="7">
        <f t="shared" si="21"/>
        <v>41834.208333333336</v>
      </c>
      <c r="T246" s="7">
        <f t="shared" si="22"/>
        <v>41886.208333333336</v>
      </c>
      <c r="U246" t="str" cm="1">
        <f t="array" ref="U246">LOOKUP(2,1/((D246&gt;=Min)*(D246&lt;Max)),Value)</f>
        <v>Less than 1000</v>
      </c>
    </row>
    <row r="247" spans="1:2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12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19"/>
        <v>theater</v>
      </c>
      <c r="R247" t="str">
        <f t="shared" si="20"/>
        <v>plays</v>
      </c>
      <c r="S247" s="7">
        <f t="shared" si="21"/>
        <v>41736.208333333336</v>
      </c>
      <c r="T247" s="7">
        <f t="shared" si="22"/>
        <v>41737.208333333336</v>
      </c>
      <c r="U247" t="str" cm="1">
        <f t="array" ref="U247">LOOKUP(2,1/((D247&gt;=Min)*(D247&lt;Max)),Value)</f>
        <v>1000 to 4999</v>
      </c>
    </row>
    <row r="248" spans="1:2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12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19"/>
        <v>technology</v>
      </c>
      <c r="R248" t="str">
        <f t="shared" si="20"/>
        <v>web</v>
      </c>
      <c r="S248" s="7">
        <f t="shared" si="21"/>
        <v>41491.208333333336</v>
      </c>
      <c r="T248" s="7">
        <f t="shared" si="22"/>
        <v>41495.208333333336</v>
      </c>
      <c r="U248" t="str" cm="1">
        <f t="array" ref="U248">LOOKUP(2,1/((D248&gt;=Min)*(D248&lt;Max)),Value)</f>
        <v>1000 to 4999</v>
      </c>
    </row>
    <row r="249" spans="1:2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12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19"/>
        <v>publishing</v>
      </c>
      <c r="R249" t="str">
        <f t="shared" si="20"/>
        <v>fiction</v>
      </c>
      <c r="S249" s="7">
        <f t="shared" si="21"/>
        <v>42726.25</v>
      </c>
      <c r="T249" s="7">
        <f t="shared" si="22"/>
        <v>42741.25</v>
      </c>
      <c r="U249" t="str" cm="1">
        <f t="array" ref="U249">LOOKUP(2,1/((D249&gt;=Min)*(D249&lt;Max)),Value)</f>
        <v>15000 to 19999</v>
      </c>
    </row>
    <row r="250" spans="1:2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12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19"/>
        <v>games</v>
      </c>
      <c r="R250" t="str">
        <f t="shared" si="20"/>
        <v>mobile games</v>
      </c>
      <c r="S250" s="7">
        <f t="shared" si="21"/>
        <v>42004.25</v>
      </c>
      <c r="T250" s="7">
        <f t="shared" si="22"/>
        <v>42009.25</v>
      </c>
      <c r="U250" t="str" cm="1">
        <f t="array" ref="U250">LOOKUP(2,1/((D250&gt;=Min)*(D250&lt;Max)),Value)</f>
        <v>5000 to 9999</v>
      </c>
    </row>
    <row r="251" spans="1:2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12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19"/>
        <v>publishing</v>
      </c>
      <c r="R251" t="str">
        <f t="shared" si="20"/>
        <v>translations</v>
      </c>
      <c r="S251" s="7">
        <f t="shared" si="21"/>
        <v>42006.25</v>
      </c>
      <c r="T251" s="7">
        <f t="shared" si="22"/>
        <v>42013.25</v>
      </c>
      <c r="U251" t="str" cm="1">
        <f t="array" ref="U251">LOOKUP(2,1/((D251&gt;=Min)*(D251&lt;Max)),Value)</f>
        <v>Greater than or equal to 50000</v>
      </c>
    </row>
    <row r="252" spans="1:2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12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19"/>
        <v>music</v>
      </c>
      <c r="R252" t="str">
        <f t="shared" si="20"/>
        <v>rock</v>
      </c>
      <c r="S252" s="7">
        <f t="shared" si="21"/>
        <v>40203.25</v>
      </c>
      <c r="T252" s="7">
        <f t="shared" si="22"/>
        <v>40238.25</v>
      </c>
      <c r="U252" t="str" cm="1">
        <f t="array" ref="U252">LOOKUP(2,1/((D252&gt;=Min)*(D252&lt;Max)),Value)</f>
        <v>Less than 1000</v>
      </c>
    </row>
    <row r="253" spans="1:2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12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19"/>
        <v>theater</v>
      </c>
      <c r="R253" t="str">
        <f t="shared" si="20"/>
        <v>plays</v>
      </c>
      <c r="S253" s="7">
        <f t="shared" si="21"/>
        <v>41252.25</v>
      </c>
      <c r="T253" s="7">
        <f t="shared" si="22"/>
        <v>41254.25</v>
      </c>
      <c r="U253" t="str" cm="1">
        <f t="array" ref="U253">LOOKUP(2,1/((D253&gt;=Min)*(D253&lt;Max)),Value)</f>
        <v>5000 to 9999</v>
      </c>
    </row>
    <row r="254" spans="1:21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12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19"/>
        <v>theater</v>
      </c>
      <c r="R254" t="str">
        <f t="shared" si="20"/>
        <v>plays</v>
      </c>
      <c r="S254" s="7">
        <f t="shared" si="21"/>
        <v>41572.208333333336</v>
      </c>
      <c r="T254" s="7">
        <f t="shared" si="22"/>
        <v>41577.208333333336</v>
      </c>
      <c r="U254" t="str" cm="1">
        <f t="array" ref="U254">LOOKUP(2,1/((D254&gt;=Min)*(D254&lt;Max)),Value)</f>
        <v>1000 to 4999</v>
      </c>
    </row>
    <row r="255" spans="1:2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12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19"/>
        <v>film &amp; video</v>
      </c>
      <c r="R255" t="str">
        <f t="shared" si="20"/>
        <v>drama</v>
      </c>
      <c r="S255" s="7">
        <f t="shared" si="21"/>
        <v>40641.208333333336</v>
      </c>
      <c r="T255" s="7">
        <f t="shared" si="22"/>
        <v>40653.208333333336</v>
      </c>
      <c r="U255" t="str" cm="1">
        <f t="array" ref="U255">LOOKUP(2,1/((D255&gt;=Min)*(D255&lt;Max)),Value)</f>
        <v>Greater than or equal to 50000</v>
      </c>
    </row>
    <row r="256" spans="1:21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12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19"/>
        <v>publishing</v>
      </c>
      <c r="R256" t="str">
        <f t="shared" si="20"/>
        <v>nonfiction</v>
      </c>
      <c r="S256" s="7">
        <f t="shared" si="21"/>
        <v>42787.25</v>
      </c>
      <c r="T256" s="7">
        <f t="shared" si="22"/>
        <v>42789.25</v>
      </c>
      <c r="U256" t="str" cm="1">
        <f t="array" ref="U256">LOOKUP(2,1/((D256&gt;=Min)*(D256&lt;Max)),Value)</f>
        <v>1000 to 4999</v>
      </c>
    </row>
    <row r="257" spans="1:21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12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19"/>
        <v>music</v>
      </c>
      <c r="R257" t="str">
        <f t="shared" si="20"/>
        <v>rock</v>
      </c>
      <c r="S257" s="7">
        <f t="shared" si="21"/>
        <v>40590.25</v>
      </c>
      <c r="T257" s="7">
        <f t="shared" si="22"/>
        <v>40595.25</v>
      </c>
      <c r="U257" t="str" cm="1">
        <f t="array" ref="U257">LOOKUP(2,1/((D257&gt;=Min)*(D257&lt;Max)),Value)</f>
        <v>Greater than or equal to 50000</v>
      </c>
    </row>
    <row r="258" spans="1:2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24">E258/D258*100</f>
        <v>23.390243902439025</v>
      </c>
      <c r="G258" t="s">
        <v>14</v>
      </c>
      <c r="H258">
        <v>15</v>
      </c>
      <c r="I258" s="12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ref="Q258:Q321" si="25">LEFT(P258,FIND("/",P258)-1)</f>
        <v>music</v>
      </c>
      <c r="R258" t="str">
        <f t="shared" ref="R258:R321" si="26">RIGHT(P258,LEN(P258)-FIND("/",P258))</f>
        <v>rock</v>
      </c>
      <c r="S258" s="7">
        <f t="shared" ref="S258:S321" si="27">(((L258/60)/60)/24)+DATE(1970,1,1)</f>
        <v>42393.25</v>
      </c>
      <c r="T258" s="7">
        <f t="shared" ref="T258:T321" si="28">(((M258/60)/60)/24)+DATE(1970,1,1)</f>
        <v>42430.25</v>
      </c>
      <c r="U258" t="str" cm="1">
        <f t="array" ref="U258">LOOKUP(2,1/((D258&gt;=Min)*(D258&lt;Max)),Value)</f>
        <v>1000 to 4999</v>
      </c>
    </row>
    <row r="259" spans="1:2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4"/>
        <v>146</v>
      </c>
      <c r="G259" t="s">
        <v>20</v>
      </c>
      <c r="H259">
        <v>92</v>
      </c>
      <c r="I259" s="12">
        <f t="shared" ref="I259:I322" si="29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si="25"/>
        <v>theater</v>
      </c>
      <c r="R259" t="str">
        <f t="shared" si="26"/>
        <v>plays</v>
      </c>
      <c r="S259" s="7">
        <f t="shared" si="27"/>
        <v>41338.25</v>
      </c>
      <c r="T259" s="7">
        <f t="shared" si="28"/>
        <v>41352.208333333336</v>
      </c>
      <c r="U259" t="str" cm="1">
        <f t="array" ref="U259">LOOKUP(2,1/((D259&gt;=Min)*(D259&lt;Max)),Value)</f>
        <v>5000 to 9999</v>
      </c>
    </row>
    <row r="260" spans="1:2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12">
        <f t="shared" si="2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5"/>
        <v>theater</v>
      </c>
      <c r="R260" t="str">
        <f t="shared" si="26"/>
        <v>plays</v>
      </c>
      <c r="S260" s="7">
        <f t="shared" si="27"/>
        <v>42712.25</v>
      </c>
      <c r="T260" s="7">
        <f t="shared" si="28"/>
        <v>42732.25</v>
      </c>
      <c r="U260" t="str" cm="1">
        <f t="array" ref="U260">LOOKUP(2,1/((D260&gt;=Min)*(D260&lt;Max)),Value)</f>
        <v>5000 to 9999</v>
      </c>
    </row>
    <row r="261" spans="1:21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12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5"/>
        <v>photography</v>
      </c>
      <c r="R261" t="str">
        <f t="shared" si="26"/>
        <v>photography books</v>
      </c>
      <c r="S261" s="7">
        <f t="shared" si="27"/>
        <v>41251.25</v>
      </c>
      <c r="T261" s="7">
        <f t="shared" si="28"/>
        <v>41270.25</v>
      </c>
      <c r="U261" t="str" cm="1">
        <f t="array" ref="U261">LOOKUP(2,1/((D261&gt;=Min)*(D261&lt;Max)),Value)</f>
        <v>1000 to 4999</v>
      </c>
    </row>
    <row r="262" spans="1:2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12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5"/>
        <v>music</v>
      </c>
      <c r="R262" t="str">
        <f t="shared" si="26"/>
        <v>rock</v>
      </c>
      <c r="S262" s="7">
        <f t="shared" si="27"/>
        <v>41180.208333333336</v>
      </c>
      <c r="T262" s="7">
        <f t="shared" si="28"/>
        <v>41192.208333333336</v>
      </c>
      <c r="U262" t="str" cm="1">
        <f t="array" ref="U262">LOOKUP(2,1/((D262&gt;=Min)*(D262&lt;Max)),Value)</f>
        <v>5000 to 9999</v>
      </c>
    </row>
    <row r="263" spans="1:21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12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5"/>
        <v>music</v>
      </c>
      <c r="R263" t="str">
        <f t="shared" si="26"/>
        <v>rock</v>
      </c>
      <c r="S263" s="7">
        <f t="shared" si="27"/>
        <v>40415.208333333336</v>
      </c>
      <c r="T263" s="7">
        <f t="shared" si="28"/>
        <v>40419.208333333336</v>
      </c>
      <c r="U263" t="str" cm="1">
        <f t="array" ref="U263">LOOKUP(2,1/((D263&gt;=Min)*(D263&lt;Max)),Value)</f>
        <v>Greater than or equal to 50000</v>
      </c>
    </row>
    <row r="264" spans="1:2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12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5"/>
        <v>music</v>
      </c>
      <c r="R264" t="str">
        <f t="shared" si="26"/>
        <v>indie rock</v>
      </c>
      <c r="S264" s="7">
        <f t="shared" si="27"/>
        <v>40638.208333333336</v>
      </c>
      <c r="T264" s="7">
        <f t="shared" si="28"/>
        <v>40664.208333333336</v>
      </c>
      <c r="U264" t="str" cm="1">
        <f t="array" ref="U264">LOOKUP(2,1/((D264&gt;=Min)*(D264&lt;Max)),Value)</f>
        <v>1000 to 4999</v>
      </c>
    </row>
    <row r="265" spans="1:2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12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5"/>
        <v>photography</v>
      </c>
      <c r="R265" t="str">
        <f t="shared" si="26"/>
        <v>photography books</v>
      </c>
      <c r="S265" s="7">
        <f t="shared" si="27"/>
        <v>40187.25</v>
      </c>
      <c r="T265" s="7">
        <f t="shared" si="28"/>
        <v>40187.25</v>
      </c>
      <c r="U265" t="str" cm="1">
        <f t="array" ref="U265">LOOKUP(2,1/((D265&gt;=Min)*(D265&lt;Max)),Value)</f>
        <v>1000 to 4999</v>
      </c>
    </row>
    <row r="266" spans="1:2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12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5"/>
        <v>theater</v>
      </c>
      <c r="R266" t="str">
        <f t="shared" si="26"/>
        <v>plays</v>
      </c>
      <c r="S266" s="7">
        <f t="shared" si="27"/>
        <v>41317.25</v>
      </c>
      <c r="T266" s="7">
        <f t="shared" si="28"/>
        <v>41333.25</v>
      </c>
      <c r="U266" t="str" cm="1">
        <f t="array" ref="U266">LOOKUP(2,1/((D266&gt;=Min)*(D266&lt;Max)),Value)</f>
        <v>45000 to 49999</v>
      </c>
    </row>
    <row r="267" spans="1:2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12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5"/>
        <v>theater</v>
      </c>
      <c r="R267" t="str">
        <f t="shared" si="26"/>
        <v>plays</v>
      </c>
      <c r="S267" s="7">
        <f t="shared" si="27"/>
        <v>42372.25</v>
      </c>
      <c r="T267" s="7">
        <f t="shared" si="28"/>
        <v>42416.25</v>
      </c>
      <c r="U267" t="str" cm="1">
        <f t="array" ref="U267">LOOKUP(2,1/((D267&gt;=Min)*(D267&lt;Max)),Value)</f>
        <v>1000 to 4999</v>
      </c>
    </row>
    <row r="268" spans="1:2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12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5"/>
        <v>music</v>
      </c>
      <c r="R268" t="str">
        <f t="shared" si="26"/>
        <v>jazz</v>
      </c>
      <c r="S268" s="7">
        <f t="shared" si="27"/>
        <v>41950.25</v>
      </c>
      <c r="T268" s="7">
        <f t="shared" si="28"/>
        <v>41983.25</v>
      </c>
      <c r="U268" t="str" cm="1">
        <f t="array" ref="U268">LOOKUP(2,1/((D268&gt;=Min)*(D268&lt;Max)),Value)</f>
        <v>Greater than or equal to 50000</v>
      </c>
    </row>
    <row r="269" spans="1:2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12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5"/>
        <v>theater</v>
      </c>
      <c r="R269" t="str">
        <f t="shared" si="26"/>
        <v>plays</v>
      </c>
      <c r="S269" s="7">
        <f t="shared" si="27"/>
        <v>41206.208333333336</v>
      </c>
      <c r="T269" s="7">
        <f t="shared" si="28"/>
        <v>41222.25</v>
      </c>
      <c r="U269" t="str" cm="1">
        <f t="array" ref="U269">LOOKUP(2,1/((D269&gt;=Min)*(D269&lt;Max)),Value)</f>
        <v>Greater than or equal to 50000</v>
      </c>
    </row>
    <row r="270" spans="1:2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12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5"/>
        <v>film &amp; video</v>
      </c>
      <c r="R270" t="str">
        <f t="shared" si="26"/>
        <v>documentary</v>
      </c>
      <c r="S270" s="7">
        <f t="shared" si="27"/>
        <v>41186.208333333336</v>
      </c>
      <c r="T270" s="7">
        <f t="shared" si="28"/>
        <v>41232.25</v>
      </c>
      <c r="U270" t="str" cm="1">
        <f t="array" ref="U270">LOOKUP(2,1/((D270&gt;=Min)*(D270&lt;Max)),Value)</f>
        <v>1000 to 4999</v>
      </c>
    </row>
    <row r="271" spans="1:2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12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5"/>
        <v>film &amp; video</v>
      </c>
      <c r="R271" t="str">
        <f t="shared" si="26"/>
        <v>television</v>
      </c>
      <c r="S271" s="7">
        <f t="shared" si="27"/>
        <v>43496.25</v>
      </c>
      <c r="T271" s="7">
        <f t="shared" si="28"/>
        <v>43517.25</v>
      </c>
      <c r="U271" t="str" cm="1">
        <f t="array" ref="U271">LOOKUP(2,1/((D271&gt;=Min)*(D271&lt;Max)),Value)</f>
        <v>1000 to 4999</v>
      </c>
    </row>
    <row r="272" spans="1:2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12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5"/>
        <v>games</v>
      </c>
      <c r="R272" t="str">
        <f t="shared" si="26"/>
        <v>video games</v>
      </c>
      <c r="S272" s="7">
        <f t="shared" si="27"/>
        <v>40514.25</v>
      </c>
      <c r="T272" s="7">
        <f t="shared" si="28"/>
        <v>40516.25</v>
      </c>
      <c r="U272" t="str" cm="1">
        <f t="array" ref="U272">LOOKUP(2,1/((D272&gt;=Min)*(D272&lt;Max)),Value)</f>
        <v>Greater than or equal to 50000</v>
      </c>
    </row>
    <row r="273" spans="1:21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12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5"/>
        <v>photography</v>
      </c>
      <c r="R273" t="str">
        <f t="shared" si="26"/>
        <v>photography books</v>
      </c>
      <c r="S273" s="7">
        <f t="shared" si="27"/>
        <v>42345.25</v>
      </c>
      <c r="T273" s="7">
        <f t="shared" si="28"/>
        <v>42376.25</v>
      </c>
      <c r="U273" t="str" cm="1">
        <f t="array" ref="U273">LOOKUP(2,1/((D273&gt;=Min)*(D273&lt;Max)),Value)</f>
        <v>Greater than or equal to 50000</v>
      </c>
    </row>
    <row r="274" spans="1:2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12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5"/>
        <v>theater</v>
      </c>
      <c r="R274" t="str">
        <f t="shared" si="26"/>
        <v>plays</v>
      </c>
      <c r="S274" s="7">
        <f t="shared" si="27"/>
        <v>43656.208333333328</v>
      </c>
      <c r="T274" s="7">
        <f t="shared" si="28"/>
        <v>43681.208333333328</v>
      </c>
      <c r="U274" t="str" cm="1">
        <f t="array" ref="U274">LOOKUP(2,1/((D274&gt;=Min)*(D274&lt;Max)),Value)</f>
        <v>Greater than or equal to 50000</v>
      </c>
    </row>
    <row r="275" spans="1:2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12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5"/>
        <v>theater</v>
      </c>
      <c r="R275" t="str">
        <f t="shared" si="26"/>
        <v>plays</v>
      </c>
      <c r="S275" s="7">
        <f t="shared" si="27"/>
        <v>42995.208333333328</v>
      </c>
      <c r="T275" s="7">
        <f t="shared" si="28"/>
        <v>42998.208333333328</v>
      </c>
      <c r="U275" t="str" cm="1">
        <f t="array" ref="U275">LOOKUP(2,1/((D275&gt;=Min)*(D275&lt;Max)),Value)</f>
        <v>5000 to 9999</v>
      </c>
    </row>
    <row r="276" spans="1:21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12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5"/>
        <v>theater</v>
      </c>
      <c r="R276" t="str">
        <f t="shared" si="26"/>
        <v>plays</v>
      </c>
      <c r="S276" s="7">
        <f t="shared" si="27"/>
        <v>43045.25</v>
      </c>
      <c r="T276" s="7">
        <f t="shared" si="28"/>
        <v>43050.25</v>
      </c>
      <c r="U276" t="str" cm="1">
        <f t="array" ref="U276">LOOKUP(2,1/((D276&gt;=Min)*(D276&lt;Max)),Value)</f>
        <v>1000 to 4999</v>
      </c>
    </row>
    <row r="277" spans="1:21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12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5"/>
        <v>publishing</v>
      </c>
      <c r="R277" t="str">
        <f t="shared" si="26"/>
        <v>translations</v>
      </c>
      <c r="S277" s="7">
        <f t="shared" si="27"/>
        <v>43561.208333333328</v>
      </c>
      <c r="T277" s="7">
        <f t="shared" si="28"/>
        <v>43569.208333333328</v>
      </c>
      <c r="U277" t="str" cm="1">
        <f t="array" ref="U277">LOOKUP(2,1/((D277&gt;=Min)*(D277&lt;Max)),Value)</f>
        <v>1000 to 4999</v>
      </c>
    </row>
    <row r="278" spans="1:2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12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5"/>
        <v>games</v>
      </c>
      <c r="R278" t="str">
        <f t="shared" si="26"/>
        <v>video games</v>
      </c>
      <c r="S278" s="7">
        <f t="shared" si="27"/>
        <v>41018.208333333336</v>
      </c>
      <c r="T278" s="7">
        <f t="shared" si="28"/>
        <v>41023.208333333336</v>
      </c>
      <c r="U278" t="str" cm="1">
        <f t="array" ref="U278">LOOKUP(2,1/((D278&gt;=Min)*(D278&lt;Max)),Value)</f>
        <v>5000 to 9999</v>
      </c>
    </row>
    <row r="279" spans="1:21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12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5"/>
        <v>theater</v>
      </c>
      <c r="R279" t="str">
        <f t="shared" si="26"/>
        <v>plays</v>
      </c>
      <c r="S279" s="7">
        <f t="shared" si="27"/>
        <v>40378.208333333336</v>
      </c>
      <c r="T279" s="7">
        <f t="shared" si="28"/>
        <v>40380.208333333336</v>
      </c>
      <c r="U279" t="str" cm="1">
        <f t="array" ref="U279">LOOKUP(2,1/((D279&gt;=Min)*(D279&lt;Max)),Value)</f>
        <v>Less than 1000</v>
      </c>
    </row>
    <row r="280" spans="1:2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12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5"/>
        <v>technology</v>
      </c>
      <c r="R280" t="str">
        <f t="shared" si="26"/>
        <v>web</v>
      </c>
      <c r="S280" s="7">
        <f t="shared" si="27"/>
        <v>41239.25</v>
      </c>
      <c r="T280" s="7">
        <f t="shared" si="28"/>
        <v>41264.25</v>
      </c>
      <c r="U280" t="str" cm="1">
        <f t="array" ref="U280">LOOKUP(2,1/((D280&gt;=Min)*(D280&lt;Max)),Value)</f>
        <v>1000 to 4999</v>
      </c>
    </row>
    <row r="281" spans="1:2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12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5"/>
        <v>theater</v>
      </c>
      <c r="R281" t="str">
        <f t="shared" si="26"/>
        <v>plays</v>
      </c>
      <c r="S281" s="7">
        <f t="shared" si="27"/>
        <v>43346.208333333328</v>
      </c>
      <c r="T281" s="7">
        <f t="shared" si="28"/>
        <v>43349.208333333328</v>
      </c>
      <c r="U281" t="str" cm="1">
        <f t="array" ref="U281">LOOKUP(2,1/((D281&gt;=Min)*(D281&lt;Max)),Value)</f>
        <v>5000 to 9999</v>
      </c>
    </row>
    <row r="282" spans="1:21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12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5"/>
        <v>film &amp; video</v>
      </c>
      <c r="R282" t="str">
        <f t="shared" si="26"/>
        <v>animation</v>
      </c>
      <c r="S282" s="7">
        <f t="shared" si="27"/>
        <v>43060.25</v>
      </c>
      <c r="T282" s="7">
        <f t="shared" si="28"/>
        <v>43066.25</v>
      </c>
      <c r="U282" t="str" cm="1">
        <f t="array" ref="U282">LOOKUP(2,1/((D282&gt;=Min)*(D282&lt;Max)),Value)</f>
        <v>1000 to 4999</v>
      </c>
    </row>
    <row r="283" spans="1:2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12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5"/>
        <v>theater</v>
      </c>
      <c r="R283" t="str">
        <f t="shared" si="26"/>
        <v>plays</v>
      </c>
      <c r="S283" s="7">
        <f t="shared" si="27"/>
        <v>40979.25</v>
      </c>
      <c r="T283" s="7">
        <f t="shared" si="28"/>
        <v>41000.208333333336</v>
      </c>
      <c r="U283" t="str" cm="1">
        <f t="array" ref="U283">LOOKUP(2,1/((D283&gt;=Min)*(D283&lt;Max)),Value)</f>
        <v>Greater than or equal to 50000</v>
      </c>
    </row>
    <row r="284" spans="1:2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12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5"/>
        <v>film &amp; video</v>
      </c>
      <c r="R284" t="str">
        <f t="shared" si="26"/>
        <v>television</v>
      </c>
      <c r="S284" s="7">
        <f t="shared" si="27"/>
        <v>42701.25</v>
      </c>
      <c r="T284" s="7">
        <f t="shared" si="28"/>
        <v>42707.25</v>
      </c>
      <c r="U284" t="str" cm="1">
        <f t="array" ref="U284">LOOKUP(2,1/((D284&gt;=Min)*(D284&lt;Max)),Value)</f>
        <v>5000 to 9999</v>
      </c>
    </row>
    <row r="285" spans="1:21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12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5"/>
        <v>music</v>
      </c>
      <c r="R285" t="str">
        <f t="shared" si="26"/>
        <v>rock</v>
      </c>
      <c r="S285" s="7">
        <f t="shared" si="27"/>
        <v>42520.208333333328</v>
      </c>
      <c r="T285" s="7">
        <f t="shared" si="28"/>
        <v>42525.208333333328</v>
      </c>
      <c r="U285" t="str" cm="1">
        <f t="array" ref="U285">LOOKUP(2,1/((D285&gt;=Min)*(D285&lt;Max)),Value)</f>
        <v>5000 to 9999</v>
      </c>
    </row>
    <row r="286" spans="1:2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12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5"/>
        <v>technology</v>
      </c>
      <c r="R286" t="str">
        <f t="shared" si="26"/>
        <v>web</v>
      </c>
      <c r="S286" s="7">
        <f t="shared" si="27"/>
        <v>41030.208333333336</v>
      </c>
      <c r="T286" s="7">
        <f t="shared" si="28"/>
        <v>41035.208333333336</v>
      </c>
      <c r="U286" t="str" cm="1">
        <f t="array" ref="U286">LOOKUP(2,1/((D286&gt;=Min)*(D286&lt;Max)),Value)</f>
        <v>5000 to 9999</v>
      </c>
    </row>
    <row r="287" spans="1:2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12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5"/>
        <v>theater</v>
      </c>
      <c r="R287" t="str">
        <f t="shared" si="26"/>
        <v>plays</v>
      </c>
      <c r="S287" s="7">
        <f t="shared" si="27"/>
        <v>42623.208333333328</v>
      </c>
      <c r="T287" s="7">
        <f t="shared" si="28"/>
        <v>42661.208333333328</v>
      </c>
      <c r="U287" t="str" cm="1">
        <f t="array" ref="U287">LOOKUP(2,1/((D287&gt;=Min)*(D287&lt;Max)),Value)</f>
        <v>Less than 1000</v>
      </c>
    </row>
    <row r="288" spans="1:2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12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5"/>
        <v>theater</v>
      </c>
      <c r="R288" t="str">
        <f t="shared" si="26"/>
        <v>plays</v>
      </c>
      <c r="S288" s="7">
        <f t="shared" si="27"/>
        <v>42697.25</v>
      </c>
      <c r="T288" s="7">
        <f t="shared" si="28"/>
        <v>42704.25</v>
      </c>
      <c r="U288" t="str" cm="1">
        <f t="array" ref="U288">LOOKUP(2,1/((D288&gt;=Min)*(D288&lt;Max)),Value)</f>
        <v>Greater than or equal to 50000</v>
      </c>
    </row>
    <row r="289" spans="1:2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12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5"/>
        <v>music</v>
      </c>
      <c r="R289" t="str">
        <f t="shared" si="26"/>
        <v>electric music</v>
      </c>
      <c r="S289" s="7">
        <f t="shared" si="27"/>
        <v>42122.208333333328</v>
      </c>
      <c r="T289" s="7">
        <f t="shared" si="28"/>
        <v>42122.208333333328</v>
      </c>
      <c r="U289" t="str" cm="1">
        <f t="array" ref="U289">LOOKUP(2,1/((D289&gt;=Min)*(D289&lt;Max)),Value)</f>
        <v>5000 to 9999</v>
      </c>
    </row>
    <row r="290" spans="1:2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12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5"/>
        <v>music</v>
      </c>
      <c r="R290" t="str">
        <f t="shared" si="26"/>
        <v>metal</v>
      </c>
      <c r="S290" s="7">
        <f t="shared" si="27"/>
        <v>40982.208333333336</v>
      </c>
      <c r="T290" s="7">
        <f t="shared" si="28"/>
        <v>40983.208333333336</v>
      </c>
      <c r="U290" t="str" cm="1">
        <f t="array" ref="U290">LOOKUP(2,1/((D290&gt;=Min)*(D290&lt;Max)),Value)</f>
        <v>5000 to 9999</v>
      </c>
    </row>
    <row r="291" spans="1:2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12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5"/>
        <v>theater</v>
      </c>
      <c r="R291" t="str">
        <f t="shared" si="26"/>
        <v>plays</v>
      </c>
      <c r="S291" s="7">
        <f t="shared" si="27"/>
        <v>42219.208333333328</v>
      </c>
      <c r="T291" s="7">
        <f t="shared" si="28"/>
        <v>42222.208333333328</v>
      </c>
      <c r="U291" t="str" cm="1">
        <f t="array" ref="U291">LOOKUP(2,1/((D291&gt;=Min)*(D291&lt;Max)),Value)</f>
        <v>Less than 1000</v>
      </c>
    </row>
    <row r="292" spans="1:2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12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5"/>
        <v>film &amp; video</v>
      </c>
      <c r="R292" t="str">
        <f t="shared" si="26"/>
        <v>documentary</v>
      </c>
      <c r="S292" s="7">
        <f t="shared" si="27"/>
        <v>41404.208333333336</v>
      </c>
      <c r="T292" s="7">
        <f t="shared" si="28"/>
        <v>41436.208333333336</v>
      </c>
      <c r="U292" t="str" cm="1">
        <f t="array" ref="U292">LOOKUP(2,1/((D292&gt;=Min)*(D292&lt;Max)),Value)</f>
        <v>Greater than or equal to 50000</v>
      </c>
    </row>
    <row r="293" spans="1:2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12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5"/>
        <v>technology</v>
      </c>
      <c r="R293" t="str">
        <f t="shared" si="26"/>
        <v>web</v>
      </c>
      <c r="S293" s="7">
        <f t="shared" si="27"/>
        <v>40831.208333333336</v>
      </c>
      <c r="T293" s="7">
        <f t="shared" si="28"/>
        <v>40835.208333333336</v>
      </c>
      <c r="U293" t="str" cm="1">
        <f t="array" ref="U293">LOOKUP(2,1/((D293&gt;=Min)*(D293&lt;Max)),Value)</f>
        <v>1000 to 4999</v>
      </c>
    </row>
    <row r="294" spans="1:2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12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5"/>
        <v>food</v>
      </c>
      <c r="R294" t="str">
        <f t="shared" si="26"/>
        <v>food trucks</v>
      </c>
      <c r="S294" s="7">
        <f t="shared" si="27"/>
        <v>40984.208333333336</v>
      </c>
      <c r="T294" s="7">
        <f t="shared" si="28"/>
        <v>41002.208333333336</v>
      </c>
      <c r="U294" t="str" cm="1">
        <f t="array" ref="U294">LOOKUP(2,1/((D294&gt;=Min)*(D294&lt;Max)),Value)</f>
        <v>5000 to 9999</v>
      </c>
    </row>
    <row r="295" spans="1:2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12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5"/>
        <v>theater</v>
      </c>
      <c r="R295" t="str">
        <f t="shared" si="26"/>
        <v>plays</v>
      </c>
      <c r="S295" s="7">
        <f t="shared" si="27"/>
        <v>40456.208333333336</v>
      </c>
      <c r="T295" s="7">
        <f t="shared" si="28"/>
        <v>40465.208333333336</v>
      </c>
      <c r="U295" t="str" cm="1">
        <f t="array" ref="U295">LOOKUP(2,1/((D295&gt;=Min)*(D295&lt;Max)),Value)</f>
        <v>5000 to 9999</v>
      </c>
    </row>
    <row r="296" spans="1:2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12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5"/>
        <v>theater</v>
      </c>
      <c r="R296" t="str">
        <f t="shared" si="26"/>
        <v>plays</v>
      </c>
      <c r="S296" s="7">
        <f t="shared" si="27"/>
        <v>43399.208333333328</v>
      </c>
      <c r="T296" s="7">
        <f t="shared" si="28"/>
        <v>43411.25</v>
      </c>
      <c r="U296" t="str" cm="1">
        <f t="array" ref="U296">LOOKUP(2,1/((D296&gt;=Min)*(D296&lt;Max)),Value)</f>
        <v>Less than 1000</v>
      </c>
    </row>
    <row r="297" spans="1:21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12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5"/>
        <v>theater</v>
      </c>
      <c r="R297" t="str">
        <f t="shared" si="26"/>
        <v>plays</v>
      </c>
      <c r="S297" s="7">
        <f t="shared" si="27"/>
        <v>41562.208333333336</v>
      </c>
      <c r="T297" s="7">
        <f t="shared" si="28"/>
        <v>41587.25</v>
      </c>
      <c r="U297" t="str" cm="1">
        <f t="array" ref="U297">LOOKUP(2,1/((D297&gt;=Min)*(D297&lt;Max)),Value)</f>
        <v>Greater than or equal to 50000</v>
      </c>
    </row>
    <row r="298" spans="1:21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12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5"/>
        <v>theater</v>
      </c>
      <c r="R298" t="str">
        <f t="shared" si="26"/>
        <v>plays</v>
      </c>
      <c r="S298" s="7">
        <f t="shared" si="27"/>
        <v>43493.25</v>
      </c>
      <c r="T298" s="7">
        <f t="shared" si="28"/>
        <v>43515.25</v>
      </c>
      <c r="U298" t="str" cm="1">
        <f t="array" ref="U298">LOOKUP(2,1/((D298&gt;=Min)*(D298&lt;Max)),Value)</f>
        <v>5000 to 9999</v>
      </c>
    </row>
    <row r="299" spans="1:2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12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5"/>
        <v>theater</v>
      </c>
      <c r="R299" t="str">
        <f t="shared" si="26"/>
        <v>plays</v>
      </c>
      <c r="S299" s="7">
        <f t="shared" si="27"/>
        <v>41653.25</v>
      </c>
      <c r="T299" s="7">
        <f t="shared" si="28"/>
        <v>41662.25</v>
      </c>
      <c r="U299" t="str" cm="1">
        <f t="array" ref="U299">LOOKUP(2,1/((D299&gt;=Min)*(D299&lt;Max)),Value)</f>
        <v>5000 to 9999</v>
      </c>
    </row>
    <row r="300" spans="1:2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12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5"/>
        <v>music</v>
      </c>
      <c r="R300" t="str">
        <f t="shared" si="26"/>
        <v>rock</v>
      </c>
      <c r="S300" s="7">
        <f t="shared" si="27"/>
        <v>42426.25</v>
      </c>
      <c r="T300" s="7">
        <f t="shared" si="28"/>
        <v>42444.208333333328</v>
      </c>
      <c r="U300" t="str" cm="1">
        <f t="array" ref="U300">LOOKUP(2,1/((D300&gt;=Min)*(D300&lt;Max)),Value)</f>
        <v>1000 to 4999</v>
      </c>
    </row>
    <row r="301" spans="1:21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12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5"/>
        <v>food</v>
      </c>
      <c r="R301" t="str">
        <f t="shared" si="26"/>
        <v>food trucks</v>
      </c>
      <c r="S301" s="7">
        <f t="shared" si="27"/>
        <v>42432.25</v>
      </c>
      <c r="T301" s="7">
        <f t="shared" si="28"/>
        <v>42488.208333333328</v>
      </c>
      <c r="U301" t="str" cm="1">
        <f t="array" ref="U301">LOOKUP(2,1/((D301&gt;=Min)*(D301&lt;Max)),Value)</f>
        <v>1000 to 4999</v>
      </c>
    </row>
    <row r="302" spans="1:2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12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5"/>
        <v>publishing</v>
      </c>
      <c r="R302" t="str">
        <f t="shared" si="26"/>
        <v>nonfiction</v>
      </c>
      <c r="S302" s="7">
        <f t="shared" si="27"/>
        <v>42977.208333333328</v>
      </c>
      <c r="T302" s="7">
        <f t="shared" si="28"/>
        <v>42978.208333333328</v>
      </c>
      <c r="U302" t="str" cm="1">
        <f t="array" ref="U302">LOOKUP(2,1/((D302&gt;=Min)*(D302&lt;Max)),Value)</f>
        <v>Less than 1000</v>
      </c>
    </row>
    <row r="303" spans="1:2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12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5"/>
        <v>film &amp; video</v>
      </c>
      <c r="R303" t="str">
        <f t="shared" si="26"/>
        <v>documentary</v>
      </c>
      <c r="S303" s="7">
        <f t="shared" si="27"/>
        <v>42061.25</v>
      </c>
      <c r="T303" s="7">
        <f t="shared" si="28"/>
        <v>42078.208333333328</v>
      </c>
      <c r="U303" t="str" cm="1">
        <f t="array" ref="U303">LOOKUP(2,1/((D303&gt;=Min)*(D303&lt;Max)),Value)</f>
        <v>Less than 1000</v>
      </c>
    </row>
    <row r="304" spans="1:2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12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5"/>
        <v>theater</v>
      </c>
      <c r="R304" t="str">
        <f t="shared" si="26"/>
        <v>plays</v>
      </c>
      <c r="S304" s="7">
        <f t="shared" si="27"/>
        <v>43345.208333333328</v>
      </c>
      <c r="T304" s="7">
        <f t="shared" si="28"/>
        <v>43359.208333333328</v>
      </c>
      <c r="U304" t="str" cm="1">
        <f t="array" ref="U304">LOOKUP(2,1/((D304&gt;=Min)*(D304&lt;Max)),Value)</f>
        <v>Greater than or equal to 50000</v>
      </c>
    </row>
    <row r="305" spans="1:2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12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5"/>
        <v>music</v>
      </c>
      <c r="R305" t="str">
        <f t="shared" si="26"/>
        <v>indie rock</v>
      </c>
      <c r="S305" s="7">
        <f t="shared" si="27"/>
        <v>42376.25</v>
      </c>
      <c r="T305" s="7">
        <f t="shared" si="28"/>
        <v>42381.25</v>
      </c>
      <c r="U305" t="str" cm="1">
        <f t="array" ref="U305">LOOKUP(2,1/((D305&gt;=Min)*(D305&lt;Max)),Value)</f>
        <v>1000 to 4999</v>
      </c>
    </row>
    <row r="306" spans="1:2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12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5"/>
        <v>film &amp; video</v>
      </c>
      <c r="R306" t="str">
        <f t="shared" si="26"/>
        <v>documentary</v>
      </c>
      <c r="S306" s="7">
        <f t="shared" si="27"/>
        <v>42589.208333333328</v>
      </c>
      <c r="T306" s="7">
        <f t="shared" si="28"/>
        <v>42630.208333333328</v>
      </c>
      <c r="U306" t="str" cm="1">
        <f t="array" ref="U306">LOOKUP(2,1/((D306&gt;=Min)*(D306&lt;Max)),Value)</f>
        <v>1000 to 4999</v>
      </c>
    </row>
    <row r="307" spans="1:2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12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5"/>
        <v>theater</v>
      </c>
      <c r="R307" t="str">
        <f t="shared" si="26"/>
        <v>plays</v>
      </c>
      <c r="S307" s="7">
        <f t="shared" si="27"/>
        <v>42448.208333333328</v>
      </c>
      <c r="T307" s="7">
        <f t="shared" si="28"/>
        <v>42489.208333333328</v>
      </c>
      <c r="U307" t="str" cm="1">
        <f t="array" ref="U307">LOOKUP(2,1/((D307&gt;=Min)*(D307&lt;Max)),Value)</f>
        <v>1000 to 4999</v>
      </c>
    </row>
    <row r="308" spans="1:21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12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5"/>
        <v>theater</v>
      </c>
      <c r="R308" t="str">
        <f t="shared" si="26"/>
        <v>plays</v>
      </c>
      <c r="S308" s="7">
        <f t="shared" si="27"/>
        <v>42930.208333333328</v>
      </c>
      <c r="T308" s="7">
        <f t="shared" si="28"/>
        <v>42933.208333333328</v>
      </c>
      <c r="U308" t="str" cm="1">
        <f t="array" ref="U308">LOOKUP(2,1/((D308&gt;=Min)*(D308&lt;Max)),Value)</f>
        <v>5000 to 9999</v>
      </c>
    </row>
    <row r="309" spans="1:2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12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5"/>
        <v>publishing</v>
      </c>
      <c r="R309" t="str">
        <f t="shared" si="26"/>
        <v>fiction</v>
      </c>
      <c r="S309" s="7">
        <f t="shared" si="27"/>
        <v>41066.208333333336</v>
      </c>
      <c r="T309" s="7">
        <f t="shared" si="28"/>
        <v>41086.208333333336</v>
      </c>
      <c r="U309" t="str" cm="1">
        <f t="array" ref="U309">LOOKUP(2,1/((D309&gt;=Min)*(D309&lt;Max)),Value)</f>
        <v>30000 to 34999</v>
      </c>
    </row>
    <row r="310" spans="1:2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12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5"/>
        <v>theater</v>
      </c>
      <c r="R310" t="str">
        <f t="shared" si="26"/>
        <v>plays</v>
      </c>
      <c r="S310" s="7">
        <f t="shared" si="27"/>
        <v>40651.208333333336</v>
      </c>
      <c r="T310" s="7">
        <f t="shared" si="28"/>
        <v>40652.208333333336</v>
      </c>
      <c r="U310" t="str" cm="1">
        <f t="array" ref="U310">LOOKUP(2,1/((D310&gt;=Min)*(D310&lt;Max)),Value)</f>
        <v>Greater than or equal to 50000</v>
      </c>
    </row>
    <row r="311" spans="1:2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12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5"/>
        <v>music</v>
      </c>
      <c r="R311" t="str">
        <f t="shared" si="26"/>
        <v>indie rock</v>
      </c>
      <c r="S311" s="7">
        <f t="shared" si="27"/>
        <v>40807.208333333336</v>
      </c>
      <c r="T311" s="7">
        <f t="shared" si="28"/>
        <v>40827.208333333336</v>
      </c>
      <c r="U311" t="str" cm="1">
        <f t="array" ref="U311">LOOKUP(2,1/((D311&gt;=Min)*(D311&lt;Max)),Value)</f>
        <v>1000 to 4999</v>
      </c>
    </row>
    <row r="312" spans="1:2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12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5"/>
        <v>games</v>
      </c>
      <c r="R312" t="str">
        <f t="shared" si="26"/>
        <v>video games</v>
      </c>
      <c r="S312" s="7">
        <f t="shared" si="27"/>
        <v>40277.208333333336</v>
      </c>
      <c r="T312" s="7">
        <f t="shared" si="28"/>
        <v>40293.208333333336</v>
      </c>
      <c r="U312" t="str" cm="1">
        <f t="array" ref="U312">LOOKUP(2,1/((D312&gt;=Min)*(D312&lt;Max)),Value)</f>
        <v>5000 to 9999</v>
      </c>
    </row>
    <row r="313" spans="1:2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12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5"/>
        <v>theater</v>
      </c>
      <c r="R313" t="str">
        <f t="shared" si="26"/>
        <v>plays</v>
      </c>
      <c r="S313" s="7">
        <f t="shared" si="27"/>
        <v>40590.25</v>
      </c>
      <c r="T313" s="7">
        <f t="shared" si="28"/>
        <v>40602.25</v>
      </c>
      <c r="U313" t="str" cm="1">
        <f t="array" ref="U313">LOOKUP(2,1/((D313&gt;=Min)*(D313&lt;Max)),Value)</f>
        <v>5000 to 9999</v>
      </c>
    </row>
    <row r="314" spans="1:2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12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5"/>
        <v>theater</v>
      </c>
      <c r="R314" t="str">
        <f t="shared" si="26"/>
        <v>plays</v>
      </c>
      <c r="S314" s="7">
        <f t="shared" si="27"/>
        <v>41572.208333333336</v>
      </c>
      <c r="T314" s="7">
        <f t="shared" si="28"/>
        <v>41579.208333333336</v>
      </c>
      <c r="U314" t="str" cm="1">
        <f t="array" ref="U314">LOOKUP(2,1/((D314&gt;=Min)*(D314&lt;Max)),Value)</f>
        <v>Greater than or equal to 50000</v>
      </c>
    </row>
    <row r="315" spans="1:2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12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5"/>
        <v>music</v>
      </c>
      <c r="R315" t="str">
        <f t="shared" si="26"/>
        <v>rock</v>
      </c>
      <c r="S315" s="7">
        <f t="shared" si="27"/>
        <v>40966.25</v>
      </c>
      <c r="T315" s="7">
        <f t="shared" si="28"/>
        <v>40968.25</v>
      </c>
      <c r="U315" t="str" cm="1">
        <f t="array" ref="U315">LOOKUP(2,1/((D315&gt;=Min)*(D315&lt;Max)),Value)</f>
        <v>1000 to 4999</v>
      </c>
    </row>
    <row r="316" spans="1:2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12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5"/>
        <v>film &amp; video</v>
      </c>
      <c r="R316" t="str">
        <f t="shared" si="26"/>
        <v>documentary</v>
      </c>
      <c r="S316" s="7">
        <f t="shared" si="27"/>
        <v>43536.208333333328</v>
      </c>
      <c r="T316" s="7">
        <f t="shared" si="28"/>
        <v>43541.208333333328</v>
      </c>
      <c r="U316" t="str" cm="1">
        <f t="array" ref="U316">LOOKUP(2,1/((D316&gt;=Min)*(D316&lt;Max)),Value)</f>
        <v>1000 to 4999</v>
      </c>
    </row>
    <row r="317" spans="1:21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12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5"/>
        <v>theater</v>
      </c>
      <c r="R317" t="str">
        <f t="shared" si="26"/>
        <v>plays</v>
      </c>
      <c r="S317" s="7">
        <f t="shared" si="27"/>
        <v>41783.208333333336</v>
      </c>
      <c r="T317" s="7">
        <f t="shared" si="28"/>
        <v>41812.208333333336</v>
      </c>
      <c r="U317" t="str" cm="1">
        <f t="array" ref="U317">LOOKUP(2,1/((D317&gt;=Min)*(D317&lt;Max)),Value)</f>
        <v>5000 to 9999</v>
      </c>
    </row>
    <row r="318" spans="1:2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12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5"/>
        <v>food</v>
      </c>
      <c r="R318" t="str">
        <f t="shared" si="26"/>
        <v>food trucks</v>
      </c>
      <c r="S318" s="7">
        <f t="shared" si="27"/>
        <v>43788.25</v>
      </c>
      <c r="T318" s="7">
        <f t="shared" si="28"/>
        <v>43789.25</v>
      </c>
      <c r="U318" t="str" cm="1">
        <f t="array" ref="U318">LOOKUP(2,1/((D318&gt;=Min)*(D318&lt;Max)),Value)</f>
        <v>5000 to 9999</v>
      </c>
    </row>
    <row r="319" spans="1:2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12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5"/>
        <v>theater</v>
      </c>
      <c r="R319" t="str">
        <f t="shared" si="26"/>
        <v>plays</v>
      </c>
      <c r="S319" s="7">
        <f t="shared" si="27"/>
        <v>42869.208333333328</v>
      </c>
      <c r="T319" s="7">
        <f t="shared" si="28"/>
        <v>42882.208333333328</v>
      </c>
      <c r="U319" t="str" cm="1">
        <f t="array" ref="U319">LOOKUP(2,1/((D319&gt;=Min)*(D319&lt;Max)),Value)</f>
        <v>5000 to 9999</v>
      </c>
    </row>
    <row r="320" spans="1:21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12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5"/>
        <v>music</v>
      </c>
      <c r="R320" t="str">
        <f t="shared" si="26"/>
        <v>rock</v>
      </c>
      <c r="S320" s="7">
        <f t="shared" si="27"/>
        <v>41684.25</v>
      </c>
      <c r="T320" s="7">
        <f t="shared" si="28"/>
        <v>41686.25</v>
      </c>
      <c r="U320" t="str" cm="1">
        <f t="array" ref="U320">LOOKUP(2,1/((D320&gt;=Min)*(D320&lt;Max)),Value)</f>
        <v>5000 to 9999</v>
      </c>
    </row>
    <row r="321" spans="1:2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12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5"/>
        <v>technology</v>
      </c>
      <c r="R321" t="str">
        <f t="shared" si="26"/>
        <v>web</v>
      </c>
      <c r="S321" s="7">
        <f t="shared" si="27"/>
        <v>40402.208333333336</v>
      </c>
      <c r="T321" s="7">
        <f t="shared" si="28"/>
        <v>40426.208333333336</v>
      </c>
      <c r="U321" t="str" cm="1">
        <f t="array" ref="U321">LOOKUP(2,1/((D321&gt;=Min)*(D321&lt;Max)),Value)</f>
        <v>5000 to 9999</v>
      </c>
    </row>
    <row r="322" spans="1:2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30">E322/D322*100</f>
        <v>9.5876777251184837</v>
      </c>
      <c r="G322" t="s">
        <v>14</v>
      </c>
      <c r="H322">
        <v>80</v>
      </c>
      <c r="I322" s="12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ref="Q322:Q385" si="31">LEFT(P322,FIND("/",P322)-1)</f>
        <v>publishing</v>
      </c>
      <c r="R322" t="str">
        <f t="shared" ref="R322:R385" si="32">RIGHT(P322,LEN(P322)-FIND("/",P322))</f>
        <v>fiction</v>
      </c>
      <c r="S322" s="7">
        <f t="shared" ref="S322:S385" si="33">(((L322/60)/60)/24)+DATE(1970,1,1)</f>
        <v>40673.208333333336</v>
      </c>
      <c r="T322" s="7">
        <f t="shared" ref="T322:T385" si="34">(((M322/60)/60)/24)+DATE(1970,1,1)</f>
        <v>40682.208333333336</v>
      </c>
      <c r="U322" t="str" cm="1">
        <f t="array" ref="U322">LOOKUP(2,1/((D322&gt;=Min)*(D322&lt;Max)),Value)</f>
        <v>Greater than or equal to 50000</v>
      </c>
    </row>
    <row r="323" spans="1:21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30"/>
        <v>94.144366197183089</v>
      </c>
      <c r="G323" t="s">
        <v>14</v>
      </c>
      <c r="H323">
        <v>2468</v>
      </c>
      <c r="I323" s="12">
        <f t="shared" ref="I323:I386" si="35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si="31"/>
        <v>film &amp; video</v>
      </c>
      <c r="R323" t="str">
        <f t="shared" si="32"/>
        <v>shorts</v>
      </c>
      <c r="S323" s="7">
        <f t="shared" si="33"/>
        <v>40634.208333333336</v>
      </c>
      <c r="T323" s="7">
        <f t="shared" si="34"/>
        <v>40642.208333333336</v>
      </c>
      <c r="U323" t="str" cm="1">
        <f t="array" ref="U323">LOOKUP(2,1/((D323&gt;=Min)*(D323&lt;Max)),Value)</f>
        <v>Greater than or equal to 50000</v>
      </c>
    </row>
    <row r="324" spans="1:21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12">
        <f t="shared" si="35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1"/>
        <v>theater</v>
      </c>
      <c r="R324" t="str">
        <f t="shared" si="32"/>
        <v>plays</v>
      </c>
      <c r="S324" s="7">
        <f t="shared" si="33"/>
        <v>40507.25</v>
      </c>
      <c r="T324" s="7">
        <f t="shared" si="34"/>
        <v>40520.25</v>
      </c>
      <c r="U324" t="str" cm="1">
        <f t="array" ref="U324">LOOKUP(2,1/((D324&gt;=Min)*(D324&lt;Max)),Value)</f>
        <v>Greater than or equal to 50000</v>
      </c>
    </row>
    <row r="325" spans="1:2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12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1"/>
        <v>film &amp; video</v>
      </c>
      <c r="R325" t="str">
        <f t="shared" si="32"/>
        <v>documentary</v>
      </c>
      <c r="S325" s="7">
        <f t="shared" si="33"/>
        <v>41725.208333333336</v>
      </c>
      <c r="T325" s="7">
        <f t="shared" si="34"/>
        <v>41727.208333333336</v>
      </c>
      <c r="U325" t="str" cm="1">
        <f t="array" ref="U325">LOOKUP(2,1/((D325&gt;=Min)*(D325&lt;Max)),Value)</f>
        <v>5000 to 9999</v>
      </c>
    </row>
    <row r="326" spans="1:2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12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1"/>
        <v>theater</v>
      </c>
      <c r="R326" t="str">
        <f t="shared" si="32"/>
        <v>plays</v>
      </c>
      <c r="S326" s="7">
        <f t="shared" si="33"/>
        <v>42176.208333333328</v>
      </c>
      <c r="T326" s="7">
        <f t="shared" si="34"/>
        <v>42188.208333333328</v>
      </c>
      <c r="U326" t="str" cm="1">
        <f t="array" ref="U326">LOOKUP(2,1/((D326&gt;=Min)*(D326&lt;Max)),Value)</f>
        <v>5000 to 9999</v>
      </c>
    </row>
    <row r="327" spans="1:21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12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1"/>
        <v>theater</v>
      </c>
      <c r="R327" t="str">
        <f t="shared" si="32"/>
        <v>plays</v>
      </c>
      <c r="S327" s="7">
        <f t="shared" si="33"/>
        <v>43267.208333333328</v>
      </c>
      <c r="T327" s="7">
        <f t="shared" si="34"/>
        <v>43290.208333333328</v>
      </c>
      <c r="U327" t="str" cm="1">
        <f t="array" ref="U327">LOOKUP(2,1/((D327&gt;=Min)*(D327&lt;Max)),Value)</f>
        <v>5000 to 9999</v>
      </c>
    </row>
    <row r="328" spans="1:21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12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1"/>
        <v>film &amp; video</v>
      </c>
      <c r="R328" t="str">
        <f t="shared" si="32"/>
        <v>animation</v>
      </c>
      <c r="S328" s="7">
        <f t="shared" si="33"/>
        <v>42364.25</v>
      </c>
      <c r="T328" s="7">
        <f t="shared" si="34"/>
        <v>42370.25</v>
      </c>
      <c r="U328" t="str" cm="1">
        <f t="array" ref="U328">LOOKUP(2,1/((D328&gt;=Min)*(D328&lt;Max)),Value)</f>
        <v>5000 to 9999</v>
      </c>
    </row>
    <row r="329" spans="1:2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12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1"/>
        <v>theater</v>
      </c>
      <c r="R329" t="str">
        <f t="shared" si="32"/>
        <v>plays</v>
      </c>
      <c r="S329" s="7">
        <f t="shared" si="33"/>
        <v>43705.208333333328</v>
      </c>
      <c r="T329" s="7">
        <f t="shared" si="34"/>
        <v>43709.208333333328</v>
      </c>
      <c r="U329" t="str" cm="1">
        <f t="array" ref="U329">LOOKUP(2,1/((D329&gt;=Min)*(D329&lt;Max)),Value)</f>
        <v>1000 to 4999</v>
      </c>
    </row>
    <row r="330" spans="1:21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12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1"/>
        <v>music</v>
      </c>
      <c r="R330" t="str">
        <f t="shared" si="32"/>
        <v>rock</v>
      </c>
      <c r="S330" s="7">
        <f t="shared" si="33"/>
        <v>43434.25</v>
      </c>
      <c r="T330" s="7">
        <f t="shared" si="34"/>
        <v>43445.25</v>
      </c>
      <c r="U330" t="str" cm="1">
        <f t="array" ref="U330">LOOKUP(2,1/((D330&gt;=Min)*(D330&lt;Max)),Value)</f>
        <v>Greater than or equal to 50000</v>
      </c>
    </row>
    <row r="331" spans="1:2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12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1"/>
        <v>games</v>
      </c>
      <c r="R331" t="str">
        <f t="shared" si="32"/>
        <v>video games</v>
      </c>
      <c r="S331" s="7">
        <f t="shared" si="33"/>
        <v>42716.25</v>
      </c>
      <c r="T331" s="7">
        <f t="shared" si="34"/>
        <v>42727.25</v>
      </c>
      <c r="U331" t="str" cm="1">
        <f t="array" ref="U331">LOOKUP(2,1/((D331&gt;=Min)*(D331&lt;Max)),Value)</f>
        <v>Greater than or equal to 50000</v>
      </c>
    </row>
    <row r="332" spans="1:21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12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1"/>
        <v>film &amp; video</v>
      </c>
      <c r="R332" t="str">
        <f t="shared" si="32"/>
        <v>documentary</v>
      </c>
      <c r="S332" s="7">
        <f t="shared" si="33"/>
        <v>43077.25</v>
      </c>
      <c r="T332" s="7">
        <f t="shared" si="34"/>
        <v>43078.25</v>
      </c>
      <c r="U332" t="str" cm="1">
        <f t="array" ref="U332">LOOKUP(2,1/((D332&gt;=Min)*(D332&lt;Max)),Value)</f>
        <v>30000 to 34999</v>
      </c>
    </row>
    <row r="333" spans="1:2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12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1"/>
        <v>food</v>
      </c>
      <c r="R333" t="str">
        <f t="shared" si="32"/>
        <v>food trucks</v>
      </c>
      <c r="S333" s="7">
        <f t="shared" si="33"/>
        <v>40896.25</v>
      </c>
      <c r="T333" s="7">
        <f t="shared" si="34"/>
        <v>40897.25</v>
      </c>
      <c r="U333" t="str" cm="1">
        <f t="array" ref="U333">LOOKUP(2,1/((D333&gt;=Min)*(D333&lt;Max)),Value)</f>
        <v>1000 to 4999</v>
      </c>
    </row>
    <row r="334" spans="1:21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12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1"/>
        <v>technology</v>
      </c>
      <c r="R334" t="str">
        <f t="shared" si="32"/>
        <v>wearables</v>
      </c>
      <c r="S334" s="7">
        <f t="shared" si="33"/>
        <v>41361.208333333336</v>
      </c>
      <c r="T334" s="7">
        <f t="shared" si="34"/>
        <v>41362.208333333336</v>
      </c>
      <c r="U334" t="str" cm="1">
        <f t="array" ref="U334">LOOKUP(2,1/((D334&gt;=Min)*(D334&lt;Max)),Value)</f>
        <v>20000 to 24999</v>
      </c>
    </row>
    <row r="335" spans="1:2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12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1"/>
        <v>theater</v>
      </c>
      <c r="R335" t="str">
        <f t="shared" si="32"/>
        <v>plays</v>
      </c>
      <c r="S335" s="7">
        <f t="shared" si="33"/>
        <v>43424.25</v>
      </c>
      <c r="T335" s="7">
        <f t="shared" si="34"/>
        <v>43452.25</v>
      </c>
      <c r="U335" t="str" cm="1">
        <f t="array" ref="U335">LOOKUP(2,1/((D335&gt;=Min)*(D335&lt;Max)),Value)</f>
        <v>5000 to 9999</v>
      </c>
    </row>
    <row r="336" spans="1:2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12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1"/>
        <v>music</v>
      </c>
      <c r="R336" t="str">
        <f t="shared" si="32"/>
        <v>rock</v>
      </c>
      <c r="S336" s="7">
        <f t="shared" si="33"/>
        <v>43110.25</v>
      </c>
      <c r="T336" s="7">
        <f t="shared" si="34"/>
        <v>43117.25</v>
      </c>
      <c r="U336" t="str" cm="1">
        <f t="array" ref="U336">LOOKUP(2,1/((D336&gt;=Min)*(D336&lt;Max)),Value)</f>
        <v>Greater than or equal to 50000</v>
      </c>
    </row>
    <row r="337" spans="1:2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12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1"/>
        <v>music</v>
      </c>
      <c r="R337" t="str">
        <f t="shared" si="32"/>
        <v>rock</v>
      </c>
      <c r="S337" s="7">
        <f t="shared" si="33"/>
        <v>43784.25</v>
      </c>
      <c r="T337" s="7">
        <f t="shared" si="34"/>
        <v>43797.25</v>
      </c>
      <c r="U337" t="str" cm="1">
        <f t="array" ref="U337">LOOKUP(2,1/((D337&gt;=Min)*(D337&lt;Max)),Value)</f>
        <v>Greater than or equal to 50000</v>
      </c>
    </row>
    <row r="338" spans="1:2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12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1"/>
        <v>music</v>
      </c>
      <c r="R338" t="str">
        <f t="shared" si="32"/>
        <v>rock</v>
      </c>
      <c r="S338" s="7">
        <f t="shared" si="33"/>
        <v>40527.25</v>
      </c>
      <c r="T338" s="7">
        <f t="shared" si="34"/>
        <v>40528.25</v>
      </c>
      <c r="U338" t="str" cm="1">
        <f t="array" ref="U338">LOOKUP(2,1/((D338&gt;=Min)*(D338&lt;Max)),Value)</f>
        <v>Greater than or equal to 50000</v>
      </c>
    </row>
    <row r="339" spans="1:2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12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1"/>
        <v>theater</v>
      </c>
      <c r="R339" t="str">
        <f t="shared" si="32"/>
        <v>plays</v>
      </c>
      <c r="S339" s="7">
        <f t="shared" si="33"/>
        <v>43780.25</v>
      </c>
      <c r="T339" s="7">
        <f t="shared" si="34"/>
        <v>43781.25</v>
      </c>
      <c r="U339" t="str" cm="1">
        <f t="array" ref="U339">LOOKUP(2,1/((D339&gt;=Min)*(D339&lt;Max)),Value)</f>
        <v>Greater than or equal to 50000</v>
      </c>
    </row>
    <row r="340" spans="1:2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12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1"/>
        <v>theater</v>
      </c>
      <c r="R340" t="str">
        <f t="shared" si="32"/>
        <v>plays</v>
      </c>
      <c r="S340" s="7">
        <f t="shared" si="33"/>
        <v>40821.208333333336</v>
      </c>
      <c r="T340" s="7">
        <f t="shared" si="34"/>
        <v>40851.208333333336</v>
      </c>
      <c r="U340" t="str" cm="1">
        <f t="array" ref="U340">LOOKUP(2,1/((D340&gt;=Min)*(D340&lt;Max)),Value)</f>
        <v>Greater than or equal to 50000</v>
      </c>
    </row>
    <row r="341" spans="1:2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12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1"/>
        <v>theater</v>
      </c>
      <c r="R341" t="str">
        <f t="shared" si="32"/>
        <v>plays</v>
      </c>
      <c r="S341" s="7">
        <f t="shared" si="33"/>
        <v>42949.208333333328</v>
      </c>
      <c r="T341" s="7">
        <f t="shared" si="34"/>
        <v>42963.208333333328</v>
      </c>
      <c r="U341" t="str" cm="1">
        <f t="array" ref="U341">LOOKUP(2,1/((D341&gt;=Min)*(D341&lt;Max)),Value)</f>
        <v>Greater than or equal to 50000</v>
      </c>
    </row>
    <row r="342" spans="1:2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12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1"/>
        <v>photography</v>
      </c>
      <c r="R342" t="str">
        <f t="shared" si="32"/>
        <v>photography books</v>
      </c>
      <c r="S342" s="7">
        <f t="shared" si="33"/>
        <v>40889.25</v>
      </c>
      <c r="T342" s="7">
        <f t="shared" si="34"/>
        <v>40890.25</v>
      </c>
      <c r="U342" t="str" cm="1">
        <f t="array" ref="U342">LOOKUP(2,1/((D342&gt;=Min)*(D342&lt;Max)),Value)</f>
        <v>35000 to 39999</v>
      </c>
    </row>
    <row r="343" spans="1:2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12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1"/>
        <v>music</v>
      </c>
      <c r="R343" t="str">
        <f t="shared" si="32"/>
        <v>indie rock</v>
      </c>
      <c r="S343" s="7">
        <f t="shared" si="33"/>
        <v>42244.208333333328</v>
      </c>
      <c r="T343" s="7">
        <f t="shared" si="34"/>
        <v>42251.208333333328</v>
      </c>
      <c r="U343" t="str" cm="1">
        <f t="array" ref="U343">LOOKUP(2,1/((D343&gt;=Min)*(D343&lt;Max)),Value)</f>
        <v>Greater than or equal to 50000</v>
      </c>
    </row>
    <row r="344" spans="1:2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12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1"/>
        <v>theater</v>
      </c>
      <c r="R344" t="str">
        <f t="shared" si="32"/>
        <v>plays</v>
      </c>
      <c r="S344" s="7">
        <f t="shared" si="33"/>
        <v>41475.208333333336</v>
      </c>
      <c r="T344" s="7">
        <f t="shared" si="34"/>
        <v>41487.208333333336</v>
      </c>
      <c r="U344" t="str" cm="1">
        <f t="array" ref="U344">LOOKUP(2,1/((D344&gt;=Min)*(D344&lt;Max)),Value)</f>
        <v>45000 to 49999</v>
      </c>
    </row>
    <row r="345" spans="1:2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12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1"/>
        <v>theater</v>
      </c>
      <c r="R345" t="str">
        <f t="shared" si="32"/>
        <v>plays</v>
      </c>
      <c r="S345" s="7">
        <f t="shared" si="33"/>
        <v>41597.25</v>
      </c>
      <c r="T345" s="7">
        <f t="shared" si="34"/>
        <v>41650.25</v>
      </c>
      <c r="U345" t="str" cm="1">
        <f t="array" ref="U345">LOOKUP(2,1/((D345&gt;=Min)*(D345&lt;Max)),Value)</f>
        <v>5000 to 9999</v>
      </c>
    </row>
    <row r="346" spans="1:2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12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1"/>
        <v>games</v>
      </c>
      <c r="R346" t="str">
        <f t="shared" si="32"/>
        <v>video games</v>
      </c>
      <c r="S346" s="7">
        <f t="shared" si="33"/>
        <v>43122.25</v>
      </c>
      <c r="T346" s="7">
        <f t="shared" si="34"/>
        <v>43162.25</v>
      </c>
      <c r="U346" t="str" cm="1">
        <f t="array" ref="U346">LOOKUP(2,1/((D346&gt;=Min)*(D346&lt;Max)),Value)</f>
        <v>Greater than or equal to 50000</v>
      </c>
    </row>
    <row r="347" spans="1:2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12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1"/>
        <v>film &amp; video</v>
      </c>
      <c r="R347" t="str">
        <f t="shared" si="32"/>
        <v>drama</v>
      </c>
      <c r="S347" s="7">
        <f t="shared" si="33"/>
        <v>42194.208333333328</v>
      </c>
      <c r="T347" s="7">
        <f t="shared" si="34"/>
        <v>42195.208333333328</v>
      </c>
      <c r="U347" t="str" cm="1">
        <f t="array" ref="U347">LOOKUP(2,1/((D347&gt;=Min)*(D347&lt;Max)),Value)</f>
        <v>Greater than or equal to 50000</v>
      </c>
    </row>
    <row r="348" spans="1:2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12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1"/>
        <v>music</v>
      </c>
      <c r="R348" t="str">
        <f t="shared" si="32"/>
        <v>indie rock</v>
      </c>
      <c r="S348" s="7">
        <f t="shared" si="33"/>
        <v>42971.208333333328</v>
      </c>
      <c r="T348" s="7">
        <f t="shared" si="34"/>
        <v>43026.208333333328</v>
      </c>
      <c r="U348" t="str" cm="1">
        <f t="array" ref="U348">LOOKUP(2,1/((D348&gt;=Min)*(D348&lt;Max)),Value)</f>
        <v>5000 to 9999</v>
      </c>
    </row>
    <row r="349" spans="1:2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12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1"/>
        <v>technology</v>
      </c>
      <c r="R349" t="str">
        <f t="shared" si="32"/>
        <v>web</v>
      </c>
      <c r="S349" s="7">
        <f t="shared" si="33"/>
        <v>42046.25</v>
      </c>
      <c r="T349" s="7">
        <f t="shared" si="34"/>
        <v>42070.25</v>
      </c>
      <c r="U349" t="str" cm="1">
        <f t="array" ref="U349">LOOKUP(2,1/((D349&gt;=Min)*(D349&lt;Max)),Value)</f>
        <v>Less than 1000</v>
      </c>
    </row>
    <row r="350" spans="1:2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12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1"/>
        <v>food</v>
      </c>
      <c r="R350" t="str">
        <f t="shared" si="32"/>
        <v>food trucks</v>
      </c>
      <c r="S350" s="7">
        <f t="shared" si="33"/>
        <v>42782.25</v>
      </c>
      <c r="T350" s="7">
        <f t="shared" si="34"/>
        <v>42795.25</v>
      </c>
      <c r="U350" t="str" cm="1">
        <f t="array" ref="U350">LOOKUP(2,1/((D350&gt;=Min)*(D350&lt;Max)),Value)</f>
        <v>Greater than or equal to 50000</v>
      </c>
    </row>
    <row r="351" spans="1:2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12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1"/>
        <v>theater</v>
      </c>
      <c r="R351" t="str">
        <f t="shared" si="32"/>
        <v>plays</v>
      </c>
      <c r="S351" s="7">
        <f t="shared" si="33"/>
        <v>42930.208333333328</v>
      </c>
      <c r="T351" s="7">
        <f t="shared" si="34"/>
        <v>42960.208333333328</v>
      </c>
      <c r="U351" t="str" cm="1">
        <f t="array" ref="U351">LOOKUP(2,1/((D351&gt;=Min)*(D351&lt;Max)),Value)</f>
        <v>Greater than or equal to 50000</v>
      </c>
    </row>
    <row r="352" spans="1:2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12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1"/>
        <v>music</v>
      </c>
      <c r="R352" t="str">
        <f t="shared" si="32"/>
        <v>jazz</v>
      </c>
      <c r="S352" s="7">
        <f t="shared" si="33"/>
        <v>42144.208333333328</v>
      </c>
      <c r="T352" s="7">
        <f t="shared" si="34"/>
        <v>42162.208333333328</v>
      </c>
      <c r="U352" t="str" cm="1">
        <f t="array" ref="U352">LOOKUP(2,1/((D352&gt;=Min)*(D352&lt;Max)),Value)</f>
        <v>Less than 1000</v>
      </c>
    </row>
    <row r="353" spans="1:2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12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1"/>
        <v>music</v>
      </c>
      <c r="R353" t="str">
        <f t="shared" si="32"/>
        <v>rock</v>
      </c>
      <c r="S353" s="7">
        <f t="shared" si="33"/>
        <v>42240.208333333328</v>
      </c>
      <c r="T353" s="7">
        <f t="shared" si="34"/>
        <v>42254.208333333328</v>
      </c>
      <c r="U353" t="str" cm="1">
        <f t="array" ref="U353">LOOKUP(2,1/((D353&gt;=Min)*(D353&lt;Max)),Value)</f>
        <v>Greater than or equal to 50000</v>
      </c>
    </row>
    <row r="354" spans="1:2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12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1"/>
        <v>theater</v>
      </c>
      <c r="R354" t="str">
        <f t="shared" si="32"/>
        <v>plays</v>
      </c>
      <c r="S354" s="7">
        <f t="shared" si="33"/>
        <v>42315.25</v>
      </c>
      <c r="T354" s="7">
        <f t="shared" si="34"/>
        <v>42323.25</v>
      </c>
      <c r="U354" t="str" cm="1">
        <f t="array" ref="U354">LOOKUP(2,1/((D354&gt;=Min)*(D354&lt;Max)),Value)</f>
        <v>1000 to 4999</v>
      </c>
    </row>
    <row r="355" spans="1:2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12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1"/>
        <v>theater</v>
      </c>
      <c r="R355" t="str">
        <f t="shared" si="32"/>
        <v>plays</v>
      </c>
      <c r="S355" s="7">
        <f t="shared" si="33"/>
        <v>43651.208333333328</v>
      </c>
      <c r="T355" s="7">
        <f t="shared" si="34"/>
        <v>43652.208333333328</v>
      </c>
      <c r="U355" t="str" cm="1">
        <f t="array" ref="U355">LOOKUP(2,1/((D355&gt;=Min)*(D355&lt;Max)),Value)</f>
        <v>30000 to 34999</v>
      </c>
    </row>
    <row r="356" spans="1:2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12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1"/>
        <v>film &amp; video</v>
      </c>
      <c r="R356" t="str">
        <f t="shared" si="32"/>
        <v>documentary</v>
      </c>
      <c r="S356" s="7">
        <f t="shared" si="33"/>
        <v>41520.208333333336</v>
      </c>
      <c r="T356" s="7">
        <f t="shared" si="34"/>
        <v>41527.208333333336</v>
      </c>
      <c r="U356" t="str" cm="1">
        <f t="array" ref="U356">LOOKUP(2,1/((D356&gt;=Min)*(D356&lt;Max)),Value)</f>
        <v>5000 to 9999</v>
      </c>
    </row>
    <row r="357" spans="1:2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12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1"/>
        <v>technology</v>
      </c>
      <c r="R357" t="str">
        <f t="shared" si="32"/>
        <v>wearables</v>
      </c>
      <c r="S357" s="7">
        <f t="shared" si="33"/>
        <v>42757.25</v>
      </c>
      <c r="T357" s="7">
        <f t="shared" si="34"/>
        <v>42797.25</v>
      </c>
      <c r="U357" t="str" cm="1">
        <f t="array" ref="U357">LOOKUP(2,1/((D357&gt;=Min)*(D357&lt;Max)),Value)</f>
        <v>1000 to 4999</v>
      </c>
    </row>
    <row r="358" spans="1:2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12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1"/>
        <v>theater</v>
      </c>
      <c r="R358" t="str">
        <f t="shared" si="32"/>
        <v>plays</v>
      </c>
      <c r="S358" s="7">
        <f t="shared" si="33"/>
        <v>40922.25</v>
      </c>
      <c r="T358" s="7">
        <f t="shared" si="34"/>
        <v>40931.25</v>
      </c>
      <c r="U358" t="str" cm="1">
        <f t="array" ref="U358">LOOKUP(2,1/((D358&gt;=Min)*(D358&lt;Max)),Value)</f>
        <v>5000 to 9999</v>
      </c>
    </row>
    <row r="359" spans="1:2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12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1"/>
        <v>games</v>
      </c>
      <c r="R359" t="str">
        <f t="shared" si="32"/>
        <v>video games</v>
      </c>
      <c r="S359" s="7">
        <f t="shared" si="33"/>
        <v>42250.208333333328</v>
      </c>
      <c r="T359" s="7">
        <f t="shared" si="34"/>
        <v>42275.208333333328</v>
      </c>
      <c r="U359" t="str" cm="1">
        <f t="array" ref="U359">LOOKUP(2,1/((D359&gt;=Min)*(D359&lt;Max)),Value)</f>
        <v>1000 to 4999</v>
      </c>
    </row>
    <row r="360" spans="1:2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12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1"/>
        <v>photography</v>
      </c>
      <c r="R360" t="str">
        <f t="shared" si="32"/>
        <v>photography books</v>
      </c>
      <c r="S360" s="7">
        <f t="shared" si="33"/>
        <v>43322.208333333328</v>
      </c>
      <c r="T360" s="7">
        <f t="shared" si="34"/>
        <v>43325.208333333328</v>
      </c>
      <c r="U360" t="str" cm="1">
        <f t="array" ref="U360">LOOKUP(2,1/((D360&gt;=Min)*(D360&lt;Max)),Value)</f>
        <v>5000 to 9999</v>
      </c>
    </row>
    <row r="361" spans="1:2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12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1"/>
        <v>film &amp; video</v>
      </c>
      <c r="R361" t="str">
        <f t="shared" si="32"/>
        <v>animation</v>
      </c>
      <c r="S361" s="7">
        <f t="shared" si="33"/>
        <v>40782.208333333336</v>
      </c>
      <c r="T361" s="7">
        <f t="shared" si="34"/>
        <v>40789.208333333336</v>
      </c>
      <c r="U361" t="str" cm="1">
        <f t="array" ref="U361">LOOKUP(2,1/((D361&gt;=Min)*(D361&lt;Max)),Value)</f>
        <v>1000 to 4999</v>
      </c>
    </row>
    <row r="362" spans="1:2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12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1"/>
        <v>theater</v>
      </c>
      <c r="R362" t="str">
        <f t="shared" si="32"/>
        <v>plays</v>
      </c>
      <c r="S362" s="7">
        <f t="shared" si="33"/>
        <v>40544.25</v>
      </c>
      <c r="T362" s="7">
        <f t="shared" si="34"/>
        <v>40558.25</v>
      </c>
      <c r="U362" t="str" cm="1">
        <f t="array" ref="U362">LOOKUP(2,1/((D362&gt;=Min)*(D362&lt;Max)),Value)</f>
        <v>Greater than or equal to 50000</v>
      </c>
    </row>
    <row r="363" spans="1:2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12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1"/>
        <v>theater</v>
      </c>
      <c r="R363" t="str">
        <f t="shared" si="32"/>
        <v>plays</v>
      </c>
      <c r="S363" s="7">
        <f t="shared" si="33"/>
        <v>43015.208333333328</v>
      </c>
      <c r="T363" s="7">
        <f t="shared" si="34"/>
        <v>43039.208333333328</v>
      </c>
      <c r="U363" t="str" cm="1">
        <f t="array" ref="U363">LOOKUP(2,1/((D363&gt;=Min)*(D363&lt;Max)),Value)</f>
        <v>5000 to 9999</v>
      </c>
    </row>
    <row r="364" spans="1:2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12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1"/>
        <v>music</v>
      </c>
      <c r="R364" t="str">
        <f t="shared" si="32"/>
        <v>rock</v>
      </c>
      <c r="S364" s="7">
        <f t="shared" si="33"/>
        <v>40570.25</v>
      </c>
      <c r="T364" s="7">
        <f t="shared" si="34"/>
        <v>40608.25</v>
      </c>
      <c r="U364" t="str" cm="1">
        <f t="array" ref="U364">LOOKUP(2,1/((D364&gt;=Min)*(D364&lt;Max)),Value)</f>
        <v>1000 to 4999</v>
      </c>
    </row>
    <row r="365" spans="1:2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12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1"/>
        <v>music</v>
      </c>
      <c r="R365" t="str">
        <f t="shared" si="32"/>
        <v>rock</v>
      </c>
      <c r="S365" s="7">
        <f t="shared" si="33"/>
        <v>40904.25</v>
      </c>
      <c r="T365" s="7">
        <f t="shared" si="34"/>
        <v>40905.25</v>
      </c>
      <c r="U365" t="str" cm="1">
        <f t="array" ref="U365">LOOKUP(2,1/((D365&gt;=Min)*(D365&lt;Max)),Value)</f>
        <v>5000 to 9999</v>
      </c>
    </row>
    <row r="366" spans="1:2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12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1"/>
        <v>music</v>
      </c>
      <c r="R366" t="str">
        <f t="shared" si="32"/>
        <v>indie rock</v>
      </c>
      <c r="S366" s="7">
        <f t="shared" si="33"/>
        <v>43164.25</v>
      </c>
      <c r="T366" s="7">
        <f t="shared" si="34"/>
        <v>43194.208333333328</v>
      </c>
      <c r="U366" t="str" cm="1">
        <f t="array" ref="U366">LOOKUP(2,1/((D366&gt;=Min)*(D366&lt;Max)),Value)</f>
        <v>Less than 1000</v>
      </c>
    </row>
    <row r="367" spans="1:2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12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1"/>
        <v>theater</v>
      </c>
      <c r="R367" t="str">
        <f t="shared" si="32"/>
        <v>plays</v>
      </c>
      <c r="S367" s="7">
        <f t="shared" si="33"/>
        <v>42733.25</v>
      </c>
      <c r="T367" s="7">
        <f t="shared" si="34"/>
        <v>42760.25</v>
      </c>
      <c r="U367" t="str" cm="1">
        <f t="array" ref="U367">LOOKUP(2,1/((D367&gt;=Min)*(D367&lt;Max)),Value)</f>
        <v>1000 to 4999</v>
      </c>
    </row>
    <row r="368" spans="1:2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12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1"/>
        <v>theater</v>
      </c>
      <c r="R368" t="str">
        <f t="shared" si="32"/>
        <v>plays</v>
      </c>
      <c r="S368" s="7">
        <f t="shared" si="33"/>
        <v>40546.25</v>
      </c>
      <c r="T368" s="7">
        <f t="shared" si="34"/>
        <v>40547.25</v>
      </c>
      <c r="U368" t="str" cm="1">
        <f t="array" ref="U368">LOOKUP(2,1/((D368&gt;=Min)*(D368&lt;Max)),Value)</f>
        <v>1000 to 4999</v>
      </c>
    </row>
    <row r="369" spans="1:2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12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1"/>
        <v>theater</v>
      </c>
      <c r="R369" t="str">
        <f t="shared" si="32"/>
        <v>plays</v>
      </c>
      <c r="S369" s="7">
        <f t="shared" si="33"/>
        <v>41930.208333333336</v>
      </c>
      <c r="T369" s="7">
        <f t="shared" si="34"/>
        <v>41954.25</v>
      </c>
      <c r="U369" t="str" cm="1">
        <f t="array" ref="U369">LOOKUP(2,1/((D369&gt;=Min)*(D369&lt;Max)),Value)</f>
        <v>5000 to 9999</v>
      </c>
    </row>
    <row r="370" spans="1:2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12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1"/>
        <v>film &amp; video</v>
      </c>
      <c r="R370" t="str">
        <f t="shared" si="32"/>
        <v>documentary</v>
      </c>
      <c r="S370" s="7">
        <f t="shared" si="33"/>
        <v>40464.208333333336</v>
      </c>
      <c r="T370" s="7">
        <f t="shared" si="34"/>
        <v>40487.208333333336</v>
      </c>
      <c r="U370" t="str" cm="1">
        <f t="array" ref="U370">LOOKUP(2,1/((D370&gt;=Min)*(D370&lt;Max)),Value)</f>
        <v>5000 to 9999</v>
      </c>
    </row>
    <row r="371" spans="1:2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12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1"/>
        <v>film &amp; video</v>
      </c>
      <c r="R371" t="str">
        <f t="shared" si="32"/>
        <v>television</v>
      </c>
      <c r="S371" s="7">
        <f t="shared" si="33"/>
        <v>41308.25</v>
      </c>
      <c r="T371" s="7">
        <f t="shared" si="34"/>
        <v>41347.208333333336</v>
      </c>
      <c r="U371" t="str" cm="1">
        <f t="array" ref="U371">LOOKUP(2,1/((D371&gt;=Min)*(D371&lt;Max)),Value)</f>
        <v>5000 to 9999</v>
      </c>
    </row>
    <row r="372" spans="1:2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12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1"/>
        <v>theater</v>
      </c>
      <c r="R372" t="str">
        <f t="shared" si="32"/>
        <v>plays</v>
      </c>
      <c r="S372" s="7">
        <f t="shared" si="33"/>
        <v>43570.208333333328</v>
      </c>
      <c r="T372" s="7">
        <f t="shared" si="34"/>
        <v>43576.208333333328</v>
      </c>
      <c r="U372" t="str" cm="1">
        <f t="array" ref="U372">LOOKUP(2,1/((D372&gt;=Min)*(D372&lt;Max)),Value)</f>
        <v>Greater than or equal to 50000</v>
      </c>
    </row>
    <row r="373" spans="1:2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12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1"/>
        <v>theater</v>
      </c>
      <c r="R373" t="str">
        <f t="shared" si="32"/>
        <v>plays</v>
      </c>
      <c r="S373" s="7">
        <f t="shared" si="33"/>
        <v>42043.25</v>
      </c>
      <c r="T373" s="7">
        <f t="shared" si="34"/>
        <v>42094.208333333328</v>
      </c>
      <c r="U373" t="str" cm="1">
        <f t="array" ref="U373">LOOKUP(2,1/((D373&gt;=Min)*(D373&lt;Max)),Value)</f>
        <v>Greater than or equal to 50000</v>
      </c>
    </row>
    <row r="374" spans="1:21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12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1"/>
        <v>film &amp; video</v>
      </c>
      <c r="R374" t="str">
        <f t="shared" si="32"/>
        <v>documentary</v>
      </c>
      <c r="S374" s="7">
        <f t="shared" si="33"/>
        <v>42012.25</v>
      </c>
      <c r="T374" s="7">
        <f t="shared" si="34"/>
        <v>42032.25</v>
      </c>
      <c r="U374" t="str" cm="1">
        <f t="array" ref="U374">LOOKUP(2,1/((D374&gt;=Min)*(D374&lt;Max)),Value)</f>
        <v>Less than 1000</v>
      </c>
    </row>
    <row r="375" spans="1:2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12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1"/>
        <v>theater</v>
      </c>
      <c r="R375" t="str">
        <f t="shared" si="32"/>
        <v>plays</v>
      </c>
      <c r="S375" s="7">
        <f t="shared" si="33"/>
        <v>42964.208333333328</v>
      </c>
      <c r="T375" s="7">
        <f t="shared" si="34"/>
        <v>42972.208333333328</v>
      </c>
      <c r="U375" t="str" cm="1">
        <f t="array" ref="U375">LOOKUP(2,1/((D375&gt;=Min)*(D375&lt;Max)),Value)</f>
        <v>20000 to 24999</v>
      </c>
    </row>
    <row r="376" spans="1:21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12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1"/>
        <v>film &amp; video</v>
      </c>
      <c r="R376" t="str">
        <f t="shared" si="32"/>
        <v>documentary</v>
      </c>
      <c r="S376" s="7">
        <f t="shared" si="33"/>
        <v>43476.25</v>
      </c>
      <c r="T376" s="7">
        <f t="shared" si="34"/>
        <v>43481.25</v>
      </c>
      <c r="U376" t="str" cm="1">
        <f t="array" ref="U376">LOOKUP(2,1/((D376&gt;=Min)*(D376&lt;Max)),Value)</f>
        <v>Greater than or equal to 50000</v>
      </c>
    </row>
    <row r="377" spans="1:21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12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1"/>
        <v>music</v>
      </c>
      <c r="R377" t="str">
        <f t="shared" si="32"/>
        <v>indie rock</v>
      </c>
      <c r="S377" s="7">
        <f t="shared" si="33"/>
        <v>42293.208333333328</v>
      </c>
      <c r="T377" s="7">
        <f t="shared" si="34"/>
        <v>42350.25</v>
      </c>
      <c r="U377" t="str" cm="1">
        <f t="array" ref="U377">LOOKUP(2,1/((D377&gt;=Min)*(D377&lt;Max)),Value)</f>
        <v>1000 to 4999</v>
      </c>
    </row>
    <row r="378" spans="1:2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12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1"/>
        <v>music</v>
      </c>
      <c r="R378" t="str">
        <f t="shared" si="32"/>
        <v>rock</v>
      </c>
      <c r="S378" s="7">
        <f t="shared" si="33"/>
        <v>41826.208333333336</v>
      </c>
      <c r="T378" s="7">
        <f t="shared" si="34"/>
        <v>41832.208333333336</v>
      </c>
      <c r="U378" t="str" cm="1">
        <f t="array" ref="U378">LOOKUP(2,1/((D378&gt;=Min)*(D378&lt;Max)),Value)</f>
        <v>1000 to 4999</v>
      </c>
    </row>
    <row r="379" spans="1:2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12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1"/>
        <v>theater</v>
      </c>
      <c r="R379" t="str">
        <f t="shared" si="32"/>
        <v>plays</v>
      </c>
      <c r="S379" s="7">
        <f t="shared" si="33"/>
        <v>43760.208333333328</v>
      </c>
      <c r="T379" s="7">
        <f t="shared" si="34"/>
        <v>43774.25</v>
      </c>
      <c r="U379" t="str" cm="1">
        <f t="array" ref="U379">LOOKUP(2,1/((D379&gt;=Min)*(D379&lt;Max)),Value)</f>
        <v>45000 to 49999</v>
      </c>
    </row>
    <row r="380" spans="1:2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12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1"/>
        <v>film &amp; video</v>
      </c>
      <c r="R380" t="str">
        <f t="shared" si="32"/>
        <v>documentary</v>
      </c>
      <c r="S380" s="7">
        <f t="shared" si="33"/>
        <v>43241.208333333328</v>
      </c>
      <c r="T380" s="7">
        <f t="shared" si="34"/>
        <v>43279.208333333328</v>
      </c>
      <c r="U380" t="str" cm="1">
        <f t="array" ref="U380">LOOKUP(2,1/((D380&gt;=Min)*(D380&lt;Max)),Value)</f>
        <v>Greater than or equal to 50000</v>
      </c>
    </row>
    <row r="381" spans="1:2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12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1"/>
        <v>theater</v>
      </c>
      <c r="R381" t="str">
        <f t="shared" si="32"/>
        <v>plays</v>
      </c>
      <c r="S381" s="7">
        <f t="shared" si="33"/>
        <v>40843.208333333336</v>
      </c>
      <c r="T381" s="7">
        <f t="shared" si="34"/>
        <v>40857.25</v>
      </c>
      <c r="U381" t="str" cm="1">
        <f t="array" ref="U381">LOOKUP(2,1/((D381&gt;=Min)*(D381&lt;Max)),Value)</f>
        <v>5000 to 9999</v>
      </c>
    </row>
    <row r="382" spans="1:21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12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1"/>
        <v>theater</v>
      </c>
      <c r="R382" t="str">
        <f t="shared" si="32"/>
        <v>plays</v>
      </c>
      <c r="S382" s="7">
        <f t="shared" si="33"/>
        <v>41448.208333333336</v>
      </c>
      <c r="T382" s="7">
        <f t="shared" si="34"/>
        <v>41453.208333333336</v>
      </c>
      <c r="U382" t="str" cm="1">
        <f t="array" ref="U382">LOOKUP(2,1/((D382&gt;=Min)*(D382&lt;Max)),Value)</f>
        <v>1000 to 4999</v>
      </c>
    </row>
    <row r="383" spans="1:2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12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1"/>
        <v>theater</v>
      </c>
      <c r="R383" t="str">
        <f t="shared" si="32"/>
        <v>plays</v>
      </c>
      <c r="S383" s="7">
        <f t="shared" si="33"/>
        <v>42163.208333333328</v>
      </c>
      <c r="T383" s="7">
        <f t="shared" si="34"/>
        <v>42209.208333333328</v>
      </c>
      <c r="U383" t="str" cm="1">
        <f t="array" ref="U383">LOOKUP(2,1/((D383&gt;=Min)*(D383&lt;Max)),Value)</f>
        <v>5000 to 9999</v>
      </c>
    </row>
    <row r="384" spans="1:21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12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1"/>
        <v>photography</v>
      </c>
      <c r="R384" t="str">
        <f t="shared" si="32"/>
        <v>photography books</v>
      </c>
      <c r="S384" s="7">
        <f t="shared" si="33"/>
        <v>43024.208333333328</v>
      </c>
      <c r="T384" s="7">
        <f t="shared" si="34"/>
        <v>43043.208333333328</v>
      </c>
      <c r="U384" t="str" cm="1">
        <f t="array" ref="U384">LOOKUP(2,1/((D384&gt;=Min)*(D384&lt;Max)),Value)</f>
        <v>5000 to 9999</v>
      </c>
    </row>
    <row r="385" spans="1:2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12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1"/>
        <v>food</v>
      </c>
      <c r="R385" t="str">
        <f t="shared" si="32"/>
        <v>food trucks</v>
      </c>
      <c r="S385" s="7">
        <f t="shared" si="33"/>
        <v>43509.25</v>
      </c>
      <c r="T385" s="7">
        <f t="shared" si="34"/>
        <v>43515.25</v>
      </c>
      <c r="U385" t="str" cm="1">
        <f t="array" ref="U385">LOOKUP(2,1/((D385&gt;=Min)*(D385&lt;Max)),Value)</f>
        <v>5000 to 9999</v>
      </c>
    </row>
    <row r="386" spans="1:2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36">E386/D386*100</f>
        <v>172.00961538461539</v>
      </c>
      <c r="G386" t="s">
        <v>20</v>
      </c>
      <c r="H386">
        <v>4799</v>
      </c>
      <c r="I386" s="12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ref="Q386:Q449" si="37">LEFT(P386,FIND("/",P386)-1)</f>
        <v>film &amp; video</v>
      </c>
      <c r="R386" t="str">
        <f t="shared" ref="R386:R449" si="38">RIGHT(P386,LEN(P386)-FIND("/",P386))</f>
        <v>documentary</v>
      </c>
      <c r="S386" s="7">
        <f t="shared" ref="S386:S449" si="39">(((L386/60)/60)/24)+DATE(1970,1,1)</f>
        <v>42776.25</v>
      </c>
      <c r="T386" s="7">
        <f t="shared" ref="T386:T449" si="40">(((M386/60)/60)/24)+DATE(1970,1,1)</f>
        <v>42803.25</v>
      </c>
      <c r="U386" t="str" cm="1">
        <f t="array" ref="U386">LOOKUP(2,1/((D386&gt;=Min)*(D386&lt;Max)),Value)</f>
        <v>Greater than or equal to 50000</v>
      </c>
    </row>
    <row r="387" spans="1:21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6"/>
        <v>146.16709511568124</v>
      </c>
      <c r="G387" t="s">
        <v>20</v>
      </c>
      <c r="H387">
        <v>1137</v>
      </c>
      <c r="I387" s="12">
        <f t="shared" ref="I387:I450" si="41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si="37"/>
        <v>publishing</v>
      </c>
      <c r="R387" t="str">
        <f t="shared" si="38"/>
        <v>nonfiction</v>
      </c>
      <c r="S387" s="7">
        <f t="shared" si="39"/>
        <v>43553.208333333328</v>
      </c>
      <c r="T387" s="7">
        <f t="shared" si="40"/>
        <v>43585.208333333328</v>
      </c>
      <c r="U387" t="str" cm="1">
        <f t="array" ref="U387">LOOKUP(2,1/((D387&gt;=Min)*(D387&lt;Max)),Value)</f>
        <v>35000 to 39999</v>
      </c>
    </row>
    <row r="388" spans="1:21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12">
        <f t="shared" si="41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7"/>
        <v>theater</v>
      </c>
      <c r="R388" t="str">
        <f t="shared" si="38"/>
        <v>plays</v>
      </c>
      <c r="S388" s="7">
        <f t="shared" si="39"/>
        <v>40355.208333333336</v>
      </c>
      <c r="T388" s="7">
        <f t="shared" si="40"/>
        <v>40367.208333333336</v>
      </c>
      <c r="U388" t="str" cm="1">
        <f t="array" ref="U388">LOOKUP(2,1/((D388&gt;=Min)*(D388&lt;Max)),Value)</f>
        <v>Greater than or equal to 50000</v>
      </c>
    </row>
    <row r="389" spans="1:2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12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7"/>
        <v>technology</v>
      </c>
      <c r="R389" t="str">
        <f t="shared" si="38"/>
        <v>wearables</v>
      </c>
      <c r="S389" s="7">
        <f t="shared" si="39"/>
        <v>41072.208333333336</v>
      </c>
      <c r="T389" s="7">
        <f t="shared" si="40"/>
        <v>41077.208333333336</v>
      </c>
      <c r="U389" t="str" cm="1">
        <f t="array" ref="U389">LOOKUP(2,1/((D389&gt;=Min)*(D389&lt;Max)),Value)</f>
        <v>Greater than or equal to 50000</v>
      </c>
    </row>
    <row r="390" spans="1:2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12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7"/>
        <v>music</v>
      </c>
      <c r="R390" t="str">
        <f t="shared" si="38"/>
        <v>indie rock</v>
      </c>
      <c r="S390" s="7">
        <f t="shared" si="39"/>
        <v>40912.25</v>
      </c>
      <c r="T390" s="7">
        <f t="shared" si="40"/>
        <v>40914.25</v>
      </c>
      <c r="U390" t="str" cm="1">
        <f t="array" ref="U390">LOOKUP(2,1/((D390&gt;=Min)*(D390&lt;Max)),Value)</f>
        <v>Greater than or equal to 50000</v>
      </c>
    </row>
    <row r="391" spans="1:2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12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7"/>
        <v>theater</v>
      </c>
      <c r="R391" t="str">
        <f t="shared" si="38"/>
        <v>plays</v>
      </c>
      <c r="S391" s="7">
        <f t="shared" si="39"/>
        <v>40479.208333333336</v>
      </c>
      <c r="T391" s="7">
        <f t="shared" si="40"/>
        <v>40506.25</v>
      </c>
      <c r="U391" t="str" cm="1">
        <f t="array" ref="U391">LOOKUP(2,1/((D391&gt;=Min)*(D391&lt;Max)),Value)</f>
        <v>Greater than or equal to 50000</v>
      </c>
    </row>
    <row r="392" spans="1:2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12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7"/>
        <v>photography</v>
      </c>
      <c r="R392" t="str">
        <f t="shared" si="38"/>
        <v>photography books</v>
      </c>
      <c r="S392" s="7">
        <f t="shared" si="39"/>
        <v>41530.208333333336</v>
      </c>
      <c r="T392" s="7">
        <f t="shared" si="40"/>
        <v>41545.208333333336</v>
      </c>
      <c r="U392" t="str" cm="1">
        <f t="array" ref="U392">LOOKUP(2,1/((D392&gt;=Min)*(D392&lt;Max)),Value)</f>
        <v>1000 to 4999</v>
      </c>
    </row>
    <row r="393" spans="1:2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12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7"/>
        <v>publishing</v>
      </c>
      <c r="R393" t="str">
        <f t="shared" si="38"/>
        <v>nonfiction</v>
      </c>
      <c r="S393" s="7">
        <f t="shared" si="39"/>
        <v>41653.25</v>
      </c>
      <c r="T393" s="7">
        <f t="shared" si="40"/>
        <v>41655.25</v>
      </c>
      <c r="U393" t="str" cm="1">
        <f t="array" ref="U393">LOOKUP(2,1/((D393&gt;=Min)*(D393&lt;Max)),Value)</f>
        <v>Greater than or equal to 50000</v>
      </c>
    </row>
    <row r="394" spans="1:21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12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7"/>
        <v>technology</v>
      </c>
      <c r="R394" t="str">
        <f t="shared" si="38"/>
        <v>wearables</v>
      </c>
      <c r="S394" s="7">
        <f t="shared" si="39"/>
        <v>40549.25</v>
      </c>
      <c r="T394" s="7">
        <f t="shared" si="40"/>
        <v>40551.25</v>
      </c>
      <c r="U394" t="str" cm="1">
        <f t="array" ref="U394">LOOKUP(2,1/((D394&gt;=Min)*(D394&lt;Max)),Value)</f>
        <v>Greater than or equal to 50000</v>
      </c>
    </row>
    <row r="395" spans="1:2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12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7"/>
        <v>music</v>
      </c>
      <c r="R395" t="str">
        <f t="shared" si="38"/>
        <v>jazz</v>
      </c>
      <c r="S395" s="7">
        <f t="shared" si="39"/>
        <v>42933.208333333328</v>
      </c>
      <c r="T395" s="7">
        <f t="shared" si="40"/>
        <v>42934.208333333328</v>
      </c>
      <c r="U395" t="str" cm="1">
        <f t="array" ref="U395">LOOKUP(2,1/((D395&gt;=Min)*(D395&lt;Max)),Value)</f>
        <v>Greater than or equal to 50000</v>
      </c>
    </row>
    <row r="396" spans="1:2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12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7"/>
        <v>film &amp; video</v>
      </c>
      <c r="R396" t="str">
        <f t="shared" si="38"/>
        <v>documentary</v>
      </c>
      <c r="S396" s="7">
        <f t="shared" si="39"/>
        <v>41484.208333333336</v>
      </c>
      <c r="T396" s="7">
        <f t="shared" si="40"/>
        <v>41494.208333333336</v>
      </c>
      <c r="U396" t="str" cm="1">
        <f t="array" ref="U396">LOOKUP(2,1/((D396&gt;=Min)*(D396&lt;Max)),Value)</f>
        <v>Less than 1000</v>
      </c>
    </row>
    <row r="397" spans="1:21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12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7"/>
        <v>theater</v>
      </c>
      <c r="R397" t="str">
        <f t="shared" si="38"/>
        <v>plays</v>
      </c>
      <c r="S397" s="7">
        <f t="shared" si="39"/>
        <v>40885.25</v>
      </c>
      <c r="T397" s="7">
        <f t="shared" si="40"/>
        <v>40886.25</v>
      </c>
      <c r="U397" t="str" cm="1">
        <f t="array" ref="U397">LOOKUP(2,1/((D397&gt;=Min)*(D397&lt;Max)),Value)</f>
        <v>5000 to 9999</v>
      </c>
    </row>
    <row r="398" spans="1:2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12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7"/>
        <v>film &amp; video</v>
      </c>
      <c r="R398" t="str">
        <f t="shared" si="38"/>
        <v>drama</v>
      </c>
      <c r="S398" s="7">
        <f t="shared" si="39"/>
        <v>43378.208333333328</v>
      </c>
      <c r="T398" s="7">
        <f t="shared" si="40"/>
        <v>43386.208333333328</v>
      </c>
      <c r="U398" t="str" cm="1">
        <f t="array" ref="U398">LOOKUP(2,1/((D398&gt;=Min)*(D398&lt;Max)),Value)</f>
        <v>45000 to 49999</v>
      </c>
    </row>
    <row r="399" spans="1:2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12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7"/>
        <v>music</v>
      </c>
      <c r="R399" t="str">
        <f t="shared" si="38"/>
        <v>rock</v>
      </c>
      <c r="S399" s="7">
        <f t="shared" si="39"/>
        <v>41417.208333333336</v>
      </c>
      <c r="T399" s="7">
        <f t="shared" si="40"/>
        <v>41423.208333333336</v>
      </c>
      <c r="U399" t="str" cm="1">
        <f t="array" ref="U399">LOOKUP(2,1/((D399&gt;=Min)*(D399&lt;Max)),Value)</f>
        <v>5000 to 9999</v>
      </c>
    </row>
    <row r="400" spans="1:2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12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7"/>
        <v>film &amp; video</v>
      </c>
      <c r="R400" t="str">
        <f t="shared" si="38"/>
        <v>animation</v>
      </c>
      <c r="S400" s="7">
        <f t="shared" si="39"/>
        <v>43228.208333333328</v>
      </c>
      <c r="T400" s="7">
        <f t="shared" si="40"/>
        <v>43230.208333333328</v>
      </c>
      <c r="U400" t="str" cm="1">
        <f t="array" ref="U400">LOOKUP(2,1/((D400&gt;=Min)*(D400&lt;Max)),Value)</f>
        <v>1000 to 4999</v>
      </c>
    </row>
    <row r="401" spans="1:2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12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7"/>
        <v>music</v>
      </c>
      <c r="R401" t="str">
        <f t="shared" si="38"/>
        <v>indie rock</v>
      </c>
      <c r="S401" s="7">
        <f t="shared" si="39"/>
        <v>40576.25</v>
      </c>
      <c r="T401" s="7">
        <f t="shared" si="40"/>
        <v>40583.25</v>
      </c>
      <c r="U401" t="str" cm="1">
        <f t="array" ref="U401">LOOKUP(2,1/((D401&gt;=Min)*(D401&lt;Max)),Value)</f>
        <v>Greater than or equal to 50000</v>
      </c>
    </row>
    <row r="402" spans="1:21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12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7"/>
        <v>photography</v>
      </c>
      <c r="R402" t="str">
        <f t="shared" si="38"/>
        <v>photography books</v>
      </c>
      <c r="S402" s="7">
        <f t="shared" si="39"/>
        <v>41502.208333333336</v>
      </c>
      <c r="T402" s="7">
        <f t="shared" si="40"/>
        <v>41524.208333333336</v>
      </c>
      <c r="U402" t="str" cm="1">
        <f t="array" ref="U402">LOOKUP(2,1/((D402&gt;=Min)*(D402&lt;Max)),Value)</f>
        <v>Less than 1000</v>
      </c>
    </row>
    <row r="403" spans="1:2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12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7"/>
        <v>theater</v>
      </c>
      <c r="R403" t="str">
        <f t="shared" si="38"/>
        <v>plays</v>
      </c>
      <c r="S403" s="7">
        <f t="shared" si="39"/>
        <v>43765.208333333328</v>
      </c>
      <c r="T403" s="7">
        <f t="shared" si="40"/>
        <v>43765.208333333328</v>
      </c>
      <c r="U403" t="str" cm="1">
        <f t="array" ref="U403">LOOKUP(2,1/((D403&gt;=Min)*(D403&lt;Max)),Value)</f>
        <v>Less than 1000</v>
      </c>
    </row>
    <row r="404" spans="1:2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12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7"/>
        <v>film &amp; video</v>
      </c>
      <c r="R404" t="str">
        <f t="shared" si="38"/>
        <v>shorts</v>
      </c>
      <c r="S404" s="7">
        <f t="shared" si="39"/>
        <v>40914.25</v>
      </c>
      <c r="T404" s="7">
        <f t="shared" si="40"/>
        <v>40961.25</v>
      </c>
      <c r="U404" t="str" cm="1">
        <f t="array" ref="U404">LOOKUP(2,1/((D404&gt;=Min)*(D404&lt;Max)),Value)</f>
        <v>5000 to 9999</v>
      </c>
    </row>
    <row r="405" spans="1:2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12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7"/>
        <v>theater</v>
      </c>
      <c r="R405" t="str">
        <f t="shared" si="38"/>
        <v>plays</v>
      </c>
      <c r="S405" s="7">
        <f t="shared" si="39"/>
        <v>40310.208333333336</v>
      </c>
      <c r="T405" s="7">
        <f t="shared" si="40"/>
        <v>40346.208333333336</v>
      </c>
      <c r="U405" t="str" cm="1">
        <f t="array" ref="U405">LOOKUP(2,1/((D405&gt;=Min)*(D405&lt;Max)),Value)</f>
        <v>Greater than or equal to 50000</v>
      </c>
    </row>
    <row r="406" spans="1:2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12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7"/>
        <v>theater</v>
      </c>
      <c r="R406" t="str">
        <f t="shared" si="38"/>
        <v>plays</v>
      </c>
      <c r="S406" s="7">
        <f t="shared" si="39"/>
        <v>43053.25</v>
      </c>
      <c r="T406" s="7">
        <f t="shared" si="40"/>
        <v>43056.25</v>
      </c>
      <c r="U406" t="str" cm="1">
        <f t="array" ref="U406">LOOKUP(2,1/((D406&gt;=Min)*(D406&lt;Max)),Value)</f>
        <v>45000 to 49999</v>
      </c>
    </row>
    <row r="407" spans="1:2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12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7"/>
        <v>theater</v>
      </c>
      <c r="R407" t="str">
        <f t="shared" si="38"/>
        <v>plays</v>
      </c>
      <c r="S407" s="7">
        <f t="shared" si="39"/>
        <v>43255.208333333328</v>
      </c>
      <c r="T407" s="7">
        <f t="shared" si="40"/>
        <v>43305.208333333328</v>
      </c>
      <c r="U407" t="str" cm="1">
        <f t="array" ref="U407">LOOKUP(2,1/((D407&gt;=Min)*(D407&lt;Max)),Value)</f>
        <v>25000 to 29999</v>
      </c>
    </row>
    <row r="408" spans="1:2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12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7"/>
        <v>film &amp; video</v>
      </c>
      <c r="R408" t="str">
        <f t="shared" si="38"/>
        <v>documentary</v>
      </c>
      <c r="S408" s="7">
        <f t="shared" si="39"/>
        <v>41304.25</v>
      </c>
      <c r="T408" s="7">
        <f t="shared" si="40"/>
        <v>41316.25</v>
      </c>
      <c r="U408" t="str" cm="1">
        <f t="array" ref="U408">LOOKUP(2,1/((D408&gt;=Min)*(D408&lt;Max)),Value)</f>
        <v>35000 to 39999</v>
      </c>
    </row>
    <row r="409" spans="1:2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12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7"/>
        <v>theater</v>
      </c>
      <c r="R409" t="str">
        <f t="shared" si="38"/>
        <v>plays</v>
      </c>
      <c r="S409" s="7">
        <f t="shared" si="39"/>
        <v>43751.208333333328</v>
      </c>
      <c r="T409" s="7">
        <f t="shared" si="40"/>
        <v>43758.208333333328</v>
      </c>
      <c r="U409" t="str" cm="1">
        <f t="array" ref="U409">LOOKUP(2,1/((D409&gt;=Min)*(D409&lt;Max)),Value)</f>
        <v>1000 to 4999</v>
      </c>
    </row>
    <row r="410" spans="1:2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12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7"/>
        <v>film &amp; video</v>
      </c>
      <c r="R410" t="str">
        <f t="shared" si="38"/>
        <v>documentary</v>
      </c>
      <c r="S410" s="7">
        <f t="shared" si="39"/>
        <v>42541.208333333328</v>
      </c>
      <c r="T410" s="7">
        <f t="shared" si="40"/>
        <v>42561.208333333328</v>
      </c>
      <c r="U410" t="str" cm="1">
        <f t="array" ref="U410">LOOKUP(2,1/((D410&gt;=Min)*(D410&lt;Max)),Value)</f>
        <v>5000 to 9999</v>
      </c>
    </row>
    <row r="411" spans="1:2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12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7"/>
        <v>music</v>
      </c>
      <c r="R411" t="str">
        <f t="shared" si="38"/>
        <v>rock</v>
      </c>
      <c r="S411" s="7">
        <f t="shared" si="39"/>
        <v>42843.208333333328</v>
      </c>
      <c r="T411" s="7">
        <f t="shared" si="40"/>
        <v>42847.208333333328</v>
      </c>
      <c r="U411" t="str" cm="1">
        <f t="array" ref="U411">LOOKUP(2,1/((D411&gt;=Min)*(D411&lt;Max)),Value)</f>
        <v>Greater than or equal to 50000</v>
      </c>
    </row>
    <row r="412" spans="1:2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12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7"/>
        <v>games</v>
      </c>
      <c r="R412" t="str">
        <f t="shared" si="38"/>
        <v>mobile games</v>
      </c>
      <c r="S412" s="7">
        <f t="shared" si="39"/>
        <v>42122.208333333328</v>
      </c>
      <c r="T412" s="7">
        <f t="shared" si="40"/>
        <v>42122.208333333328</v>
      </c>
      <c r="U412" t="str" cm="1">
        <f t="array" ref="U412">LOOKUP(2,1/((D412&gt;=Min)*(D412&lt;Max)),Value)</f>
        <v>Greater than or equal to 50000</v>
      </c>
    </row>
    <row r="413" spans="1:2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12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7"/>
        <v>theater</v>
      </c>
      <c r="R413" t="str">
        <f t="shared" si="38"/>
        <v>plays</v>
      </c>
      <c r="S413" s="7">
        <f t="shared" si="39"/>
        <v>42884.208333333328</v>
      </c>
      <c r="T413" s="7">
        <f t="shared" si="40"/>
        <v>42886.208333333328</v>
      </c>
      <c r="U413" t="str" cm="1">
        <f t="array" ref="U413">LOOKUP(2,1/((D413&gt;=Min)*(D413&lt;Max)),Value)</f>
        <v>5000 to 9999</v>
      </c>
    </row>
    <row r="414" spans="1:2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12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7"/>
        <v>publishing</v>
      </c>
      <c r="R414" t="str">
        <f t="shared" si="38"/>
        <v>fiction</v>
      </c>
      <c r="S414" s="7">
        <f t="shared" si="39"/>
        <v>41642.25</v>
      </c>
      <c r="T414" s="7">
        <f t="shared" si="40"/>
        <v>41652.25</v>
      </c>
      <c r="U414" t="str" cm="1">
        <f t="array" ref="U414">LOOKUP(2,1/((D414&gt;=Min)*(D414&lt;Max)),Value)</f>
        <v>1000 to 4999</v>
      </c>
    </row>
    <row r="415" spans="1:2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12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7"/>
        <v>film &amp; video</v>
      </c>
      <c r="R415" t="str">
        <f t="shared" si="38"/>
        <v>animation</v>
      </c>
      <c r="S415" s="7">
        <f t="shared" si="39"/>
        <v>43431.25</v>
      </c>
      <c r="T415" s="7">
        <f t="shared" si="40"/>
        <v>43458.25</v>
      </c>
      <c r="U415" t="str" cm="1">
        <f t="array" ref="U415">LOOKUP(2,1/((D415&gt;=Min)*(D415&lt;Max)),Value)</f>
        <v>Greater than or equal to 50000</v>
      </c>
    </row>
    <row r="416" spans="1:2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12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7"/>
        <v>food</v>
      </c>
      <c r="R416" t="str">
        <f t="shared" si="38"/>
        <v>food trucks</v>
      </c>
      <c r="S416" s="7">
        <f t="shared" si="39"/>
        <v>40288.208333333336</v>
      </c>
      <c r="T416" s="7">
        <f t="shared" si="40"/>
        <v>40296.208333333336</v>
      </c>
      <c r="U416" t="str" cm="1">
        <f t="array" ref="U416">LOOKUP(2,1/((D416&gt;=Min)*(D416&lt;Max)),Value)</f>
        <v>Greater than or equal to 50000</v>
      </c>
    </row>
    <row r="417" spans="1:2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12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7"/>
        <v>theater</v>
      </c>
      <c r="R417" t="str">
        <f t="shared" si="38"/>
        <v>plays</v>
      </c>
      <c r="S417" s="7">
        <f t="shared" si="39"/>
        <v>40921.25</v>
      </c>
      <c r="T417" s="7">
        <f t="shared" si="40"/>
        <v>40938.25</v>
      </c>
      <c r="U417" t="str" cm="1">
        <f t="array" ref="U417">LOOKUP(2,1/((D417&gt;=Min)*(D417&lt;Max)),Value)</f>
        <v>Greater than or equal to 50000</v>
      </c>
    </row>
    <row r="418" spans="1:21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12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7"/>
        <v>film &amp; video</v>
      </c>
      <c r="R418" t="str">
        <f t="shared" si="38"/>
        <v>documentary</v>
      </c>
      <c r="S418" s="7">
        <f t="shared" si="39"/>
        <v>40560.25</v>
      </c>
      <c r="T418" s="7">
        <f t="shared" si="40"/>
        <v>40569.25</v>
      </c>
      <c r="U418" t="str" cm="1">
        <f t="array" ref="U418">LOOKUP(2,1/((D418&gt;=Min)*(D418&lt;Max)),Value)</f>
        <v>Greater than or equal to 50000</v>
      </c>
    </row>
    <row r="419" spans="1:2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12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7"/>
        <v>theater</v>
      </c>
      <c r="R419" t="str">
        <f t="shared" si="38"/>
        <v>plays</v>
      </c>
      <c r="S419" s="7">
        <f t="shared" si="39"/>
        <v>43407.208333333328</v>
      </c>
      <c r="T419" s="7">
        <f t="shared" si="40"/>
        <v>43431.25</v>
      </c>
      <c r="U419" t="str" cm="1">
        <f t="array" ref="U419">LOOKUP(2,1/((D419&gt;=Min)*(D419&lt;Max)),Value)</f>
        <v>1000 to 4999</v>
      </c>
    </row>
    <row r="420" spans="1:2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12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7"/>
        <v>film &amp; video</v>
      </c>
      <c r="R420" t="str">
        <f t="shared" si="38"/>
        <v>documentary</v>
      </c>
      <c r="S420" s="7">
        <f t="shared" si="39"/>
        <v>41035.208333333336</v>
      </c>
      <c r="T420" s="7">
        <f t="shared" si="40"/>
        <v>41036.208333333336</v>
      </c>
      <c r="U420" t="str" cm="1">
        <f t="array" ref="U420">LOOKUP(2,1/((D420&gt;=Min)*(D420&lt;Max)),Value)</f>
        <v>Greater than or equal to 50000</v>
      </c>
    </row>
    <row r="421" spans="1:2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12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7"/>
        <v>technology</v>
      </c>
      <c r="R421" t="str">
        <f t="shared" si="38"/>
        <v>web</v>
      </c>
      <c r="S421" s="7">
        <f t="shared" si="39"/>
        <v>40899.25</v>
      </c>
      <c r="T421" s="7">
        <f t="shared" si="40"/>
        <v>40905.25</v>
      </c>
      <c r="U421" t="str" cm="1">
        <f t="array" ref="U421">LOOKUP(2,1/((D421&gt;=Min)*(D421&lt;Max)),Value)</f>
        <v>Greater than or equal to 50000</v>
      </c>
    </row>
    <row r="422" spans="1:2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12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7"/>
        <v>theater</v>
      </c>
      <c r="R422" t="str">
        <f t="shared" si="38"/>
        <v>plays</v>
      </c>
      <c r="S422" s="7">
        <f t="shared" si="39"/>
        <v>42911.208333333328</v>
      </c>
      <c r="T422" s="7">
        <f t="shared" si="40"/>
        <v>42925.208333333328</v>
      </c>
      <c r="U422" t="str" cm="1">
        <f t="array" ref="U422">LOOKUP(2,1/((D422&gt;=Min)*(D422&lt;Max)),Value)</f>
        <v>5000 to 9999</v>
      </c>
    </row>
    <row r="423" spans="1:2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12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7"/>
        <v>technology</v>
      </c>
      <c r="R423" t="str">
        <f t="shared" si="38"/>
        <v>wearables</v>
      </c>
      <c r="S423" s="7">
        <f t="shared" si="39"/>
        <v>42915.208333333328</v>
      </c>
      <c r="T423" s="7">
        <f t="shared" si="40"/>
        <v>42945.208333333328</v>
      </c>
      <c r="U423" t="str" cm="1">
        <f t="array" ref="U423">LOOKUP(2,1/((D423&gt;=Min)*(D423&lt;Max)),Value)</f>
        <v>5000 to 9999</v>
      </c>
    </row>
    <row r="424" spans="1:21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12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7"/>
        <v>theater</v>
      </c>
      <c r="R424" t="str">
        <f t="shared" si="38"/>
        <v>plays</v>
      </c>
      <c r="S424" s="7">
        <f t="shared" si="39"/>
        <v>40285.208333333336</v>
      </c>
      <c r="T424" s="7">
        <f t="shared" si="40"/>
        <v>40305.208333333336</v>
      </c>
      <c r="U424" t="str" cm="1">
        <f t="array" ref="U424">LOOKUP(2,1/((D424&gt;=Min)*(D424&lt;Max)),Value)</f>
        <v>5000 to 9999</v>
      </c>
    </row>
    <row r="425" spans="1:2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12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7"/>
        <v>food</v>
      </c>
      <c r="R425" t="str">
        <f t="shared" si="38"/>
        <v>food trucks</v>
      </c>
      <c r="S425" s="7">
        <f t="shared" si="39"/>
        <v>40808.208333333336</v>
      </c>
      <c r="T425" s="7">
        <f t="shared" si="40"/>
        <v>40810.208333333336</v>
      </c>
      <c r="U425" t="str" cm="1">
        <f t="array" ref="U425">LOOKUP(2,1/((D425&gt;=Min)*(D425&lt;Max)),Value)</f>
        <v>Greater than or equal to 50000</v>
      </c>
    </row>
    <row r="426" spans="1:2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12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7"/>
        <v>music</v>
      </c>
      <c r="R426" t="str">
        <f t="shared" si="38"/>
        <v>indie rock</v>
      </c>
      <c r="S426" s="7">
        <f t="shared" si="39"/>
        <v>43208.208333333328</v>
      </c>
      <c r="T426" s="7">
        <f t="shared" si="40"/>
        <v>43214.208333333328</v>
      </c>
      <c r="U426" t="str" cm="1">
        <f t="array" ref="U426">LOOKUP(2,1/((D426&gt;=Min)*(D426&lt;Max)),Value)</f>
        <v>5000 to 9999</v>
      </c>
    </row>
    <row r="427" spans="1:2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12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7"/>
        <v>photography</v>
      </c>
      <c r="R427" t="str">
        <f t="shared" si="38"/>
        <v>photography books</v>
      </c>
      <c r="S427" s="7">
        <f t="shared" si="39"/>
        <v>42213.208333333328</v>
      </c>
      <c r="T427" s="7">
        <f t="shared" si="40"/>
        <v>42219.208333333328</v>
      </c>
      <c r="U427" t="str" cm="1">
        <f t="array" ref="U427">LOOKUP(2,1/((D427&gt;=Min)*(D427&lt;Max)),Value)</f>
        <v>1000 to 4999</v>
      </c>
    </row>
    <row r="428" spans="1:2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12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7"/>
        <v>theater</v>
      </c>
      <c r="R428" t="str">
        <f t="shared" si="38"/>
        <v>plays</v>
      </c>
      <c r="S428" s="7">
        <f t="shared" si="39"/>
        <v>41332.25</v>
      </c>
      <c r="T428" s="7">
        <f t="shared" si="40"/>
        <v>41339.25</v>
      </c>
      <c r="U428" t="str" cm="1">
        <f t="array" ref="U428">LOOKUP(2,1/((D428&gt;=Min)*(D428&lt;Max)),Value)</f>
        <v>1000 to 4999</v>
      </c>
    </row>
    <row r="429" spans="1:2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12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7"/>
        <v>theater</v>
      </c>
      <c r="R429" t="str">
        <f t="shared" si="38"/>
        <v>plays</v>
      </c>
      <c r="S429" s="7">
        <f t="shared" si="39"/>
        <v>41895.208333333336</v>
      </c>
      <c r="T429" s="7">
        <f t="shared" si="40"/>
        <v>41927.208333333336</v>
      </c>
      <c r="U429" t="str" cm="1">
        <f t="array" ref="U429">LOOKUP(2,1/((D429&gt;=Min)*(D429&lt;Max)),Value)</f>
        <v>Greater than or equal to 50000</v>
      </c>
    </row>
    <row r="430" spans="1:2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12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7"/>
        <v>film &amp; video</v>
      </c>
      <c r="R430" t="str">
        <f t="shared" si="38"/>
        <v>animation</v>
      </c>
      <c r="S430" s="7">
        <f t="shared" si="39"/>
        <v>40585.25</v>
      </c>
      <c r="T430" s="7">
        <f t="shared" si="40"/>
        <v>40592.25</v>
      </c>
      <c r="U430" t="str" cm="1">
        <f t="array" ref="U430">LOOKUP(2,1/((D430&gt;=Min)*(D430&lt;Max)),Value)</f>
        <v>Greater than or equal to 50000</v>
      </c>
    </row>
    <row r="431" spans="1:2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12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7"/>
        <v>photography</v>
      </c>
      <c r="R431" t="str">
        <f t="shared" si="38"/>
        <v>photography books</v>
      </c>
      <c r="S431" s="7">
        <f t="shared" si="39"/>
        <v>41680.25</v>
      </c>
      <c r="T431" s="7">
        <f t="shared" si="40"/>
        <v>41708.208333333336</v>
      </c>
      <c r="U431" t="str" cm="1">
        <f t="array" ref="U431">LOOKUP(2,1/((D431&gt;=Min)*(D431&lt;Max)),Value)</f>
        <v>Greater than or equal to 50000</v>
      </c>
    </row>
    <row r="432" spans="1:2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12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7"/>
        <v>theater</v>
      </c>
      <c r="R432" t="str">
        <f t="shared" si="38"/>
        <v>plays</v>
      </c>
      <c r="S432" s="7">
        <f t="shared" si="39"/>
        <v>43737.208333333328</v>
      </c>
      <c r="T432" s="7">
        <f t="shared" si="40"/>
        <v>43771.208333333328</v>
      </c>
      <c r="U432" t="str" cm="1">
        <f t="array" ref="U432">LOOKUP(2,1/((D432&gt;=Min)*(D432&lt;Max)),Value)</f>
        <v>5000 to 9999</v>
      </c>
    </row>
    <row r="433" spans="1:2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12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7"/>
        <v>theater</v>
      </c>
      <c r="R433" t="str">
        <f t="shared" si="38"/>
        <v>plays</v>
      </c>
      <c r="S433" s="7">
        <f t="shared" si="39"/>
        <v>43273.208333333328</v>
      </c>
      <c r="T433" s="7">
        <f t="shared" si="40"/>
        <v>43290.208333333328</v>
      </c>
      <c r="U433" t="str" cm="1">
        <f t="array" ref="U433">LOOKUP(2,1/((D433&gt;=Min)*(D433&lt;Max)),Value)</f>
        <v>5000 to 9999</v>
      </c>
    </row>
    <row r="434" spans="1:2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12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7"/>
        <v>theater</v>
      </c>
      <c r="R434" t="str">
        <f t="shared" si="38"/>
        <v>plays</v>
      </c>
      <c r="S434" s="7">
        <f t="shared" si="39"/>
        <v>41761.208333333336</v>
      </c>
      <c r="T434" s="7">
        <f t="shared" si="40"/>
        <v>41781.208333333336</v>
      </c>
      <c r="U434" t="str" cm="1">
        <f t="array" ref="U434">LOOKUP(2,1/((D434&gt;=Min)*(D434&lt;Max)),Value)</f>
        <v>5000 to 9999</v>
      </c>
    </row>
    <row r="435" spans="1:2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12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7"/>
        <v>film &amp; video</v>
      </c>
      <c r="R435" t="str">
        <f t="shared" si="38"/>
        <v>documentary</v>
      </c>
      <c r="S435" s="7">
        <f t="shared" si="39"/>
        <v>41603.25</v>
      </c>
      <c r="T435" s="7">
        <f t="shared" si="40"/>
        <v>41619.25</v>
      </c>
      <c r="U435" t="str" cm="1">
        <f t="array" ref="U435">LOOKUP(2,1/((D435&gt;=Min)*(D435&lt;Max)),Value)</f>
        <v>Greater than or equal to 50000</v>
      </c>
    </row>
    <row r="436" spans="1:2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12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7"/>
        <v>theater</v>
      </c>
      <c r="R436" t="str">
        <f t="shared" si="38"/>
        <v>plays</v>
      </c>
      <c r="S436" s="7">
        <f t="shared" si="39"/>
        <v>42705.25</v>
      </c>
      <c r="T436" s="7">
        <f t="shared" si="40"/>
        <v>42719.25</v>
      </c>
      <c r="U436" t="str" cm="1">
        <f t="array" ref="U436">LOOKUP(2,1/((D436&gt;=Min)*(D436&lt;Max)),Value)</f>
        <v>5000 to 9999</v>
      </c>
    </row>
    <row r="437" spans="1:2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12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7"/>
        <v>theater</v>
      </c>
      <c r="R437" t="str">
        <f t="shared" si="38"/>
        <v>plays</v>
      </c>
      <c r="S437" s="7">
        <f t="shared" si="39"/>
        <v>41988.25</v>
      </c>
      <c r="T437" s="7">
        <f t="shared" si="40"/>
        <v>42000.25</v>
      </c>
      <c r="U437" t="str" cm="1">
        <f t="array" ref="U437">LOOKUP(2,1/((D437&gt;=Min)*(D437&lt;Max)),Value)</f>
        <v>Greater than or equal to 50000</v>
      </c>
    </row>
    <row r="438" spans="1:2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12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7"/>
        <v>music</v>
      </c>
      <c r="R438" t="str">
        <f t="shared" si="38"/>
        <v>jazz</v>
      </c>
      <c r="S438" s="7">
        <f t="shared" si="39"/>
        <v>43575.208333333328</v>
      </c>
      <c r="T438" s="7">
        <f t="shared" si="40"/>
        <v>43576.208333333328</v>
      </c>
      <c r="U438" t="str" cm="1">
        <f t="array" ref="U438">LOOKUP(2,1/((D438&gt;=Min)*(D438&lt;Max)),Value)</f>
        <v>1000 to 4999</v>
      </c>
    </row>
    <row r="439" spans="1:2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12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7"/>
        <v>film &amp; video</v>
      </c>
      <c r="R439" t="str">
        <f t="shared" si="38"/>
        <v>animation</v>
      </c>
      <c r="S439" s="7">
        <f t="shared" si="39"/>
        <v>42260.208333333328</v>
      </c>
      <c r="T439" s="7">
        <f t="shared" si="40"/>
        <v>42263.208333333328</v>
      </c>
      <c r="U439" t="str" cm="1">
        <f t="array" ref="U439">LOOKUP(2,1/((D439&gt;=Min)*(D439&lt;Max)),Value)</f>
        <v>5000 to 9999</v>
      </c>
    </row>
    <row r="440" spans="1:21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12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7"/>
        <v>theater</v>
      </c>
      <c r="R440" t="str">
        <f t="shared" si="38"/>
        <v>plays</v>
      </c>
      <c r="S440" s="7">
        <f t="shared" si="39"/>
        <v>41337.25</v>
      </c>
      <c r="T440" s="7">
        <f t="shared" si="40"/>
        <v>41367.208333333336</v>
      </c>
      <c r="U440" t="str" cm="1">
        <f t="array" ref="U440">LOOKUP(2,1/((D440&gt;=Min)*(D440&lt;Max)),Value)</f>
        <v>5000 to 9999</v>
      </c>
    </row>
    <row r="441" spans="1:2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12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7"/>
        <v>film &amp; video</v>
      </c>
      <c r="R441" t="str">
        <f t="shared" si="38"/>
        <v>science fiction</v>
      </c>
      <c r="S441" s="7">
        <f t="shared" si="39"/>
        <v>42680.208333333328</v>
      </c>
      <c r="T441" s="7">
        <f t="shared" si="40"/>
        <v>42687.25</v>
      </c>
      <c r="U441" t="str" cm="1">
        <f t="array" ref="U441">LOOKUP(2,1/((D441&gt;=Min)*(D441&lt;Max)),Value)</f>
        <v>25000 to 29999</v>
      </c>
    </row>
    <row r="442" spans="1:2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12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7"/>
        <v>film &amp; video</v>
      </c>
      <c r="R442" t="str">
        <f t="shared" si="38"/>
        <v>television</v>
      </c>
      <c r="S442" s="7">
        <f t="shared" si="39"/>
        <v>42916.208333333328</v>
      </c>
      <c r="T442" s="7">
        <f t="shared" si="40"/>
        <v>42926.208333333328</v>
      </c>
      <c r="U442" t="str" cm="1">
        <f t="array" ref="U442">LOOKUP(2,1/((D442&gt;=Min)*(D442&lt;Max)),Value)</f>
        <v>Greater than or equal to 50000</v>
      </c>
    </row>
    <row r="443" spans="1:2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12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7"/>
        <v>technology</v>
      </c>
      <c r="R443" t="str">
        <f t="shared" si="38"/>
        <v>wearables</v>
      </c>
      <c r="S443" s="7">
        <f t="shared" si="39"/>
        <v>41025.208333333336</v>
      </c>
      <c r="T443" s="7">
        <f t="shared" si="40"/>
        <v>41053.208333333336</v>
      </c>
      <c r="U443" t="str" cm="1">
        <f t="array" ref="U443">LOOKUP(2,1/((D443&gt;=Min)*(D443&lt;Max)),Value)</f>
        <v>5000 to 9999</v>
      </c>
    </row>
    <row r="444" spans="1:2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12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7"/>
        <v>theater</v>
      </c>
      <c r="R444" t="str">
        <f t="shared" si="38"/>
        <v>plays</v>
      </c>
      <c r="S444" s="7">
        <f t="shared" si="39"/>
        <v>42980.208333333328</v>
      </c>
      <c r="T444" s="7">
        <f t="shared" si="40"/>
        <v>42996.208333333328</v>
      </c>
      <c r="U444" t="str" cm="1">
        <f t="array" ref="U444">LOOKUP(2,1/((D444&gt;=Min)*(D444&lt;Max)),Value)</f>
        <v>5000 to 9999</v>
      </c>
    </row>
    <row r="445" spans="1:2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12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7"/>
        <v>theater</v>
      </c>
      <c r="R445" t="str">
        <f t="shared" si="38"/>
        <v>plays</v>
      </c>
      <c r="S445" s="7">
        <f t="shared" si="39"/>
        <v>40451.208333333336</v>
      </c>
      <c r="T445" s="7">
        <f t="shared" si="40"/>
        <v>40470.208333333336</v>
      </c>
      <c r="U445" t="str" cm="1">
        <f t="array" ref="U445">LOOKUP(2,1/((D445&gt;=Min)*(D445&lt;Max)),Value)</f>
        <v>5000 to 9999</v>
      </c>
    </row>
    <row r="446" spans="1:2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12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7"/>
        <v>music</v>
      </c>
      <c r="R446" t="str">
        <f t="shared" si="38"/>
        <v>indie rock</v>
      </c>
      <c r="S446" s="7">
        <f t="shared" si="39"/>
        <v>40748.208333333336</v>
      </c>
      <c r="T446" s="7">
        <f t="shared" si="40"/>
        <v>40750.208333333336</v>
      </c>
      <c r="U446" t="str" cm="1">
        <f t="array" ref="U446">LOOKUP(2,1/((D446&gt;=Min)*(D446&lt;Max)),Value)</f>
        <v>5000 to 9999</v>
      </c>
    </row>
    <row r="447" spans="1:21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12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7"/>
        <v>theater</v>
      </c>
      <c r="R447" t="str">
        <f t="shared" si="38"/>
        <v>plays</v>
      </c>
      <c r="S447" s="7">
        <f t="shared" si="39"/>
        <v>40515.25</v>
      </c>
      <c r="T447" s="7">
        <f t="shared" si="40"/>
        <v>40536.25</v>
      </c>
      <c r="U447" t="str" cm="1">
        <f t="array" ref="U447">LOOKUP(2,1/((D447&gt;=Min)*(D447&lt;Max)),Value)</f>
        <v>1000 to 4999</v>
      </c>
    </row>
    <row r="448" spans="1:2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12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7"/>
        <v>technology</v>
      </c>
      <c r="R448" t="str">
        <f t="shared" si="38"/>
        <v>wearables</v>
      </c>
      <c r="S448" s="7">
        <f t="shared" si="39"/>
        <v>41261.25</v>
      </c>
      <c r="T448" s="7">
        <f t="shared" si="40"/>
        <v>41263.25</v>
      </c>
      <c r="U448" t="str" cm="1">
        <f t="array" ref="U448">LOOKUP(2,1/((D448&gt;=Min)*(D448&lt;Max)),Value)</f>
        <v>5000 to 9999</v>
      </c>
    </row>
    <row r="449" spans="1:21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12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7"/>
        <v>film &amp; video</v>
      </c>
      <c r="R449" t="str">
        <f t="shared" si="38"/>
        <v>television</v>
      </c>
      <c r="S449" s="7">
        <f t="shared" si="39"/>
        <v>43088.25</v>
      </c>
      <c r="T449" s="7">
        <f t="shared" si="40"/>
        <v>43104.25</v>
      </c>
      <c r="U449" t="str" cm="1">
        <f t="array" ref="U449">LOOKUP(2,1/((D449&gt;=Min)*(D449&lt;Max)),Value)</f>
        <v>Greater than or equal to 50000</v>
      </c>
    </row>
    <row r="450" spans="1:2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42">E450/D450*100</f>
        <v>50.482758620689658</v>
      </c>
      <c r="G450" t="s">
        <v>14</v>
      </c>
      <c r="H450">
        <v>605</v>
      </c>
      <c r="I450" s="12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ref="Q450:Q513" si="43">LEFT(P450,FIND("/",P450)-1)</f>
        <v>games</v>
      </c>
      <c r="R450" t="str">
        <f t="shared" ref="R450:R513" si="44">RIGHT(P450,LEN(P450)-FIND("/",P450))</f>
        <v>video games</v>
      </c>
      <c r="S450" s="7">
        <f t="shared" ref="S450:S513" si="45">(((L450/60)/60)/24)+DATE(1970,1,1)</f>
        <v>41378.208333333336</v>
      </c>
      <c r="T450" s="7">
        <f t="shared" ref="T450:T513" si="46">(((M450/60)/60)/24)+DATE(1970,1,1)</f>
        <v>41380.208333333336</v>
      </c>
      <c r="U450" t="str" cm="1">
        <f t="array" ref="U450">LOOKUP(2,1/((D450&gt;=Min)*(D450&lt;Max)),Value)</f>
        <v>Greater than or equal to 50000</v>
      </c>
    </row>
    <row r="451" spans="1:2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42"/>
        <v>967</v>
      </c>
      <c r="G451" t="s">
        <v>20</v>
      </c>
      <c r="H451">
        <v>86</v>
      </c>
      <c r="I451" s="12">
        <f t="shared" ref="I451:I514" si="47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si="43"/>
        <v>games</v>
      </c>
      <c r="R451" t="str">
        <f t="shared" si="44"/>
        <v>video games</v>
      </c>
      <c r="S451" s="7">
        <f t="shared" si="45"/>
        <v>43530.25</v>
      </c>
      <c r="T451" s="7">
        <f t="shared" si="46"/>
        <v>43547.208333333328</v>
      </c>
      <c r="U451" t="str" cm="1">
        <f t="array" ref="U451">LOOKUP(2,1/((D451&gt;=Min)*(D451&lt;Max)),Value)</f>
        <v>Less than 1000</v>
      </c>
    </row>
    <row r="452" spans="1:2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12">
        <f t="shared" si="47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3"/>
        <v>film &amp; video</v>
      </c>
      <c r="R452" t="str">
        <f t="shared" si="44"/>
        <v>animation</v>
      </c>
      <c r="S452" s="7">
        <f t="shared" si="45"/>
        <v>43394.208333333328</v>
      </c>
      <c r="T452" s="7">
        <f t="shared" si="46"/>
        <v>43417.25</v>
      </c>
      <c r="U452" t="str" cm="1">
        <f t="array" ref="U452">LOOKUP(2,1/((D452&gt;=Min)*(D452&lt;Max)),Value)</f>
        <v>Less than 1000</v>
      </c>
    </row>
    <row r="453" spans="1:2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12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3"/>
        <v>music</v>
      </c>
      <c r="R453" t="str">
        <f t="shared" si="44"/>
        <v>rock</v>
      </c>
      <c r="S453" s="7">
        <f t="shared" si="45"/>
        <v>42935.208333333328</v>
      </c>
      <c r="T453" s="7">
        <f t="shared" si="46"/>
        <v>42966.208333333328</v>
      </c>
      <c r="U453" t="str" cm="1">
        <f t="array" ref="U453">LOOKUP(2,1/((D453&gt;=Min)*(D453&lt;Max)),Value)</f>
        <v>Greater than or equal to 50000</v>
      </c>
    </row>
    <row r="454" spans="1:21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12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3"/>
        <v>film &amp; video</v>
      </c>
      <c r="R454" t="str">
        <f t="shared" si="44"/>
        <v>drama</v>
      </c>
      <c r="S454" s="7">
        <f t="shared" si="45"/>
        <v>40365.208333333336</v>
      </c>
      <c r="T454" s="7">
        <f t="shared" si="46"/>
        <v>40366.208333333336</v>
      </c>
      <c r="U454" t="str" cm="1">
        <f t="array" ref="U454">LOOKUP(2,1/((D454&gt;=Min)*(D454&lt;Max)),Value)</f>
        <v>1000 to 4999</v>
      </c>
    </row>
    <row r="455" spans="1:21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12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3"/>
        <v>film &amp; video</v>
      </c>
      <c r="R455" t="str">
        <f t="shared" si="44"/>
        <v>science fiction</v>
      </c>
      <c r="S455" s="7">
        <f t="shared" si="45"/>
        <v>42705.25</v>
      </c>
      <c r="T455" s="7">
        <f t="shared" si="46"/>
        <v>42746.25</v>
      </c>
      <c r="U455" t="str" cm="1">
        <f t="array" ref="U455">LOOKUP(2,1/((D455&gt;=Min)*(D455&lt;Max)),Value)</f>
        <v>Greater than or equal to 50000</v>
      </c>
    </row>
    <row r="456" spans="1:2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12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3"/>
        <v>film &amp; video</v>
      </c>
      <c r="R456" t="str">
        <f t="shared" si="44"/>
        <v>drama</v>
      </c>
      <c r="S456" s="7">
        <f t="shared" si="45"/>
        <v>41568.208333333336</v>
      </c>
      <c r="T456" s="7">
        <f t="shared" si="46"/>
        <v>41604.25</v>
      </c>
      <c r="U456" t="str" cm="1">
        <f t="array" ref="U456">LOOKUP(2,1/((D456&gt;=Min)*(D456&lt;Max)),Value)</f>
        <v>1000 to 4999</v>
      </c>
    </row>
    <row r="457" spans="1:2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12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3"/>
        <v>theater</v>
      </c>
      <c r="R457" t="str">
        <f t="shared" si="44"/>
        <v>plays</v>
      </c>
      <c r="S457" s="7">
        <f t="shared" si="45"/>
        <v>40809.208333333336</v>
      </c>
      <c r="T457" s="7">
        <f t="shared" si="46"/>
        <v>40832.208333333336</v>
      </c>
      <c r="U457" t="str" cm="1">
        <f t="array" ref="U457">LOOKUP(2,1/((D457&gt;=Min)*(D457&lt;Max)),Value)</f>
        <v>Greater than or equal to 50000</v>
      </c>
    </row>
    <row r="458" spans="1:21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12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3"/>
        <v>music</v>
      </c>
      <c r="R458" t="str">
        <f t="shared" si="44"/>
        <v>indie rock</v>
      </c>
      <c r="S458" s="7">
        <f t="shared" si="45"/>
        <v>43141.25</v>
      </c>
      <c r="T458" s="7">
        <f t="shared" si="46"/>
        <v>43141.25</v>
      </c>
      <c r="U458" t="str" cm="1">
        <f t="array" ref="U458">LOOKUP(2,1/((D458&gt;=Min)*(D458&lt;Max)),Value)</f>
        <v>Greater than or equal to 50000</v>
      </c>
    </row>
    <row r="459" spans="1:2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12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3"/>
        <v>theater</v>
      </c>
      <c r="R459" t="str">
        <f t="shared" si="44"/>
        <v>plays</v>
      </c>
      <c r="S459" s="7">
        <f t="shared" si="45"/>
        <v>42657.208333333328</v>
      </c>
      <c r="T459" s="7">
        <f t="shared" si="46"/>
        <v>42659.208333333328</v>
      </c>
      <c r="U459" t="str" cm="1">
        <f t="array" ref="U459">LOOKUP(2,1/((D459&gt;=Min)*(D459&lt;Max)),Value)</f>
        <v>5000 to 9999</v>
      </c>
    </row>
    <row r="460" spans="1:2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12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3"/>
        <v>theater</v>
      </c>
      <c r="R460" t="str">
        <f t="shared" si="44"/>
        <v>plays</v>
      </c>
      <c r="S460" s="7">
        <f t="shared" si="45"/>
        <v>40265.208333333336</v>
      </c>
      <c r="T460" s="7">
        <f t="shared" si="46"/>
        <v>40309.208333333336</v>
      </c>
      <c r="U460" t="str" cm="1">
        <f t="array" ref="U460">LOOKUP(2,1/((D460&gt;=Min)*(D460&lt;Max)),Value)</f>
        <v>30000 to 34999</v>
      </c>
    </row>
    <row r="461" spans="1:2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12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3"/>
        <v>film &amp; video</v>
      </c>
      <c r="R461" t="str">
        <f t="shared" si="44"/>
        <v>documentary</v>
      </c>
      <c r="S461" s="7">
        <f t="shared" si="45"/>
        <v>42001.25</v>
      </c>
      <c r="T461" s="7">
        <f t="shared" si="46"/>
        <v>42026.25</v>
      </c>
      <c r="U461" t="str" cm="1">
        <f t="array" ref="U461">LOOKUP(2,1/((D461&gt;=Min)*(D461&lt;Max)),Value)</f>
        <v>5000 to 9999</v>
      </c>
    </row>
    <row r="462" spans="1:2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12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3"/>
        <v>theater</v>
      </c>
      <c r="R462" t="str">
        <f t="shared" si="44"/>
        <v>plays</v>
      </c>
      <c r="S462" s="7">
        <f t="shared" si="45"/>
        <v>40399.208333333336</v>
      </c>
      <c r="T462" s="7">
        <f t="shared" si="46"/>
        <v>40402.208333333336</v>
      </c>
      <c r="U462" t="str" cm="1">
        <f t="array" ref="U462">LOOKUP(2,1/((D462&gt;=Min)*(D462&lt;Max)),Value)</f>
        <v>1000 to 4999</v>
      </c>
    </row>
    <row r="463" spans="1:2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12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3"/>
        <v>film &amp; video</v>
      </c>
      <c r="R463" t="str">
        <f t="shared" si="44"/>
        <v>drama</v>
      </c>
      <c r="S463" s="7">
        <f t="shared" si="45"/>
        <v>41757.208333333336</v>
      </c>
      <c r="T463" s="7">
        <f t="shared" si="46"/>
        <v>41777.208333333336</v>
      </c>
      <c r="U463" t="str" cm="1">
        <f t="array" ref="U463">LOOKUP(2,1/((D463&gt;=Min)*(D463&lt;Max)),Value)</f>
        <v>Greater than or equal to 50000</v>
      </c>
    </row>
    <row r="464" spans="1:2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12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3"/>
        <v>games</v>
      </c>
      <c r="R464" t="str">
        <f t="shared" si="44"/>
        <v>mobile games</v>
      </c>
      <c r="S464" s="7">
        <f t="shared" si="45"/>
        <v>41304.25</v>
      </c>
      <c r="T464" s="7">
        <f t="shared" si="46"/>
        <v>41342.25</v>
      </c>
      <c r="U464" t="str" cm="1">
        <f t="array" ref="U464">LOOKUP(2,1/((D464&gt;=Min)*(D464&lt;Max)),Value)</f>
        <v>Greater than or equal to 50000</v>
      </c>
    </row>
    <row r="465" spans="1:21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12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3"/>
        <v>film &amp; video</v>
      </c>
      <c r="R465" t="str">
        <f t="shared" si="44"/>
        <v>animation</v>
      </c>
      <c r="S465" s="7">
        <f t="shared" si="45"/>
        <v>41639.25</v>
      </c>
      <c r="T465" s="7">
        <f t="shared" si="46"/>
        <v>41643.25</v>
      </c>
      <c r="U465" t="str" cm="1">
        <f t="array" ref="U465">LOOKUP(2,1/((D465&gt;=Min)*(D465&lt;Max)),Value)</f>
        <v>Greater than or equal to 50000</v>
      </c>
    </row>
    <row r="466" spans="1:2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12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3"/>
        <v>theater</v>
      </c>
      <c r="R466" t="str">
        <f t="shared" si="44"/>
        <v>plays</v>
      </c>
      <c r="S466" s="7">
        <f t="shared" si="45"/>
        <v>43142.25</v>
      </c>
      <c r="T466" s="7">
        <f t="shared" si="46"/>
        <v>43156.25</v>
      </c>
      <c r="U466" t="str" cm="1">
        <f t="array" ref="U466">LOOKUP(2,1/((D466&gt;=Min)*(D466&lt;Max)),Value)</f>
        <v>Greater than or equal to 50000</v>
      </c>
    </row>
    <row r="467" spans="1:2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12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3"/>
        <v>publishing</v>
      </c>
      <c r="R467" t="str">
        <f t="shared" si="44"/>
        <v>translations</v>
      </c>
      <c r="S467" s="7">
        <f t="shared" si="45"/>
        <v>43127.25</v>
      </c>
      <c r="T467" s="7">
        <f t="shared" si="46"/>
        <v>43136.25</v>
      </c>
      <c r="U467" t="str" cm="1">
        <f t="array" ref="U467">LOOKUP(2,1/((D467&gt;=Min)*(D467&lt;Max)),Value)</f>
        <v>1000 to 4999</v>
      </c>
    </row>
    <row r="468" spans="1:2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12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3"/>
        <v>technology</v>
      </c>
      <c r="R468" t="str">
        <f t="shared" si="44"/>
        <v>wearables</v>
      </c>
      <c r="S468" s="7">
        <f t="shared" si="45"/>
        <v>41409.208333333336</v>
      </c>
      <c r="T468" s="7">
        <f t="shared" si="46"/>
        <v>41432.208333333336</v>
      </c>
      <c r="U468" t="str" cm="1">
        <f t="array" ref="U468">LOOKUP(2,1/((D468&gt;=Min)*(D468&lt;Max)),Value)</f>
        <v>1000 to 4999</v>
      </c>
    </row>
    <row r="469" spans="1:21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12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3"/>
        <v>technology</v>
      </c>
      <c r="R469" t="str">
        <f t="shared" si="44"/>
        <v>web</v>
      </c>
      <c r="S469" s="7">
        <f t="shared" si="45"/>
        <v>42331.25</v>
      </c>
      <c r="T469" s="7">
        <f t="shared" si="46"/>
        <v>42338.25</v>
      </c>
      <c r="U469" t="str" cm="1">
        <f t="array" ref="U469">LOOKUP(2,1/((D469&gt;=Min)*(D469&lt;Max)),Value)</f>
        <v>1000 to 4999</v>
      </c>
    </row>
    <row r="470" spans="1:2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12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3"/>
        <v>theater</v>
      </c>
      <c r="R470" t="str">
        <f t="shared" si="44"/>
        <v>plays</v>
      </c>
      <c r="S470" s="7">
        <f t="shared" si="45"/>
        <v>43569.208333333328</v>
      </c>
      <c r="T470" s="7">
        <f t="shared" si="46"/>
        <v>43585.208333333328</v>
      </c>
      <c r="U470" t="str" cm="1">
        <f t="array" ref="U470">LOOKUP(2,1/((D470&gt;=Min)*(D470&lt;Max)),Value)</f>
        <v>1000 to 4999</v>
      </c>
    </row>
    <row r="471" spans="1:2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12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3"/>
        <v>film &amp; video</v>
      </c>
      <c r="R471" t="str">
        <f t="shared" si="44"/>
        <v>drama</v>
      </c>
      <c r="S471" s="7">
        <f t="shared" si="45"/>
        <v>42142.208333333328</v>
      </c>
      <c r="T471" s="7">
        <f t="shared" si="46"/>
        <v>42144.208333333328</v>
      </c>
      <c r="U471" t="str" cm="1">
        <f t="array" ref="U471">LOOKUP(2,1/((D471&gt;=Min)*(D471&lt;Max)),Value)</f>
        <v>5000 to 9999</v>
      </c>
    </row>
    <row r="472" spans="1:2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12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3"/>
        <v>technology</v>
      </c>
      <c r="R472" t="str">
        <f t="shared" si="44"/>
        <v>wearables</v>
      </c>
      <c r="S472" s="7">
        <f t="shared" si="45"/>
        <v>42716.25</v>
      </c>
      <c r="T472" s="7">
        <f t="shared" si="46"/>
        <v>42723.25</v>
      </c>
      <c r="U472" t="str" cm="1">
        <f t="array" ref="U472">LOOKUP(2,1/((D472&gt;=Min)*(D472&lt;Max)),Value)</f>
        <v>1000 to 4999</v>
      </c>
    </row>
    <row r="473" spans="1:2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12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3"/>
        <v>food</v>
      </c>
      <c r="R473" t="str">
        <f t="shared" si="44"/>
        <v>food trucks</v>
      </c>
      <c r="S473" s="7">
        <f t="shared" si="45"/>
        <v>41031.208333333336</v>
      </c>
      <c r="T473" s="7">
        <f t="shared" si="46"/>
        <v>41031.208333333336</v>
      </c>
      <c r="U473" t="str" cm="1">
        <f t="array" ref="U473">LOOKUP(2,1/((D473&gt;=Min)*(D473&lt;Max)),Value)</f>
        <v>1000 to 4999</v>
      </c>
    </row>
    <row r="474" spans="1:2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12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3"/>
        <v>music</v>
      </c>
      <c r="R474" t="str">
        <f t="shared" si="44"/>
        <v>rock</v>
      </c>
      <c r="S474" s="7">
        <f t="shared" si="45"/>
        <v>43535.208333333328</v>
      </c>
      <c r="T474" s="7">
        <f t="shared" si="46"/>
        <v>43589.208333333328</v>
      </c>
      <c r="U474" t="str" cm="1">
        <f t="array" ref="U474">LOOKUP(2,1/((D474&gt;=Min)*(D474&lt;Max)),Value)</f>
        <v>Greater than or equal to 50000</v>
      </c>
    </row>
    <row r="475" spans="1:2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12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3"/>
        <v>music</v>
      </c>
      <c r="R475" t="str">
        <f t="shared" si="44"/>
        <v>electric music</v>
      </c>
      <c r="S475" s="7">
        <f t="shared" si="45"/>
        <v>43277.208333333328</v>
      </c>
      <c r="T475" s="7">
        <f t="shared" si="46"/>
        <v>43278.208333333328</v>
      </c>
      <c r="U475" t="str" cm="1">
        <f t="array" ref="U475">LOOKUP(2,1/((D475&gt;=Min)*(D475&lt;Max)),Value)</f>
        <v>5000 to 9999</v>
      </c>
    </row>
    <row r="476" spans="1:2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12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3"/>
        <v>film &amp; video</v>
      </c>
      <c r="R476" t="str">
        <f t="shared" si="44"/>
        <v>television</v>
      </c>
      <c r="S476" s="7">
        <f t="shared" si="45"/>
        <v>41989.25</v>
      </c>
      <c r="T476" s="7">
        <f t="shared" si="46"/>
        <v>41990.25</v>
      </c>
      <c r="U476" t="str" cm="1">
        <f t="array" ref="U476">LOOKUP(2,1/((D476&gt;=Min)*(D476&lt;Max)),Value)</f>
        <v>1000 to 4999</v>
      </c>
    </row>
    <row r="477" spans="1:21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12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3"/>
        <v>publishing</v>
      </c>
      <c r="R477" t="str">
        <f t="shared" si="44"/>
        <v>translations</v>
      </c>
      <c r="S477" s="7">
        <f t="shared" si="45"/>
        <v>41450.208333333336</v>
      </c>
      <c r="T477" s="7">
        <f t="shared" si="46"/>
        <v>41454.208333333336</v>
      </c>
      <c r="U477" t="str" cm="1">
        <f t="array" ref="U477">LOOKUP(2,1/((D477&gt;=Min)*(D477&lt;Max)),Value)</f>
        <v>5000 to 9999</v>
      </c>
    </row>
    <row r="478" spans="1:21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12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3"/>
        <v>publishing</v>
      </c>
      <c r="R478" t="str">
        <f t="shared" si="44"/>
        <v>fiction</v>
      </c>
      <c r="S478" s="7">
        <f t="shared" si="45"/>
        <v>43322.208333333328</v>
      </c>
      <c r="T478" s="7">
        <f t="shared" si="46"/>
        <v>43328.208333333328</v>
      </c>
      <c r="U478" t="str" cm="1">
        <f t="array" ref="U478">LOOKUP(2,1/((D478&gt;=Min)*(D478&lt;Max)),Value)</f>
        <v>Greater than or equal to 50000</v>
      </c>
    </row>
    <row r="479" spans="1:2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12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3"/>
        <v>film &amp; video</v>
      </c>
      <c r="R479" t="str">
        <f t="shared" si="44"/>
        <v>science fiction</v>
      </c>
      <c r="S479" s="7">
        <f t="shared" si="45"/>
        <v>40720.208333333336</v>
      </c>
      <c r="T479" s="7">
        <f t="shared" si="46"/>
        <v>40747.208333333336</v>
      </c>
      <c r="U479" t="str" cm="1">
        <f t="array" ref="U479">LOOKUP(2,1/((D479&gt;=Min)*(D479&lt;Max)),Value)</f>
        <v>5000 to 9999</v>
      </c>
    </row>
    <row r="480" spans="1:2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12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3"/>
        <v>technology</v>
      </c>
      <c r="R480" t="str">
        <f t="shared" si="44"/>
        <v>wearables</v>
      </c>
      <c r="S480" s="7">
        <f t="shared" si="45"/>
        <v>42072.208333333328</v>
      </c>
      <c r="T480" s="7">
        <f t="shared" si="46"/>
        <v>42084.208333333328</v>
      </c>
      <c r="U480" t="str" cm="1">
        <f t="array" ref="U480">LOOKUP(2,1/((D480&gt;=Min)*(D480&lt;Max)),Value)</f>
        <v>Greater than or equal to 50000</v>
      </c>
    </row>
    <row r="481" spans="1:2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12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3"/>
        <v>food</v>
      </c>
      <c r="R481" t="str">
        <f t="shared" si="44"/>
        <v>food trucks</v>
      </c>
      <c r="S481" s="7">
        <f t="shared" si="45"/>
        <v>42945.208333333328</v>
      </c>
      <c r="T481" s="7">
        <f t="shared" si="46"/>
        <v>42947.208333333328</v>
      </c>
      <c r="U481" t="str" cm="1">
        <f t="array" ref="U481">LOOKUP(2,1/((D481&gt;=Min)*(D481&lt;Max)),Value)</f>
        <v>1000 to 4999</v>
      </c>
    </row>
    <row r="482" spans="1:2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12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3"/>
        <v>photography</v>
      </c>
      <c r="R482" t="str">
        <f t="shared" si="44"/>
        <v>photography books</v>
      </c>
      <c r="S482" s="7">
        <f t="shared" si="45"/>
        <v>40248.25</v>
      </c>
      <c r="T482" s="7">
        <f t="shared" si="46"/>
        <v>40257.208333333336</v>
      </c>
      <c r="U482" t="str" cm="1">
        <f t="array" ref="U482">LOOKUP(2,1/((D482&gt;=Min)*(D482&lt;Max)),Value)</f>
        <v>5000 to 9999</v>
      </c>
    </row>
    <row r="483" spans="1:21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12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3"/>
        <v>theater</v>
      </c>
      <c r="R483" t="str">
        <f t="shared" si="44"/>
        <v>plays</v>
      </c>
      <c r="S483" s="7">
        <f t="shared" si="45"/>
        <v>41913.208333333336</v>
      </c>
      <c r="T483" s="7">
        <f t="shared" si="46"/>
        <v>41955.25</v>
      </c>
      <c r="U483" t="str" cm="1">
        <f t="array" ref="U483">LOOKUP(2,1/((D483&gt;=Min)*(D483&lt;Max)),Value)</f>
        <v>Greater than or equal to 50000</v>
      </c>
    </row>
    <row r="484" spans="1:21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12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3"/>
        <v>publishing</v>
      </c>
      <c r="R484" t="str">
        <f t="shared" si="44"/>
        <v>fiction</v>
      </c>
      <c r="S484" s="7">
        <f t="shared" si="45"/>
        <v>40963.25</v>
      </c>
      <c r="T484" s="7">
        <f t="shared" si="46"/>
        <v>40974.25</v>
      </c>
      <c r="U484" t="str" cm="1">
        <f t="array" ref="U484">LOOKUP(2,1/((D484&gt;=Min)*(D484&lt;Max)),Value)</f>
        <v>1000 to 4999</v>
      </c>
    </row>
    <row r="485" spans="1:2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12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3"/>
        <v>theater</v>
      </c>
      <c r="R485" t="str">
        <f t="shared" si="44"/>
        <v>plays</v>
      </c>
      <c r="S485" s="7">
        <f t="shared" si="45"/>
        <v>43811.25</v>
      </c>
      <c r="T485" s="7">
        <f t="shared" si="46"/>
        <v>43818.25</v>
      </c>
      <c r="U485" t="str" cm="1">
        <f t="array" ref="U485">LOOKUP(2,1/((D485&gt;=Min)*(D485&lt;Max)),Value)</f>
        <v>Greater than or equal to 50000</v>
      </c>
    </row>
    <row r="486" spans="1:2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12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3"/>
        <v>food</v>
      </c>
      <c r="R486" t="str">
        <f t="shared" si="44"/>
        <v>food trucks</v>
      </c>
      <c r="S486" s="7">
        <f t="shared" si="45"/>
        <v>41855.208333333336</v>
      </c>
      <c r="T486" s="7">
        <f t="shared" si="46"/>
        <v>41904.208333333336</v>
      </c>
      <c r="U486" t="str" cm="1">
        <f t="array" ref="U486">LOOKUP(2,1/((D486&gt;=Min)*(D486&lt;Max)),Value)</f>
        <v>25000 to 29999</v>
      </c>
    </row>
    <row r="487" spans="1:21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12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3"/>
        <v>theater</v>
      </c>
      <c r="R487" t="str">
        <f t="shared" si="44"/>
        <v>plays</v>
      </c>
      <c r="S487" s="7">
        <f t="shared" si="45"/>
        <v>43626.208333333328</v>
      </c>
      <c r="T487" s="7">
        <f t="shared" si="46"/>
        <v>43667.208333333328</v>
      </c>
      <c r="U487" t="str" cm="1">
        <f t="array" ref="U487">LOOKUP(2,1/((D487&gt;=Min)*(D487&lt;Max)),Value)</f>
        <v>Greater than or equal to 50000</v>
      </c>
    </row>
    <row r="488" spans="1:21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12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3"/>
        <v>publishing</v>
      </c>
      <c r="R488" t="str">
        <f t="shared" si="44"/>
        <v>translations</v>
      </c>
      <c r="S488" s="7">
        <f t="shared" si="45"/>
        <v>43168.25</v>
      </c>
      <c r="T488" s="7">
        <f t="shared" si="46"/>
        <v>43183.208333333328</v>
      </c>
      <c r="U488" t="str" cm="1">
        <f t="array" ref="U488">LOOKUP(2,1/((D488&gt;=Min)*(D488&lt;Max)),Value)</f>
        <v>5000 to 9999</v>
      </c>
    </row>
    <row r="489" spans="1:2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12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3"/>
        <v>theater</v>
      </c>
      <c r="R489" t="str">
        <f t="shared" si="44"/>
        <v>plays</v>
      </c>
      <c r="S489" s="7">
        <f t="shared" si="45"/>
        <v>42845.208333333328</v>
      </c>
      <c r="T489" s="7">
        <f t="shared" si="46"/>
        <v>42878.208333333328</v>
      </c>
      <c r="U489" t="str" cm="1">
        <f t="array" ref="U489">LOOKUP(2,1/((D489&gt;=Min)*(D489&lt;Max)),Value)</f>
        <v>Greater than or equal to 50000</v>
      </c>
    </row>
    <row r="490" spans="1:2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12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3"/>
        <v>theater</v>
      </c>
      <c r="R490" t="str">
        <f t="shared" si="44"/>
        <v>plays</v>
      </c>
      <c r="S490" s="7">
        <f t="shared" si="45"/>
        <v>42403.25</v>
      </c>
      <c r="T490" s="7">
        <f t="shared" si="46"/>
        <v>42420.25</v>
      </c>
      <c r="U490" t="str" cm="1">
        <f t="array" ref="U490">LOOKUP(2,1/((D490&gt;=Min)*(D490&lt;Max)),Value)</f>
        <v>5000 to 9999</v>
      </c>
    </row>
    <row r="491" spans="1:2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12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3"/>
        <v>technology</v>
      </c>
      <c r="R491" t="str">
        <f t="shared" si="44"/>
        <v>wearables</v>
      </c>
      <c r="S491" s="7">
        <f t="shared" si="45"/>
        <v>40406.208333333336</v>
      </c>
      <c r="T491" s="7">
        <f t="shared" si="46"/>
        <v>40411.208333333336</v>
      </c>
      <c r="U491" t="str" cm="1">
        <f t="array" ref="U491">LOOKUP(2,1/((D491&gt;=Min)*(D491&lt;Max)),Value)</f>
        <v>5000 to 9999</v>
      </c>
    </row>
    <row r="492" spans="1:2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12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3"/>
        <v>journalism</v>
      </c>
      <c r="R492" t="str">
        <f t="shared" si="44"/>
        <v>audio</v>
      </c>
      <c r="S492" s="7">
        <f t="shared" si="45"/>
        <v>43786.25</v>
      </c>
      <c r="T492" s="7">
        <f t="shared" si="46"/>
        <v>43793.25</v>
      </c>
      <c r="U492" t="str" cm="1">
        <f t="array" ref="U492">LOOKUP(2,1/((D492&gt;=Min)*(D492&lt;Max)),Value)</f>
        <v>1000 to 4999</v>
      </c>
    </row>
    <row r="493" spans="1:21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12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3"/>
        <v>food</v>
      </c>
      <c r="R493" t="str">
        <f t="shared" si="44"/>
        <v>food trucks</v>
      </c>
      <c r="S493" s="7">
        <f t="shared" si="45"/>
        <v>41456.208333333336</v>
      </c>
      <c r="T493" s="7">
        <f t="shared" si="46"/>
        <v>41482.208333333336</v>
      </c>
      <c r="U493" t="str" cm="1">
        <f t="array" ref="U493">LOOKUP(2,1/((D493&gt;=Min)*(D493&lt;Max)),Value)</f>
        <v>Greater than or equal to 50000</v>
      </c>
    </row>
    <row r="494" spans="1:2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12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3"/>
        <v>film &amp; video</v>
      </c>
      <c r="R494" t="str">
        <f t="shared" si="44"/>
        <v>shorts</v>
      </c>
      <c r="S494" s="7">
        <f t="shared" si="45"/>
        <v>40336.208333333336</v>
      </c>
      <c r="T494" s="7">
        <f t="shared" si="46"/>
        <v>40371.208333333336</v>
      </c>
      <c r="U494" t="str" cm="1">
        <f t="array" ref="U494">LOOKUP(2,1/((D494&gt;=Min)*(D494&lt;Max)),Value)</f>
        <v>Greater than or equal to 50000</v>
      </c>
    </row>
    <row r="495" spans="1:2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12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3"/>
        <v>photography</v>
      </c>
      <c r="R495" t="str">
        <f t="shared" si="44"/>
        <v>photography books</v>
      </c>
      <c r="S495" s="7">
        <f t="shared" si="45"/>
        <v>43645.208333333328</v>
      </c>
      <c r="T495" s="7">
        <f t="shared" si="46"/>
        <v>43658.208333333328</v>
      </c>
      <c r="U495" t="str" cm="1">
        <f t="array" ref="U495">LOOKUP(2,1/((D495&gt;=Min)*(D495&lt;Max)),Value)</f>
        <v>Less than 1000</v>
      </c>
    </row>
    <row r="496" spans="1:2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12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3"/>
        <v>technology</v>
      </c>
      <c r="R496" t="str">
        <f t="shared" si="44"/>
        <v>wearables</v>
      </c>
      <c r="S496" s="7">
        <f t="shared" si="45"/>
        <v>40990.208333333336</v>
      </c>
      <c r="T496" s="7">
        <f t="shared" si="46"/>
        <v>40991.208333333336</v>
      </c>
      <c r="U496" t="str" cm="1">
        <f t="array" ref="U496">LOOKUP(2,1/((D496&gt;=Min)*(D496&lt;Max)),Value)</f>
        <v>1000 to 4999</v>
      </c>
    </row>
    <row r="497" spans="1:2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12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3"/>
        <v>theater</v>
      </c>
      <c r="R497" t="str">
        <f t="shared" si="44"/>
        <v>plays</v>
      </c>
      <c r="S497" s="7">
        <f t="shared" si="45"/>
        <v>41800.208333333336</v>
      </c>
      <c r="T497" s="7">
        <f t="shared" si="46"/>
        <v>41804.208333333336</v>
      </c>
      <c r="U497" t="str" cm="1">
        <f t="array" ref="U497">LOOKUP(2,1/((D497&gt;=Min)*(D497&lt;Max)),Value)</f>
        <v>1000 to 4999</v>
      </c>
    </row>
    <row r="498" spans="1:2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12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3"/>
        <v>film &amp; video</v>
      </c>
      <c r="R498" t="str">
        <f t="shared" si="44"/>
        <v>animation</v>
      </c>
      <c r="S498" s="7">
        <f t="shared" si="45"/>
        <v>42876.208333333328</v>
      </c>
      <c r="T498" s="7">
        <f t="shared" si="46"/>
        <v>42893.208333333328</v>
      </c>
      <c r="U498" t="str" cm="1">
        <f t="array" ref="U498">LOOKUP(2,1/((D498&gt;=Min)*(D498&lt;Max)),Value)</f>
        <v>Greater than or equal to 50000</v>
      </c>
    </row>
    <row r="499" spans="1:2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12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3"/>
        <v>technology</v>
      </c>
      <c r="R499" t="str">
        <f t="shared" si="44"/>
        <v>wearables</v>
      </c>
      <c r="S499" s="7">
        <f t="shared" si="45"/>
        <v>42724.25</v>
      </c>
      <c r="T499" s="7">
        <f t="shared" si="46"/>
        <v>42724.25</v>
      </c>
      <c r="U499" t="str" cm="1">
        <f t="array" ref="U499">LOOKUP(2,1/((D499&gt;=Min)*(D499&lt;Max)),Value)</f>
        <v>5000 to 9999</v>
      </c>
    </row>
    <row r="500" spans="1:2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12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3"/>
        <v>technology</v>
      </c>
      <c r="R500" t="str">
        <f t="shared" si="44"/>
        <v>web</v>
      </c>
      <c r="S500" s="7">
        <f t="shared" si="45"/>
        <v>42005.25</v>
      </c>
      <c r="T500" s="7">
        <f t="shared" si="46"/>
        <v>42007.25</v>
      </c>
      <c r="U500" t="str" cm="1">
        <f t="array" ref="U500">LOOKUP(2,1/((D500&gt;=Min)*(D500&lt;Max)),Value)</f>
        <v>Greater than or equal to 50000</v>
      </c>
    </row>
    <row r="501" spans="1:21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12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3"/>
        <v>film &amp; video</v>
      </c>
      <c r="R501" t="str">
        <f t="shared" si="44"/>
        <v>documentary</v>
      </c>
      <c r="S501" s="7">
        <f t="shared" si="45"/>
        <v>42444.208333333328</v>
      </c>
      <c r="T501" s="7">
        <f t="shared" si="46"/>
        <v>42449.208333333328</v>
      </c>
      <c r="U501" t="str" cm="1">
        <f t="array" ref="U501">LOOKUP(2,1/((D501&gt;=Min)*(D501&lt;Max)),Value)</f>
        <v>Greater than or equal to 50000</v>
      </c>
    </row>
    <row r="502" spans="1:2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12">
        <f t="shared" si="47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3"/>
        <v>theater</v>
      </c>
      <c r="R502" t="str">
        <f t="shared" si="44"/>
        <v>plays</v>
      </c>
      <c r="S502" s="7">
        <f t="shared" si="45"/>
        <v>41395.208333333336</v>
      </c>
      <c r="T502" s="7">
        <f t="shared" si="46"/>
        <v>41423.208333333336</v>
      </c>
      <c r="U502" t="str" cm="1">
        <f t="array" ref="U502">LOOKUP(2,1/((D502&gt;=Min)*(D502&lt;Max)),Value)</f>
        <v>Less than 1000</v>
      </c>
    </row>
    <row r="503" spans="1:2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12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3"/>
        <v>film &amp; video</v>
      </c>
      <c r="R503" t="str">
        <f t="shared" si="44"/>
        <v>documentary</v>
      </c>
      <c r="S503" s="7">
        <f t="shared" si="45"/>
        <v>41345.208333333336</v>
      </c>
      <c r="T503" s="7">
        <f t="shared" si="46"/>
        <v>41347.208333333336</v>
      </c>
      <c r="U503" t="str" cm="1">
        <f t="array" ref="U503">LOOKUP(2,1/((D503&gt;=Min)*(D503&lt;Max)),Value)</f>
        <v>Greater than or equal to 50000</v>
      </c>
    </row>
    <row r="504" spans="1:2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12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3"/>
        <v>games</v>
      </c>
      <c r="R504" t="str">
        <f t="shared" si="44"/>
        <v>video games</v>
      </c>
      <c r="S504" s="7">
        <f t="shared" si="45"/>
        <v>41117.208333333336</v>
      </c>
      <c r="T504" s="7">
        <f t="shared" si="46"/>
        <v>41146.208333333336</v>
      </c>
      <c r="U504" t="str" cm="1">
        <f t="array" ref="U504">LOOKUP(2,1/((D504&gt;=Min)*(D504&lt;Max)),Value)</f>
        <v>1000 to 4999</v>
      </c>
    </row>
    <row r="505" spans="1:21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12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3"/>
        <v>film &amp; video</v>
      </c>
      <c r="R505" t="str">
        <f t="shared" si="44"/>
        <v>drama</v>
      </c>
      <c r="S505" s="7">
        <f t="shared" si="45"/>
        <v>42186.208333333328</v>
      </c>
      <c r="T505" s="7">
        <f t="shared" si="46"/>
        <v>42206.208333333328</v>
      </c>
      <c r="U505" t="str" cm="1">
        <f t="array" ref="U505">LOOKUP(2,1/((D505&gt;=Min)*(D505&lt;Max)),Value)</f>
        <v>25000 to 29999</v>
      </c>
    </row>
    <row r="506" spans="1:2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12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3"/>
        <v>music</v>
      </c>
      <c r="R506" t="str">
        <f t="shared" si="44"/>
        <v>rock</v>
      </c>
      <c r="S506" s="7">
        <f t="shared" si="45"/>
        <v>42142.208333333328</v>
      </c>
      <c r="T506" s="7">
        <f t="shared" si="46"/>
        <v>42143.208333333328</v>
      </c>
      <c r="U506" t="str" cm="1">
        <f t="array" ref="U506">LOOKUP(2,1/((D506&gt;=Min)*(D506&lt;Max)),Value)</f>
        <v>5000 to 9999</v>
      </c>
    </row>
    <row r="507" spans="1:2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12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3"/>
        <v>publishing</v>
      </c>
      <c r="R507" t="str">
        <f t="shared" si="44"/>
        <v>radio &amp; podcasts</v>
      </c>
      <c r="S507" s="7">
        <f t="shared" si="45"/>
        <v>41341.25</v>
      </c>
      <c r="T507" s="7">
        <f t="shared" si="46"/>
        <v>41383.208333333336</v>
      </c>
      <c r="U507" t="str" cm="1">
        <f t="array" ref="U507">LOOKUP(2,1/((D507&gt;=Min)*(D507&lt;Max)),Value)</f>
        <v>Greater than or equal to 50000</v>
      </c>
    </row>
    <row r="508" spans="1:2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12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3"/>
        <v>theater</v>
      </c>
      <c r="R508" t="str">
        <f t="shared" si="44"/>
        <v>plays</v>
      </c>
      <c r="S508" s="7">
        <f t="shared" si="45"/>
        <v>43062.25</v>
      </c>
      <c r="T508" s="7">
        <f t="shared" si="46"/>
        <v>43079.25</v>
      </c>
      <c r="U508" t="str" cm="1">
        <f t="array" ref="U508">LOOKUP(2,1/((D508&gt;=Min)*(D508&lt;Max)),Value)</f>
        <v>15000 to 19999</v>
      </c>
    </row>
    <row r="509" spans="1:21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12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3"/>
        <v>technology</v>
      </c>
      <c r="R509" t="str">
        <f t="shared" si="44"/>
        <v>web</v>
      </c>
      <c r="S509" s="7">
        <f t="shared" si="45"/>
        <v>41373.208333333336</v>
      </c>
      <c r="T509" s="7">
        <f t="shared" si="46"/>
        <v>41422.208333333336</v>
      </c>
      <c r="U509" t="str" cm="1">
        <f t="array" ref="U509">LOOKUP(2,1/((D509&gt;=Min)*(D509&lt;Max)),Value)</f>
        <v>1000 to 4999</v>
      </c>
    </row>
    <row r="510" spans="1:2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12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3"/>
        <v>theater</v>
      </c>
      <c r="R510" t="str">
        <f t="shared" si="44"/>
        <v>plays</v>
      </c>
      <c r="S510" s="7">
        <f t="shared" si="45"/>
        <v>43310.208333333328</v>
      </c>
      <c r="T510" s="7">
        <f t="shared" si="46"/>
        <v>43331.208333333328</v>
      </c>
      <c r="U510" t="str" cm="1">
        <f t="array" ref="U510">LOOKUP(2,1/((D510&gt;=Min)*(D510&lt;Max)),Value)</f>
        <v>Greater than or equal to 50000</v>
      </c>
    </row>
    <row r="511" spans="1:2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12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3"/>
        <v>theater</v>
      </c>
      <c r="R511" t="str">
        <f t="shared" si="44"/>
        <v>plays</v>
      </c>
      <c r="S511" s="7">
        <f t="shared" si="45"/>
        <v>41034.208333333336</v>
      </c>
      <c r="T511" s="7">
        <f t="shared" si="46"/>
        <v>41044.208333333336</v>
      </c>
      <c r="U511" t="str" cm="1">
        <f t="array" ref="U511">LOOKUP(2,1/((D511&gt;=Min)*(D511&lt;Max)),Value)</f>
        <v>Greater than or equal to 50000</v>
      </c>
    </row>
    <row r="512" spans="1:2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12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3"/>
        <v>film &amp; video</v>
      </c>
      <c r="R512" t="str">
        <f t="shared" si="44"/>
        <v>drama</v>
      </c>
      <c r="S512" s="7">
        <f t="shared" si="45"/>
        <v>43251.208333333328</v>
      </c>
      <c r="T512" s="7">
        <f t="shared" si="46"/>
        <v>43275.208333333328</v>
      </c>
      <c r="U512" t="str" cm="1">
        <f t="array" ref="U512">LOOKUP(2,1/((D512&gt;=Min)*(D512&lt;Max)),Value)</f>
        <v>5000 to 9999</v>
      </c>
    </row>
    <row r="513" spans="1:2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12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3"/>
        <v>theater</v>
      </c>
      <c r="R513" t="str">
        <f t="shared" si="44"/>
        <v>plays</v>
      </c>
      <c r="S513" s="7">
        <f t="shared" si="45"/>
        <v>43671.208333333328</v>
      </c>
      <c r="T513" s="7">
        <f t="shared" si="46"/>
        <v>43681.208333333328</v>
      </c>
      <c r="U513" t="str" cm="1">
        <f t="array" ref="U513">LOOKUP(2,1/((D513&gt;=Min)*(D513&lt;Max)),Value)</f>
        <v>Greater than or equal to 50000</v>
      </c>
    </row>
    <row r="514" spans="1:2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48">E514/D514*100</f>
        <v>139.31868131868131</v>
      </c>
      <c r="G514" t="s">
        <v>20</v>
      </c>
      <c r="H514">
        <v>239</v>
      </c>
      <c r="I514" s="12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ref="Q514:Q577" si="49">LEFT(P514,FIND("/",P514)-1)</f>
        <v>games</v>
      </c>
      <c r="R514" t="str">
        <f t="shared" ref="R514:R577" si="50">RIGHT(P514,LEN(P514)-FIND("/",P514))</f>
        <v>video games</v>
      </c>
      <c r="S514" s="7">
        <f t="shared" ref="S514:S577" si="51">(((L514/60)/60)/24)+DATE(1970,1,1)</f>
        <v>41825.208333333336</v>
      </c>
      <c r="T514" s="7">
        <f t="shared" ref="T514:T577" si="52">(((M514/60)/60)/24)+DATE(1970,1,1)</f>
        <v>41826.208333333336</v>
      </c>
      <c r="U514" t="str" cm="1">
        <f t="array" ref="U514">LOOKUP(2,1/((D514&gt;=Min)*(D514&lt;Max)),Value)</f>
        <v>5000 to 9999</v>
      </c>
    </row>
    <row r="515" spans="1:2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8"/>
        <v>39.277108433734945</v>
      </c>
      <c r="G515" t="s">
        <v>74</v>
      </c>
      <c r="H515">
        <v>35</v>
      </c>
      <c r="I515" s="12">
        <f t="shared" ref="I515:I578" si="53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si="49"/>
        <v>film &amp; video</v>
      </c>
      <c r="R515" t="str">
        <f t="shared" si="50"/>
        <v>television</v>
      </c>
      <c r="S515" s="7">
        <f t="shared" si="51"/>
        <v>40430.208333333336</v>
      </c>
      <c r="T515" s="7">
        <f t="shared" si="52"/>
        <v>40432.208333333336</v>
      </c>
      <c r="U515" t="str" cm="1">
        <f t="array" ref="U515">LOOKUP(2,1/((D515&gt;=Min)*(D515&lt;Max)),Value)</f>
        <v>5000 to 9999</v>
      </c>
    </row>
    <row r="516" spans="1:2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12">
        <f t="shared" si="5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49"/>
        <v>music</v>
      </c>
      <c r="R516" t="str">
        <f t="shared" si="50"/>
        <v>rock</v>
      </c>
      <c r="S516" s="7">
        <f t="shared" si="51"/>
        <v>41614.25</v>
      </c>
      <c r="T516" s="7">
        <f t="shared" si="52"/>
        <v>41619.25</v>
      </c>
      <c r="U516" t="str" cm="1">
        <f t="array" ref="U516">LOOKUP(2,1/((D516&gt;=Min)*(D516&lt;Max)),Value)</f>
        <v>Greater than or equal to 50000</v>
      </c>
    </row>
    <row r="517" spans="1:2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12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49"/>
        <v>theater</v>
      </c>
      <c r="R517" t="str">
        <f t="shared" si="50"/>
        <v>plays</v>
      </c>
      <c r="S517" s="7">
        <f t="shared" si="51"/>
        <v>40900.25</v>
      </c>
      <c r="T517" s="7">
        <f t="shared" si="52"/>
        <v>40902.25</v>
      </c>
      <c r="U517" t="str" cm="1">
        <f t="array" ref="U517">LOOKUP(2,1/((D517&gt;=Min)*(D517&lt;Max)),Value)</f>
        <v>5000 to 9999</v>
      </c>
    </row>
    <row r="518" spans="1:2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12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49"/>
        <v>publishing</v>
      </c>
      <c r="R518" t="str">
        <f t="shared" si="50"/>
        <v>nonfiction</v>
      </c>
      <c r="S518" s="7">
        <f t="shared" si="51"/>
        <v>40396.208333333336</v>
      </c>
      <c r="T518" s="7">
        <f t="shared" si="52"/>
        <v>40434.208333333336</v>
      </c>
      <c r="U518" t="str" cm="1">
        <f t="array" ref="U518">LOOKUP(2,1/((D518&gt;=Min)*(D518&lt;Max)),Value)</f>
        <v>Greater than or equal to 50000</v>
      </c>
    </row>
    <row r="519" spans="1:2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12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49"/>
        <v>food</v>
      </c>
      <c r="R519" t="str">
        <f t="shared" si="50"/>
        <v>food trucks</v>
      </c>
      <c r="S519" s="7">
        <f t="shared" si="51"/>
        <v>42860.208333333328</v>
      </c>
      <c r="T519" s="7">
        <f t="shared" si="52"/>
        <v>42865.208333333328</v>
      </c>
      <c r="U519" t="str" cm="1">
        <f t="array" ref="U519">LOOKUP(2,1/((D519&gt;=Min)*(D519&lt;Max)),Value)</f>
        <v>5000 to 9999</v>
      </c>
    </row>
    <row r="520" spans="1:21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12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49"/>
        <v>film &amp; video</v>
      </c>
      <c r="R520" t="str">
        <f t="shared" si="50"/>
        <v>animation</v>
      </c>
      <c r="S520" s="7">
        <f t="shared" si="51"/>
        <v>43154.25</v>
      </c>
      <c r="T520" s="7">
        <f t="shared" si="52"/>
        <v>43156.25</v>
      </c>
      <c r="U520" t="str" cm="1">
        <f t="array" ref="U520">LOOKUP(2,1/((D520&gt;=Min)*(D520&lt;Max)),Value)</f>
        <v>5000 to 9999</v>
      </c>
    </row>
    <row r="521" spans="1:2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12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49"/>
        <v>music</v>
      </c>
      <c r="R521" t="str">
        <f t="shared" si="50"/>
        <v>rock</v>
      </c>
      <c r="S521" s="7">
        <f t="shared" si="51"/>
        <v>42012.25</v>
      </c>
      <c r="T521" s="7">
        <f t="shared" si="52"/>
        <v>42026.25</v>
      </c>
      <c r="U521" t="str" cm="1">
        <f t="array" ref="U521">LOOKUP(2,1/((D521&gt;=Min)*(D521&lt;Max)),Value)</f>
        <v>Greater than or equal to 50000</v>
      </c>
    </row>
    <row r="522" spans="1:2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12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49"/>
        <v>theater</v>
      </c>
      <c r="R522" t="str">
        <f t="shared" si="50"/>
        <v>plays</v>
      </c>
      <c r="S522" s="7">
        <f t="shared" si="51"/>
        <v>43574.208333333328</v>
      </c>
      <c r="T522" s="7">
        <f t="shared" si="52"/>
        <v>43577.208333333328</v>
      </c>
      <c r="U522" t="str" cm="1">
        <f t="array" ref="U522">LOOKUP(2,1/((D522&gt;=Min)*(D522&lt;Max)),Value)</f>
        <v>Less than 1000</v>
      </c>
    </row>
    <row r="523" spans="1:2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12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49"/>
        <v>film &amp; video</v>
      </c>
      <c r="R523" t="str">
        <f t="shared" si="50"/>
        <v>drama</v>
      </c>
      <c r="S523" s="7">
        <f t="shared" si="51"/>
        <v>42605.208333333328</v>
      </c>
      <c r="T523" s="7">
        <f t="shared" si="52"/>
        <v>42611.208333333328</v>
      </c>
      <c r="U523" t="str" cm="1">
        <f t="array" ref="U523">LOOKUP(2,1/((D523&gt;=Min)*(D523&lt;Max)),Value)</f>
        <v>5000 to 9999</v>
      </c>
    </row>
    <row r="524" spans="1:21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12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49"/>
        <v>film &amp; video</v>
      </c>
      <c r="R524" t="str">
        <f t="shared" si="50"/>
        <v>shorts</v>
      </c>
      <c r="S524" s="7">
        <f t="shared" si="51"/>
        <v>41093.208333333336</v>
      </c>
      <c r="T524" s="7">
        <f t="shared" si="52"/>
        <v>41105.208333333336</v>
      </c>
      <c r="U524" t="str" cm="1">
        <f t="array" ref="U524">LOOKUP(2,1/((D524&gt;=Min)*(D524&lt;Max)),Value)</f>
        <v>Greater than or equal to 50000</v>
      </c>
    </row>
    <row r="525" spans="1:2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12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49"/>
        <v>film &amp; video</v>
      </c>
      <c r="R525" t="str">
        <f t="shared" si="50"/>
        <v>shorts</v>
      </c>
      <c r="S525" s="7">
        <f t="shared" si="51"/>
        <v>40241.25</v>
      </c>
      <c r="T525" s="7">
        <f t="shared" si="52"/>
        <v>40246.25</v>
      </c>
      <c r="U525" t="str" cm="1">
        <f t="array" ref="U525">LOOKUP(2,1/((D525&gt;=Min)*(D525&lt;Max)),Value)</f>
        <v>Less than 1000</v>
      </c>
    </row>
    <row r="526" spans="1:2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12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49"/>
        <v>theater</v>
      </c>
      <c r="R526" t="str">
        <f t="shared" si="50"/>
        <v>plays</v>
      </c>
      <c r="S526" s="7">
        <f t="shared" si="51"/>
        <v>40294.208333333336</v>
      </c>
      <c r="T526" s="7">
        <f t="shared" si="52"/>
        <v>40307.208333333336</v>
      </c>
      <c r="U526" t="str" cm="1">
        <f t="array" ref="U526">LOOKUP(2,1/((D526&gt;=Min)*(D526&lt;Max)),Value)</f>
        <v>Greater than or equal to 50000</v>
      </c>
    </row>
    <row r="527" spans="1:2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12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49"/>
        <v>technology</v>
      </c>
      <c r="R527" t="str">
        <f t="shared" si="50"/>
        <v>wearables</v>
      </c>
      <c r="S527" s="7">
        <f t="shared" si="51"/>
        <v>40505.25</v>
      </c>
      <c r="T527" s="7">
        <f t="shared" si="52"/>
        <v>40509.25</v>
      </c>
      <c r="U527" t="str" cm="1">
        <f t="array" ref="U527">LOOKUP(2,1/((D527&gt;=Min)*(D527&lt;Max)),Value)</f>
        <v>1000 to 4999</v>
      </c>
    </row>
    <row r="528" spans="1:21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12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49"/>
        <v>theater</v>
      </c>
      <c r="R528" t="str">
        <f t="shared" si="50"/>
        <v>plays</v>
      </c>
      <c r="S528" s="7">
        <f t="shared" si="51"/>
        <v>42364.25</v>
      </c>
      <c r="T528" s="7">
        <f t="shared" si="52"/>
        <v>42401.25</v>
      </c>
      <c r="U528" t="str" cm="1">
        <f t="array" ref="U528">LOOKUP(2,1/((D528&gt;=Min)*(D528&lt;Max)),Value)</f>
        <v>5000 to 9999</v>
      </c>
    </row>
    <row r="529" spans="1:2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12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49"/>
        <v>film &amp; video</v>
      </c>
      <c r="R529" t="str">
        <f t="shared" si="50"/>
        <v>animation</v>
      </c>
      <c r="S529" s="7">
        <f t="shared" si="51"/>
        <v>42405.25</v>
      </c>
      <c r="T529" s="7">
        <f t="shared" si="52"/>
        <v>42441.25</v>
      </c>
      <c r="U529" t="str" cm="1">
        <f t="array" ref="U529">LOOKUP(2,1/((D529&gt;=Min)*(D529&lt;Max)),Value)</f>
        <v>Greater than or equal to 50000</v>
      </c>
    </row>
    <row r="530" spans="1:2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12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49"/>
        <v>music</v>
      </c>
      <c r="R530" t="str">
        <f t="shared" si="50"/>
        <v>indie rock</v>
      </c>
      <c r="S530" s="7">
        <f t="shared" si="51"/>
        <v>41601.25</v>
      </c>
      <c r="T530" s="7">
        <f t="shared" si="52"/>
        <v>41646.25</v>
      </c>
      <c r="U530" t="str" cm="1">
        <f t="array" ref="U530">LOOKUP(2,1/((D530&gt;=Min)*(D530&lt;Max)),Value)</f>
        <v>5000 to 9999</v>
      </c>
    </row>
    <row r="531" spans="1:2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12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49"/>
        <v>games</v>
      </c>
      <c r="R531" t="str">
        <f t="shared" si="50"/>
        <v>video games</v>
      </c>
      <c r="S531" s="7">
        <f t="shared" si="51"/>
        <v>41769.208333333336</v>
      </c>
      <c r="T531" s="7">
        <f t="shared" si="52"/>
        <v>41797.208333333336</v>
      </c>
      <c r="U531" t="str" cm="1">
        <f t="array" ref="U531">LOOKUP(2,1/((D531&gt;=Min)*(D531&lt;Max)),Value)</f>
        <v>5000 to 9999</v>
      </c>
    </row>
    <row r="532" spans="1:2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12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49"/>
        <v>publishing</v>
      </c>
      <c r="R532" t="str">
        <f t="shared" si="50"/>
        <v>fiction</v>
      </c>
      <c r="S532" s="7">
        <f t="shared" si="51"/>
        <v>40421.208333333336</v>
      </c>
      <c r="T532" s="7">
        <f t="shared" si="52"/>
        <v>40435.208333333336</v>
      </c>
      <c r="U532" t="str" cm="1">
        <f t="array" ref="U532">LOOKUP(2,1/((D532&gt;=Min)*(D532&lt;Max)),Value)</f>
        <v>Greater than or equal to 50000</v>
      </c>
    </row>
    <row r="533" spans="1:21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12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49"/>
        <v>games</v>
      </c>
      <c r="R533" t="str">
        <f t="shared" si="50"/>
        <v>video games</v>
      </c>
      <c r="S533" s="7">
        <f t="shared" si="51"/>
        <v>41589.25</v>
      </c>
      <c r="T533" s="7">
        <f t="shared" si="52"/>
        <v>41645.25</v>
      </c>
      <c r="U533" t="str" cm="1">
        <f t="array" ref="U533">LOOKUP(2,1/((D533&gt;=Min)*(D533&lt;Max)),Value)</f>
        <v>Greater than or equal to 50000</v>
      </c>
    </row>
    <row r="534" spans="1:2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12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49"/>
        <v>theater</v>
      </c>
      <c r="R534" t="str">
        <f t="shared" si="50"/>
        <v>plays</v>
      </c>
      <c r="S534" s="7">
        <f t="shared" si="51"/>
        <v>43125.25</v>
      </c>
      <c r="T534" s="7">
        <f t="shared" si="52"/>
        <v>43126.25</v>
      </c>
      <c r="U534" t="str" cm="1">
        <f t="array" ref="U534">LOOKUP(2,1/((D534&gt;=Min)*(D534&lt;Max)),Value)</f>
        <v>1000 to 4999</v>
      </c>
    </row>
    <row r="535" spans="1:2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12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49"/>
        <v>music</v>
      </c>
      <c r="R535" t="str">
        <f t="shared" si="50"/>
        <v>indie rock</v>
      </c>
      <c r="S535" s="7">
        <f t="shared" si="51"/>
        <v>41479.208333333336</v>
      </c>
      <c r="T535" s="7">
        <f t="shared" si="52"/>
        <v>41515.208333333336</v>
      </c>
      <c r="U535" t="str" cm="1">
        <f t="array" ref="U535">LOOKUP(2,1/((D535&gt;=Min)*(D535&lt;Max)),Value)</f>
        <v>Greater than or equal to 50000</v>
      </c>
    </row>
    <row r="536" spans="1:2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12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49"/>
        <v>film &amp; video</v>
      </c>
      <c r="R536" t="str">
        <f t="shared" si="50"/>
        <v>drama</v>
      </c>
      <c r="S536" s="7">
        <f t="shared" si="51"/>
        <v>43329.208333333328</v>
      </c>
      <c r="T536" s="7">
        <f t="shared" si="52"/>
        <v>43330.208333333328</v>
      </c>
      <c r="U536" t="str" cm="1">
        <f t="array" ref="U536">LOOKUP(2,1/((D536&gt;=Min)*(D536&lt;Max)),Value)</f>
        <v>Greater than or equal to 50000</v>
      </c>
    </row>
    <row r="537" spans="1:2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12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49"/>
        <v>theater</v>
      </c>
      <c r="R537" t="str">
        <f t="shared" si="50"/>
        <v>plays</v>
      </c>
      <c r="S537" s="7">
        <f t="shared" si="51"/>
        <v>43259.208333333328</v>
      </c>
      <c r="T537" s="7">
        <f t="shared" si="52"/>
        <v>43261.208333333328</v>
      </c>
      <c r="U537" t="str" cm="1">
        <f t="array" ref="U537">LOOKUP(2,1/((D537&gt;=Min)*(D537&lt;Max)),Value)</f>
        <v>1000 to 4999</v>
      </c>
    </row>
    <row r="538" spans="1:2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12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49"/>
        <v>publishing</v>
      </c>
      <c r="R538" t="str">
        <f t="shared" si="50"/>
        <v>fiction</v>
      </c>
      <c r="S538" s="7">
        <f t="shared" si="51"/>
        <v>40414.208333333336</v>
      </c>
      <c r="T538" s="7">
        <f t="shared" si="52"/>
        <v>40440.208333333336</v>
      </c>
      <c r="U538" t="str" cm="1">
        <f t="array" ref="U538">LOOKUP(2,1/((D538&gt;=Min)*(D538&lt;Max)),Value)</f>
        <v>5000 to 9999</v>
      </c>
    </row>
    <row r="539" spans="1:2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12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49"/>
        <v>film &amp; video</v>
      </c>
      <c r="R539" t="str">
        <f t="shared" si="50"/>
        <v>documentary</v>
      </c>
      <c r="S539" s="7">
        <f t="shared" si="51"/>
        <v>43342.208333333328</v>
      </c>
      <c r="T539" s="7">
        <f t="shared" si="52"/>
        <v>43365.208333333328</v>
      </c>
      <c r="U539" t="str" cm="1">
        <f t="array" ref="U539">LOOKUP(2,1/((D539&gt;=Min)*(D539&lt;Max)),Value)</f>
        <v>Greater than or equal to 50000</v>
      </c>
    </row>
    <row r="540" spans="1:2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12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49"/>
        <v>games</v>
      </c>
      <c r="R540" t="str">
        <f t="shared" si="50"/>
        <v>mobile games</v>
      </c>
      <c r="S540" s="7">
        <f t="shared" si="51"/>
        <v>41539.208333333336</v>
      </c>
      <c r="T540" s="7">
        <f t="shared" si="52"/>
        <v>41555.208333333336</v>
      </c>
      <c r="U540" t="str" cm="1">
        <f t="array" ref="U540">LOOKUP(2,1/((D540&gt;=Min)*(D540&lt;Max)),Value)</f>
        <v>Greater than or equal to 50000</v>
      </c>
    </row>
    <row r="541" spans="1:2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12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49"/>
        <v>food</v>
      </c>
      <c r="R541" t="str">
        <f t="shared" si="50"/>
        <v>food trucks</v>
      </c>
      <c r="S541" s="7">
        <f t="shared" si="51"/>
        <v>43647.208333333328</v>
      </c>
      <c r="T541" s="7">
        <f t="shared" si="52"/>
        <v>43653.208333333328</v>
      </c>
      <c r="U541" t="str" cm="1">
        <f t="array" ref="U541">LOOKUP(2,1/((D541&gt;=Min)*(D541&lt;Max)),Value)</f>
        <v>5000 to 9999</v>
      </c>
    </row>
    <row r="542" spans="1:2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12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49"/>
        <v>photography</v>
      </c>
      <c r="R542" t="str">
        <f t="shared" si="50"/>
        <v>photography books</v>
      </c>
      <c r="S542" s="7">
        <f t="shared" si="51"/>
        <v>43225.208333333328</v>
      </c>
      <c r="T542" s="7">
        <f t="shared" si="52"/>
        <v>43247.208333333328</v>
      </c>
      <c r="U542" t="str" cm="1">
        <f t="array" ref="U542">LOOKUP(2,1/((D542&gt;=Min)*(D542&lt;Max)),Value)</f>
        <v>5000 to 9999</v>
      </c>
    </row>
    <row r="543" spans="1:2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12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49"/>
        <v>games</v>
      </c>
      <c r="R543" t="str">
        <f t="shared" si="50"/>
        <v>mobile games</v>
      </c>
      <c r="S543" s="7">
        <f t="shared" si="51"/>
        <v>42165.208333333328</v>
      </c>
      <c r="T543" s="7">
        <f t="shared" si="52"/>
        <v>42191.208333333328</v>
      </c>
      <c r="U543" t="str" cm="1">
        <f t="array" ref="U543">LOOKUP(2,1/((D543&gt;=Min)*(D543&lt;Max)),Value)</f>
        <v>Greater than or equal to 50000</v>
      </c>
    </row>
    <row r="544" spans="1:2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12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49"/>
        <v>music</v>
      </c>
      <c r="R544" t="str">
        <f t="shared" si="50"/>
        <v>indie rock</v>
      </c>
      <c r="S544" s="7">
        <f t="shared" si="51"/>
        <v>42391.25</v>
      </c>
      <c r="T544" s="7">
        <f t="shared" si="52"/>
        <v>42421.25</v>
      </c>
      <c r="U544" t="str" cm="1">
        <f t="array" ref="U544">LOOKUP(2,1/((D544&gt;=Min)*(D544&lt;Max)),Value)</f>
        <v>Greater than or equal to 50000</v>
      </c>
    </row>
    <row r="545" spans="1:2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12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49"/>
        <v>games</v>
      </c>
      <c r="R545" t="str">
        <f t="shared" si="50"/>
        <v>video games</v>
      </c>
      <c r="S545" s="7">
        <f t="shared" si="51"/>
        <v>41528.208333333336</v>
      </c>
      <c r="T545" s="7">
        <f t="shared" si="52"/>
        <v>41543.208333333336</v>
      </c>
      <c r="U545" t="str" cm="1">
        <f t="array" ref="U545">LOOKUP(2,1/((D545&gt;=Min)*(D545&lt;Max)),Value)</f>
        <v>Greater than or equal to 50000</v>
      </c>
    </row>
    <row r="546" spans="1:21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12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49"/>
        <v>music</v>
      </c>
      <c r="R546" t="str">
        <f t="shared" si="50"/>
        <v>rock</v>
      </c>
      <c r="S546" s="7">
        <f t="shared" si="51"/>
        <v>42377.25</v>
      </c>
      <c r="T546" s="7">
        <f t="shared" si="52"/>
        <v>42390.25</v>
      </c>
      <c r="U546" t="str" cm="1">
        <f t="array" ref="U546">LOOKUP(2,1/((D546&gt;=Min)*(D546&lt;Max)),Value)</f>
        <v>1000 to 4999</v>
      </c>
    </row>
    <row r="547" spans="1:2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12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49"/>
        <v>theater</v>
      </c>
      <c r="R547" t="str">
        <f t="shared" si="50"/>
        <v>plays</v>
      </c>
      <c r="S547" s="7">
        <f t="shared" si="51"/>
        <v>43824.25</v>
      </c>
      <c r="T547" s="7">
        <f t="shared" si="52"/>
        <v>43844.25</v>
      </c>
      <c r="U547" t="str" cm="1">
        <f t="array" ref="U547">LOOKUP(2,1/((D547&gt;=Min)*(D547&lt;Max)),Value)</f>
        <v>Greater than or equal to 50000</v>
      </c>
    </row>
    <row r="548" spans="1:2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12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49"/>
        <v>theater</v>
      </c>
      <c r="R548" t="str">
        <f t="shared" si="50"/>
        <v>plays</v>
      </c>
      <c r="S548" s="7">
        <f t="shared" si="51"/>
        <v>43360.208333333328</v>
      </c>
      <c r="T548" s="7">
        <f t="shared" si="52"/>
        <v>43363.208333333328</v>
      </c>
      <c r="U548" t="str" cm="1">
        <f t="array" ref="U548">LOOKUP(2,1/((D548&gt;=Min)*(D548&lt;Max)),Value)</f>
        <v>1000 to 4999</v>
      </c>
    </row>
    <row r="549" spans="1:2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12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49"/>
        <v>film &amp; video</v>
      </c>
      <c r="R549" t="str">
        <f t="shared" si="50"/>
        <v>drama</v>
      </c>
      <c r="S549" s="7">
        <f t="shared" si="51"/>
        <v>42029.25</v>
      </c>
      <c r="T549" s="7">
        <f t="shared" si="52"/>
        <v>42041.25</v>
      </c>
      <c r="U549" t="str" cm="1">
        <f t="array" ref="U549">LOOKUP(2,1/((D549&gt;=Min)*(D549&lt;Max)),Value)</f>
        <v>1000 to 4999</v>
      </c>
    </row>
    <row r="550" spans="1:2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12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49"/>
        <v>theater</v>
      </c>
      <c r="R550" t="str">
        <f t="shared" si="50"/>
        <v>plays</v>
      </c>
      <c r="S550" s="7">
        <f t="shared" si="51"/>
        <v>42461.208333333328</v>
      </c>
      <c r="T550" s="7">
        <f t="shared" si="52"/>
        <v>42474.208333333328</v>
      </c>
      <c r="U550" t="str" cm="1">
        <f t="array" ref="U550">LOOKUP(2,1/((D550&gt;=Min)*(D550&lt;Max)),Value)</f>
        <v>Greater than or equal to 50000</v>
      </c>
    </row>
    <row r="551" spans="1:21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12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49"/>
        <v>technology</v>
      </c>
      <c r="R551" t="str">
        <f t="shared" si="50"/>
        <v>wearables</v>
      </c>
      <c r="S551" s="7">
        <f t="shared" si="51"/>
        <v>41422.208333333336</v>
      </c>
      <c r="T551" s="7">
        <f t="shared" si="52"/>
        <v>41431.208333333336</v>
      </c>
      <c r="U551" t="str" cm="1">
        <f t="array" ref="U551">LOOKUP(2,1/((D551&gt;=Min)*(D551&lt;Max)),Value)</f>
        <v>25000 to 29999</v>
      </c>
    </row>
    <row r="552" spans="1:21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12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49"/>
        <v>music</v>
      </c>
      <c r="R552" t="str">
        <f t="shared" si="50"/>
        <v>indie rock</v>
      </c>
      <c r="S552" s="7">
        <f t="shared" si="51"/>
        <v>40968.25</v>
      </c>
      <c r="T552" s="7">
        <f t="shared" si="52"/>
        <v>40989.208333333336</v>
      </c>
      <c r="U552" t="str" cm="1">
        <f t="array" ref="U552">LOOKUP(2,1/((D552&gt;=Min)*(D552&lt;Max)),Value)</f>
        <v>Less than 1000</v>
      </c>
    </row>
    <row r="553" spans="1:2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12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49"/>
        <v>technology</v>
      </c>
      <c r="R553" t="str">
        <f t="shared" si="50"/>
        <v>web</v>
      </c>
      <c r="S553" s="7">
        <f t="shared" si="51"/>
        <v>41993.25</v>
      </c>
      <c r="T553" s="7">
        <f t="shared" si="52"/>
        <v>42033.25</v>
      </c>
      <c r="U553" t="str" cm="1">
        <f t="array" ref="U553">LOOKUP(2,1/((D553&gt;=Min)*(D553&lt;Max)),Value)</f>
        <v>Greater than or equal to 50000</v>
      </c>
    </row>
    <row r="554" spans="1:2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12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49"/>
        <v>theater</v>
      </c>
      <c r="R554" t="str">
        <f t="shared" si="50"/>
        <v>plays</v>
      </c>
      <c r="S554" s="7">
        <f t="shared" si="51"/>
        <v>42700.25</v>
      </c>
      <c r="T554" s="7">
        <f t="shared" si="52"/>
        <v>42702.25</v>
      </c>
      <c r="U554" t="str" cm="1">
        <f t="array" ref="U554">LOOKUP(2,1/((D554&gt;=Min)*(D554&lt;Max)),Value)</f>
        <v>5000 to 9999</v>
      </c>
    </row>
    <row r="555" spans="1:21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12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49"/>
        <v>music</v>
      </c>
      <c r="R555" t="str">
        <f t="shared" si="50"/>
        <v>rock</v>
      </c>
      <c r="S555" s="7">
        <f t="shared" si="51"/>
        <v>40545.25</v>
      </c>
      <c r="T555" s="7">
        <f t="shared" si="52"/>
        <v>40546.25</v>
      </c>
      <c r="U555" t="str" cm="1">
        <f t="array" ref="U555">LOOKUP(2,1/((D555&gt;=Min)*(D555&lt;Max)),Value)</f>
        <v>Greater than or equal to 50000</v>
      </c>
    </row>
    <row r="556" spans="1:21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12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49"/>
        <v>music</v>
      </c>
      <c r="R556" t="str">
        <f t="shared" si="50"/>
        <v>indie rock</v>
      </c>
      <c r="S556" s="7">
        <f t="shared" si="51"/>
        <v>42723.25</v>
      </c>
      <c r="T556" s="7">
        <f t="shared" si="52"/>
        <v>42729.25</v>
      </c>
      <c r="U556" t="str" cm="1">
        <f t="array" ref="U556">LOOKUP(2,1/((D556&gt;=Min)*(D556&lt;Max)),Value)</f>
        <v>5000 to 9999</v>
      </c>
    </row>
    <row r="557" spans="1:2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12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49"/>
        <v>music</v>
      </c>
      <c r="R557" t="str">
        <f t="shared" si="50"/>
        <v>rock</v>
      </c>
      <c r="S557" s="7">
        <f t="shared" si="51"/>
        <v>41731.208333333336</v>
      </c>
      <c r="T557" s="7">
        <f t="shared" si="52"/>
        <v>41762.208333333336</v>
      </c>
      <c r="U557" t="str" cm="1">
        <f t="array" ref="U557">LOOKUP(2,1/((D557&gt;=Min)*(D557&lt;Max)),Value)</f>
        <v>5000 to 9999</v>
      </c>
    </row>
    <row r="558" spans="1:2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12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49"/>
        <v>publishing</v>
      </c>
      <c r="R558" t="str">
        <f t="shared" si="50"/>
        <v>translations</v>
      </c>
      <c r="S558" s="7">
        <f t="shared" si="51"/>
        <v>40792.208333333336</v>
      </c>
      <c r="T558" s="7">
        <f t="shared" si="52"/>
        <v>40799.208333333336</v>
      </c>
      <c r="U558" t="str" cm="1">
        <f t="array" ref="U558">LOOKUP(2,1/((D558&gt;=Min)*(D558&lt;Max)),Value)</f>
        <v>5000 to 9999</v>
      </c>
    </row>
    <row r="559" spans="1:2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12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49"/>
        <v>film &amp; video</v>
      </c>
      <c r="R559" t="str">
        <f t="shared" si="50"/>
        <v>science fiction</v>
      </c>
      <c r="S559" s="7">
        <f t="shared" si="51"/>
        <v>42279.208333333328</v>
      </c>
      <c r="T559" s="7">
        <f t="shared" si="52"/>
        <v>42282.208333333328</v>
      </c>
      <c r="U559" t="str" cm="1">
        <f t="array" ref="U559">LOOKUP(2,1/((D559&gt;=Min)*(D559&lt;Max)),Value)</f>
        <v>5000 to 9999</v>
      </c>
    </row>
    <row r="560" spans="1:2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12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49"/>
        <v>theater</v>
      </c>
      <c r="R560" t="str">
        <f t="shared" si="50"/>
        <v>plays</v>
      </c>
      <c r="S560" s="7">
        <f t="shared" si="51"/>
        <v>42424.25</v>
      </c>
      <c r="T560" s="7">
        <f t="shared" si="52"/>
        <v>42467.208333333328</v>
      </c>
      <c r="U560" t="str" cm="1">
        <f t="array" ref="U560">LOOKUP(2,1/((D560&gt;=Min)*(D560&lt;Max)),Value)</f>
        <v>5000 to 9999</v>
      </c>
    </row>
    <row r="561" spans="1:2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12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49"/>
        <v>theater</v>
      </c>
      <c r="R561" t="str">
        <f t="shared" si="50"/>
        <v>plays</v>
      </c>
      <c r="S561" s="7">
        <f t="shared" si="51"/>
        <v>42584.208333333328</v>
      </c>
      <c r="T561" s="7">
        <f t="shared" si="52"/>
        <v>42591.208333333328</v>
      </c>
      <c r="U561" t="str" cm="1">
        <f t="array" ref="U561">LOOKUP(2,1/((D561&gt;=Min)*(D561&lt;Max)),Value)</f>
        <v>Greater than or equal to 50000</v>
      </c>
    </row>
    <row r="562" spans="1:2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12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49"/>
        <v>film &amp; video</v>
      </c>
      <c r="R562" t="str">
        <f t="shared" si="50"/>
        <v>animation</v>
      </c>
      <c r="S562" s="7">
        <f t="shared" si="51"/>
        <v>40865.25</v>
      </c>
      <c r="T562" s="7">
        <f t="shared" si="52"/>
        <v>40905.25</v>
      </c>
      <c r="U562" t="str" cm="1">
        <f t="array" ref="U562">LOOKUP(2,1/((D562&gt;=Min)*(D562&lt;Max)),Value)</f>
        <v>20000 to 24999</v>
      </c>
    </row>
    <row r="563" spans="1:2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12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49"/>
        <v>theater</v>
      </c>
      <c r="R563" t="str">
        <f t="shared" si="50"/>
        <v>plays</v>
      </c>
      <c r="S563" s="7">
        <f t="shared" si="51"/>
        <v>40833.208333333336</v>
      </c>
      <c r="T563" s="7">
        <f t="shared" si="52"/>
        <v>40835.208333333336</v>
      </c>
      <c r="U563" t="str" cm="1">
        <f t="array" ref="U563">LOOKUP(2,1/((D563&gt;=Min)*(D563&lt;Max)),Value)</f>
        <v>1000 to 4999</v>
      </c>
    </row>
    <row r="564" spans="1:21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12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49"/>
        <v>music</v>
      </c>
      <c r="R564" t="str">
        <f t="shared" si="50"/>
        <v>rock</v>
      </c>
      <c r="S564" s="7">
        <f t="shared" si="51"/>
        <v>43536.208333333328</v>
      </c>
      <c r="T564" s="7">
        <f t="shared" si="52"/>
        <v>43538.208333333328</v>
      </c>
      <c r="U564" t="str" cm="1">
        <f t="array" ref="U564">LOOKUP(2,1/((D564&gt;=Min)*(D564&lt;Max)),Value)</f>
        <v>5000 to 9999</v>
      </c>
    </row>
    <row r="565" spans="1:2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12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49"/>
        <v>film &amp; video</v>
      </c>
      <c r="R565" t="str">
        <f t="shared" si="50"/>
        <v>documentary</v>
      </c>
      <c r="S565" s="7">
        <f t="shared" si="51"/>
        <v>43417.25</v>
      </c>
      <c r="T565" s="7">
        <f t="shared" si="52"/>
        <v>43437.25</v>
      </c>
      <c r="U565" t="str" cm="1">
        <f t="array" ref="U565">LOOKUP(2,1/((D565&gt;=Min)*(D565&lt;Max)),Value)</f>
        <v>1000 to 4999</v>
      </c>
    </row>
    <row r="566" spans="1:2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12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49"/>
        <v>theater</v>
      </c>
      <c r="R566" t="str">
        <f t="shared" si="50"/>
        <v>plays</v>
      </c>
      <c r="S566" s="7">
        <f t="shared" si="51"/>
        <v>42078.208333333328</v>
      </c>
      <c r="T566" s="7">
        <f t="shared" si="52"/>
        <v>42086.208333333328</v>
      </c>
      <c r="U566" t="str" cm="1">
        <f t="array" ref="U566">LOOKUP(2,1/((D566&gt;=Min)*(D566&lt;Max)),Value)</f>
        <v>Greater than or equal to 50000</v>
      </c>
    </row>
    <row r="567" spans="1:2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12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49"/>
        <v>theater</v>
      </c>
      <c r="R567" t="str">
        <f t="shared" si="50"/>
        <v>plays</v>
      </c>
      <c r="S567" s="7">
        <f t="shared" si="51"/>
        <v>40862.25</v>
      </c>
      <c r="T567" s="7">
        <f t="shared" si="52"/>
        <v>40882.25</v>
      </c>
      <c r="U567" t="str" cm="1">
        <f t="array" ref="U567">LOOKUP(2,1/((D567&gt;=Min)*(D567&lt;Max)),Value)</f>
        <v>Greater than or equal to 50000</v>
      </c>
    </row>
    <row r="568" spans="1:2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12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49"/>
        <v>music</v>
      </c>
      <c r="R568" t="str">
        <f t="shared" si="50"/>
        <v>electric music</v>
      </c>
      <c r="S568" s="7">
        <f t="shared" si="51"/>
        <v>42424.25</v>
      </c>
      <c r="T568" s="7">
        <f t="shared" si="52"/>
        <v>42447.208333333328</v>
      </c>
      <c r="U568" t="str" cm="1">
        <f t="array" ref="U568">LOOKUP(2,1/((D568&gt;=Min)*(D568&lt;Max)),Value)</f>
        <v>5000 to 9999</v>
      </c>
    </row>
    <row r="569" spans="1:21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12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49"/>
        <v>music</v>
      </c>
      <c r="R569" t="str">
        <f t="shared" si="50"/>
        <v>rock</v>
      </c>
      <c r="S569" s="7">
        <f t="shared" si="51"/>
        <v>41830.208333333336</v>
      </c>
      <c r="T569" s="7">
        <f t="shared" si="52"/>
        <v>41832.208333333336</v>
      </c>
      <c r="U569" t="str" cm="1">
        <f t="array" ref="U569">LOOKUP(2,1/((D569&gt;=Min)*(D569&lt;Max)),Value)</f>
        <v>5000 to 9999</v>
      </c>
    </row>
    <row r="570" spans="1:2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12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49"/>
        <v>theater</v>
      </c>
      <c r="R570" t="str">
        <f t="shared" si="50"/>
        <v>plays</v>
      </c>
      <c r="S570" s="7">
        <f t="shared" si="51"/>
        <v>40374.208333333336</v>
      </c>
      <c r="T570" s="7">
        <f t="shared" si="52"/>
        <v>40419.208333333336</v>
      </c>
      <c r="U570" t="str" cm="1">
        <f t="array" ref="U570">LOOKUP(2,1/((D570&gt;=Min)*(D570&lt;Max)),Value)</f>
        <v>Greater than or equal to 50000</v>
      </c>
    </row>
    <row r="571" spans="1:2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12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49"/>
        <v>film &amp; video</v>
      </c>
      <c r="R571" t="str">
        <f t="shared" si="50"/>
        <v>animation</v>
      </c>
      <c r="S571" s="7">
        <f t="shared" si="51"/>
        <v>40554.25</v>
      </c>
      <c r="T571" s="7">
        <f t="shared" si="52"/>
        <v>40566.25</v>
      </c>
      <c r="U571" t="str" cm="1">
        <f t="array" ref="U571">LOOKUP(2,1/((D571&gt;=Min)*(D571&lt;Max)),Value)</f>
        <v>20000 to 24999</v>
      </c>
    </row>
    <row r="572" spans="1:2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12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49"/>
        <v>music</v>
      </c>
      <c r="R572" t="str">
        <f t="shared" si="50"/>
        <v>rock</v>
      </c>
      <c r="S572" s="7">
        <f t="shared" si="51"/>
        <v>41993.25</v>
      </c>
      <c r="T572" s="7">
        <f t="shared" si="52"/>
        <v>41999.25</v>
      </c>
      <c r="U572" t="str" cm="1">
        <f t="array" ref="U572">LOOKUP(2,1/((D572&gt;=Min)*(D572&lt;Max)),Value)</f>
        <v>30000 to 34999</v>
      </c>
    </row>
    <row r="573" spans="1:2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12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49"/>
        <v>film &amp; video</v>
      </c>
      <c r="R573" t="str">
        <f t="shared" si="50"/>
        <v>shorts</v>
      </c>
      <c r="S573" s="7">
        <f t="shared" si="51"/>
        <v>42174.208333333328</v>
      </c>
      <c r="T573" s="7">
        <f t="shared" si="52"/>
        <v>42221.208333333328</v>
      </c>
      <c r="U573" t="str" cm="1">
        <f t="array" ref="U573">LOOKUP(2,1/((D573&gt;=Min)*(D573&lt;Max)),Value)</f>
        <v>1000 to 4999</v>
      </c>
    </row>
    <row r="574" spans="1:2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12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49"/>
        <v>music</v>
      </c>
      <c r="R574" t="str">
        <f t="shared" si="50"/>
        <v>rock</v>
      </c>
      <c r="S574" s="7">
        <f t="shared" si="51"/>
        <v>42275.208333333328</v>
      </c>
      <c r="T574" s="7">
        <f t="shared" si="52"/>
        <v>42291.208333333328</v>
      </c>
      <c r="U574" t="str" cm="1">
        <f t="array" ref="U574">LOOKUP(2,1/((D574&gt;=Min)*(D574&lt;Max)),Value)</f>
        <v>5000 to 9999</v>
      </c>
    </row>
    <row r="575" spans="1:2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12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49"/>
        <v>journalism</v>
      </c>
      <c r="R575" t="str">
        <f t="shared" si="50"/>
        <v>audio</v>
      </c>
      <c r="S575" s="7">
        <f t="shared" si="51"/>
        <v>41761.208333333336</v>
      </c>
      <c r="T575" s="7">
        <f t="shared" si="52"/>
        <v>41763.208333333336</v>
      </c>
      <c r="U575" t="str" cm="1">
        <f t="array" ref="U575">LOOKUP(2,1/((D575&gt;=Min)*(D575&lt;Max)),Value)</f>
        <v>5000 to 9999</v>
      </c>
    </row>
    <row r="576" spans="1:2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12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49"/>
        <v>food</v>
      </c>
      <c r="R576" t="str">
        <f t="shared" si="50"/>
        <v>food trucks</v>
      </c>
      <c r="S576" s="7">
        <f t="shared" si="51"/>
        <v>43806.25</v>
      </c>
      <c r="T576" s="7">
        <f t="shared" si="52"/>
        <v>43816.25</v>
      </c>
      <c r="U576" t="str" cm="1">
        <f t="array" ref="U576">LOOKUP(2,1/((D576&gt;=Min)*(D576&lt;Max)),Value)</f>
        <v>1000 to 4999</v>
      </c>
    </row>
    <row r="577" spans="1:2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12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49"/>
        <v>theater</v>
      </c>
      <c r="R577" t="str">
        <f t="shared" si="50"/>
        <v>plays</v>
      </c>
      <c r="S577" s="7">
        <f t="shared" si="51"/>
        <v>41779.208333333336</v>
      </c>
      <c r="T577" s="7">
        <f t="shared" si="52"/>
        <v>41782.208333333336</v>
      </c>
      <c r="U577" t="str" cm="1">
        <f t="array" ref="U577">LOOKUP(2,1/((D577&gt;=Min)*(D577&lt;Max)),Value)</f>
        <v>Greater than or equal to 50000</v>
      </c>
    </row>
    <row r="578" spans="1:21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54">E578/D578*100</f>
        <v>64.927835051546396</v>
      </c>
      <c r="G578" t="s">
        <v>14</v>
      </c>
      <c r="H578">
        <v>64</v>
      </c>
      <c r="I578" s="12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ref="Q578:Q641" si="55">LEFT(P578,FIND("/",P578)-1)</f>
        <v>theater</v>
      </c>
      <c r="R578" t="str">
        <f t="shared" ref="R578:R641" si="56">RIGHT(P578,LEN(P578)-FIND("/",P578))</f>
        <v>plays</v>
      </c>
      <c r="S578" s="7">
        <f t="shared" ref="S578:S641" si="57">(((L578/60)/60)/24)+DATE(1970,1,1)</f>
        <v>43040.208333333328</v>
      </c>
      <c r="T578" s="7">
        <f t="shared" ref="T578:T641" si="58">(((M578/60)/60)/24)+DATE(1970,1,1)</f>
        <v>43057.25</v>
      </c>
      <c r="U578" t="str" cm="1">
        <f t="array" ref="U578">LOOKUP(2,1/((D578&gt;=Min)*(D578&lt;Max)),Value)</f>
        <v>5000 to 9999</v>
      </c>
    </row>
    <row r="579" spans="1:2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54"/>
        <v>18.853658536585368</v>
      </c>
      <c r="G579" t="s">
        <v>74</v>
      </c>
      <c r="H579">
        <v>37</v>
      </c>
      <c r="I579" s="12">
        <f t="shared" ref="I579:I642" si="59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si="55"/>
        <v>music</v>
      </c>
      <c r="R579" t="str">
        <f t="shared" si="56"/>
        <v>jazz</v>
      </c>
      <c r="S579" s="7">
        <f t="shared" si="57"/>
        <v>40613.25</v>
      </c>
      <c r="T579" s="7">
        <f t="shared" si="58"/>
        <v>40639.208333333336</v>
      </c>
      <c r="U579" t="str" cm="1">
        <f t="array" ref="U579">LOOKUP(2,1/((D579&gt;=Min)*(D579&lt;Max)),Value)</f>
        <v>5000 to 9999</v>
      </c>
    </row>
    <row r="580" spans="1:2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12">
        <f t="shared" si="5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5"/>
        <v>film &amp; video</v>
      </c>
      <c r="R580" t="str">
        <f t="shared" si="56"/>
        <v>science fiction</v>
      </c>
      <c r="S580" s="7">
        <f t="shared" si="57"/>
        <v>40878.25</v>
      </c>
      <c r="T580" s="7">
        <f t="shared" si="58"/>
        <v>40881.25</v>
      </c>
      <c r="U580" t="str" cm="1">
        <f t="array" ref="U580">LOOKUP(2,1/((D580&gt;=Min)*(D580&lt;Max)),Value)</f>
        <v>Greater than or equal to 50000</v>
      </c>
    </row>
    <row r="581" spans="1:2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12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5"/>
        <v>music</v>
      </c>
      <c r="R581" t="str">
        <f t="shared" si="56"/>
        <v>jazz</v>
      </c>
      <c r="S581" s="7">
        <f t="shared" si="57"/>
        <v>40762.208333333336</v>
      </c>
      <c r="T581" s="7">
        <f t="shared" si="58"/>
        <v>40774.208333333336</v>
      </c>
      <c r="U581" t="str" cm="1">
        <f t="array" ref="U581">LOOKUP(2,1/((D581&gt;=Min)*(D581&lt;Max)),Value)</f>
        <v>5000 to 9999</v>
      </c>
    </row>
    <row r="582" spans="1:2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12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5"/>
        <v>theater</v>
      </c>
      <c r="R582" t="str">
        <f t="shared" si="56"/>
        <v>plays</v>
      </c>
      <c r="S582" s="7">
        <f t="shared" si="57"/>
        <v>41696.25</v>
      </c>
      <c r="T582" s="7">
        <f t="shared" si="58"/>
        <v>41704.25</v>
      </c>
      <c r="U582" t="str" cm="1">
        <f t="array" ref="U582">LOOKUP(2,1/((D582&gt;=Min)*(D582&lt;Max)),Value)</f>
        <v>40000 to 44999</v>
      </c>
    </row>
    <row r="583" spans="1:2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12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5"/>
        <v>technology</v>
      </c>
      <c r="R583" t="str">
        <f t="shared" si="56"/>
        <v>web</v>
      </c>
      <c r="S583" s="7">
        <f t="shared" si="57"/>
        <v>40662.208333333336</v>
      </c>
      <c r="T583" s="7">
        <f t="shared" si="58"/>
        <v>40677.208333333336</v>
      </c>
      <c r="U583" t="str" cm="1">
        <f t="array" ref="U583">LOOKUP(2,1/((D583&gt;=Min)*(D583&lt;Max)),Value)</f>
        <v>5000 to 9999</v>
      </c>
    </row>
    <row r="584" spans="1:2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12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5"/>
        <v>games</v>
      </c>
      <c r="R584" t="str">
        <f t="shared" si="56"/>
        <v>video games</v>
      </c>
      <c r="S584" s="7">
        <f t="shared" si="57"/>
        <v>42165.208333333328</v>
      </c>
      <c r="T584" s="7">
        <f t="shared" si="58"/>
        <v>42170.208333333328</v>
      </c>
      <c r="U584" t="str" cm="1">
        <f t="array" ref="U584">LOOKUP(2,1/((D584&gt;=Min)*(D584&lt;Max)),Value)</f>
        <v>5000 to 9999</v>
      </c>
    </row>
    <row r="585" spans="1:21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12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5"/>
        <v>film &amp; video</v>
      </c>
      <c r="R585" t="str">
        <f t="shared" si="56"/>
        <v>documentary</v>
      </c>
      <c r="S585" s="7">
        <f t="shared" si="57"/>
        <v>40959.25</v>
      </c>
      <c r="T585" s="7">
        <f t="shared" si="58"/>
        <v>40976.25</v>
      </c>
      <c r="U585" t="str" cm="1">
        <f t="array" ref="U585">LOOKUP(2,1/((D585&gt;=Min)*(D585&lt;Max)),Value)</f>
        <v>15000 to 19999</v>
      </c>
    </row>
    <row r="586" spans="1:2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12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5"/>
        <v>technology</v>
      </c>
      <c r="R586" t="str">
        <f t="shared" si="56"/>
        <v>web</v>
      </c>
      <c r="S586" s="7">
        <f t="shared" si="57"/>
        <v>41024.208333333336</v>
      </c>
      <c r="T586" s="7">
        <f t="shared" si="58"/>
        <v>41038.208333333336</v>
      </c>
      <c r="U586" t="str" cm="1">
        <f t="array" ref="U586">LOOKUP(2,1/((D586&gt;=Min)*(D586&lt;Max)),Value)</f>
        <v>Greater than or equal to 50000</v>
      </c>
    </row>
    <row r="587" spans="1:2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12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5"/>
        <v>publishing</v>
      </c>
      <c r="R587" t="str">
        <f t="shared" si="56"/>
        <v>translations</v>
      </c>
      <c r="S587" s="7">
        <f t="shared" si="57"/>
        <v>40255.208333333336</v>
      </c>
      <c r="T587" s="7">
        <f t="shared" si="58"/>
        <v>40265.208333333336</v>
      </c>
      <c r="U587" t="str" cm="1">
        <f t="array" ref="U587">LOOKUP(2,1/((D587&gt;=Min)*(D587&lt;Max)),Value)</f>
        <v>5000 to 9999</v>
      </c>
    </row>
    <row r="588" spans="1:2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12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5"/>
        <v>music</v>
      </c>
      <c r="R588" t="str">
        <f t="shared" si="56"/>
        <v>rock</v>
      </c>
      <c r="S588" s="7">
        <f t="shared" si="57"/>
        <v>40499.25</v>
      </c>
      <c r="T588" s="7">
        <f t="shared" si="58"/>
        <v>40518.25</v>
      </c>
      <c r="U588" t="str" cm="1">
        <f t="array" ref="U588">LOOKUP(2,1/((D588&gt;=Min)*(D588&lt;Max)),Value)</f>
        <v>Less than 1000</v>
      </c>
    </row>
    <row r="589" spans="1:2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12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5"/>
        <v>food</v>
      </c>
      <c r="R589" t="str">
        <f t="shared" si="56"/>
        <v>food trucks</v>
      </c>
      <c r="S589" s="7">
        <f t="shared" si="57"/>
        <v>43484.25</v>
      </c>
      <c r="T589" s="7">
        <f t="shared" si="58"/>
        <v>43536.208333333328</v>
      </c>
      <c r="U589" t="str" cm="1">
        <f t="array" ref="U589">LOOKUP(2,1/((D589&gt;=Min)*(D589&lt;Max)),Value)</f>
        <v>5000 to 9999</v>
      </c>
    </row>
    <row r="590" spans="1:2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12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5"/>
        <v>theater</v>
      </c>
      <c r="R590" t="str">
        <f t="shared" si="56"/>
        <v>plays</v>
      </c>
      <c r="S590" s="7">
        <f t="shared" si="57"/>
        <v>40262.208333333336</v>
      </c>
      <c r="T590" s="7">
        <f t="shared" si="58"/>
        <v>40293.208333333336</v>
      </c>
      <c r="U590" t="str" cm="1">
        <f t="array" ref="U590">LOOKUP(2,1/((D590&gt;=Min)*(D590&lt;Max)),Value)</f>
        <v>Greater than or equal to 50000</v>
      </c>
    </row>
    <row r="591" spans="1:2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12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5"/>
        <v>film &amp; video</v>
      </c>
      <c r="R591" t="str">
        <f t="shared" si="56"/>
        <v>documentary</v>
      </c>
      <c r="S591" s="7">
        <f t="shared" si="57"/>
        <v>42190.208333333328</v>
      </c>
      <c r="T591" s="7">
        <f t="shared" si="58"/>
        <v>42197.208333333328</v>
      </c>
      <c r="U591" t="str" cm="1">
        <f t="array" ref="U591">LOOKUP(2,1/((D591&gt;=Min)*(D591&lt;Max)),Value)</f>
        <v>5000 to 9999</v>
      </c>
    </row>
    <row r="592" spans="1:21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12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5"/>
        <v>publishing</v>
      </c>
      <c r="R592" t="str">
        <f t="shared" si="56"/>
        <v>radio &amp; podcasts</v>
      </c>
      <c r="S592" s="7">
        <f t="shared" si="57"/>
        <v>41994.25</v>
      </c>
      <c r="T592" s="7">
        <f t="shared" si="58"/>
        <v>42005.25</v>
      </c>
      <c r="U592" t="str" cm="1">
        <f t="array" ref="U592">LOOKUP(2,1/((D592&gt;=Min)*(D592&lt;Max)),Value)</f>
        <v>5000 to 9999</v>
      </c>
    </row>
    <row r="593" spans="1:2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12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5"/>
        <v>games</v>
      </c>
      <c r="R593" t="str">
        <f t="shared" si="56"/>
        <v>video games</v>
      </c>
      <c r="S593" s="7">
        <f t="shared" si="57"/>
        <v>40373.208333333336</v>
      </c>
      <c r="T593" s="7">
        <f t="shared" si="58"/>
        <v>40383.208333333336</v>
      </c>
      <c r="U593" t="str" cm="1">
        <f t="array" ref="U593">LOOKUP(2,1/((D593&gt;=Min)*(D593&lt;Max)),Value)</f>
        <v>Less than 1000</v>
      </c>
    </row>
    <row r="594" spans="1:21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12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5"/>
        <v>theater</v>
      </c>
      <c r="R594" t="str">
        <f t="shared" si="56"/>
        <v>plays</v>
      </c>
      <c r="S594" s="7">
        <f t="shared" si="57"/>
        <v>41789.208333333336</v>
      </c>
      <c r="T594" s="7">
        <f t="shared" si="58"/>
        <v>41798.208333333336</v>
      </c>
      <c r="U594" t="str" cm="1">
        <f t="array" ref="U594">LOOKUP(2,1/((D594&gt;=Min)*(D594&lt;Max)),Value)</f>
        <v>Greater than or equal to 50000</v>
      </c>
    </row>
    <row r="595" spans="1:2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12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5"/>
        <v>film &amp; video</v>
      </c>
      <c r="R595" t="str">
        <f t="shared" si="56"/>
        <v>animation</v>
      </c>
      <c r="S595" s="7">
        <f t="shared" si="57"/>
        <v>41724.208333333336</v>
      </c>
      <c r="T595" s="7">
        <f t="shared" si="58"/>
        <v>41737.208333333336</v>
      </c>
      <c r="U595" t="str" cm="1">
        <f t="array" ref="U595">LOOKUP(2,1/((D595&gt;=Min)*(D595&lt;Max)),Value)</f>
        <v>Greater than or equal to 50000</v>
      </c>
    </row>
    <row r="596" spans="1:21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12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5"/>
        <v>theater</v>
      </c>
      <c r="R596" t="str">
        <f t="shared" si="56"/>
        <v>plays</v>
      </c>
      <c r="S596" s="7">
        <f t="shared" si="57"/>
        <v>42548.208333333328</v>
      </c>
      <c r="T596" s="7">
        <f t="shared" si="58"/>
        <v>42551.208333333328</v>
      </c>
      <c r="U596" t="str" cm="1">
        <f t="array" ref="U596">LOOKUP(2,1/((D596&gt;=Min)*(D596&lt;Max)),Value)</f>
        <v>Greater than or equal to 50000</v>
      </c>
    </row>
    <row r="597" spans="1:21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12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5"/>
        <v>theater</v>
      </c>
      <c r="R597" t="str">
        <f t="shared" si="56"/>
        <v>plays</v>
      </c>
      <c r="S597" s="7">
        <f t="shared" si="57"/>
        <v>40253.208333333336</v>
      </c>
      <c r="T597" s="7">
        <f t="shared" si="58"/>
        <v>40274.208333333336</v>
      </c>
      <c r="U597" t="str" cm="1">
        <f t="array" ref="U597">LOOKUP(2,1/((D597&gt;=Min)*(D597&lt;Max)),Value)</f>
        <v>Greater than or equal to 50000</v>
      </c>
    </row>
    <row r="598" spans="1:2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12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5"/>
        <v>film &amp; video</v>
      </c>
      <c r="R598" t="str">
        <f t="shared" si="56"/>
        <v>drama</v>
      </c>
      <c r="S598" s="7">
        <f t="shared" si="57"/>
        <v>42434.25</v>
      </c>
      <c r="T598" s="7">
        <f t="shared" si="58"/>
        <v>42441.25</v>
      </c>
      <c r="U598" t="str" cm="1">
        <f t="array" ref="U598">LOOKUP(2,1/((D598&gt;=Min)*(D598&lt;Max)),Value)</f>
        <v>5000 to 9999</v>
      </c>
    </row>
    <row r="599" spans="1:2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12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5"/>
        <v>theater</v>
      </c>
      <c r="R599" t="str">
        <f t="shared" si="56"/>
        <v>plays</v>
      </c>
      <c r="S599" s="7">
        <f t="shared" si="57"/>
        <v>43786.25</v>
      </c>
      <c r="T599" s="7">
        <f t="shared" si="58"/>
        <v>43804.25</v>
      </c>
      <c r="U599" t="str" cm="1">
        <f t="array" ref="U599">LOOKUP(2,1/((D599&gt;=Min)*(D599&lt;Max)),Value)</f>
        <v>Greater than or equal to 50000</v>
      </c>
    </row>
    <row r="600" spans="1:2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12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5"/>
        <v>music</v>
      </c>
      <c r="R600" t="str">
        <f t="shared" si="56"/>
        <v>rock</v>
      </c>
      <c r="S600" s="7">
        <f t="shared" si="57"/>
        <v>40344.208333333336</v>
      </c>
      <c r="T600" s="7">
        <f t="shared" si="58"/>
        <v>40373.208333333336</v>
      </c>
      <c r="U600" t="str" cm="1">
        <f t="array" ref="U600">LOOKUP(2,1/((D600&gt;=Min)*(D600&lt;Max)),Value)</f>
        <v>Greater than or equal to 50000</v>
      </c>
    </row>
    <row r="601" spans="1:21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12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5"/>
        <v>film &amp; video</v>
      </c>
      <c r="R601" t="str">
        <f t="shared" si="56"/>
        <v>documentary</v>
      </c>
      <c r="S601" s="7">
        <f t="shared" si="57"/>
        <v>42047.25</v>
      </c>
      <c r="T601" s="7">
        <f t="shared" si="58"/>
        <v>42055.25</v>
      </c>
      <c r="U601" t="str" cm="1">
        <f t="array" ref="U601">LOOKUP(2,1/((D601&gt;=Min)*(D601&lt;Max)),Value)</f>
        <v>Greater than or equal to 50000</v>
      </c>
    </row>
    <row r="602" spans="1:2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12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5"/>
        <v>food</v>
      </c>
      <c r="R602" t="str">
        <f t="shared" si="56"/>
        <v>food trucks</v>
      </c>
      <c r="S602" s="7">
        <f t="shared" si="57"/>
        <v>41485.208333333336</v>
      </c>
      <c r="T602" s="7">
        <f t="shared" si="58"/>
        <v>41497.208333333336</v>
      </c>
      <c r="U602" t="str" cm="1">
        <f t="array" ref="U602">LOOKUP(2,1/((D602&gt;=Min)*(D602&lt;Max)),Value)</f>
        <v>Less than 1000</v>
      </c>
    </row>
    <row r="603" spans="1:2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12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5"/>
        <v>technology</v>
      </c>
      <c r="R603" t="str">
        <f t="shared" si="56"/>
        <v>wearables</v>
      </c>
      <c r="S603" s="7">
        <f t="shared" si="57"/>
        <v>41789.208333333336</v>
      </c>
      <c r="T603" s="7">
        <f t="shared" si="58"/>
        <v>41806.208333333336</v>
      </c>
      <c r="U603" t="str" cm="1">
        <f t="array" ref="U603">LOOKUP(2,1/((D603&gt;=Min)*(D603&lt;Max)),Value)</f>
        <v>5000 to 9999</v>
      </c>
    </row>
    <row r="604" spans="1:2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12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5"/>
        <v>theater</v>
      </c>
      <c r="R604" t="str">
        <f t="shared" si="56"/>
        <v>plays</v>
      </c>
      <c r="S604" s="7">
        <f t="shared" si="57"/>
        <v>42160.208333333328</v>
      </c>
      <c r="T604" s="7">
        <f t="shared" si="58"/>
        <v>42171.208333333328</v>
      </c>
      <c r="U604" t="str" cm="1">
        <f t="array" ref="U604">LOOKUP(2,1/((D604&gt;=Min)*(D604&lt;Max)),Value)</f>
        <v>Greater than or equal to 50000</v>
      </c>
    </row>
    <row r="605" spans="1:2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12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5"/>
        <v>theater</v>
      </c>
      <c r="R605" t="str">
        <f t="shared" si="56"/>
        <v>plays</v>
      </c>
      <c r="S605" s="7">
        <f t="shared" si="57"/>
        <v>43573.208333333328</v>
      </c>
      <c r="T605" s="7">
        <f t="shared" si="58"/>
        <v>43600.208333333328</v>
      </c>
      <c r="U605" t="str" cm="1">
        <f t="array" ref="U605">LOOKUP(2,1/((D605&gt;=Min)*(D605&lt;Max)),Value)</f>
        <v>5000 to 9999</v>
      </c>
    </row>
    <row r="606" spans="1:2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12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5"/>
        <v>theater</v>
      </c>
      <c r="R606" t="str">
        <f t="shared" si="56"/>
        <v>plays</v>
      </c>
      <c r="S606" s="7">
        <f t="shared" si="57"/>
        <v>40565.25</v>
      </c>
      <c r="T606" s="7">
        <f t="shared" si="58"/>
        <v>40586.25</v>
      </c>
      <c r="U606" t="str" cm="1">
        <f t="array" ref="U606">LOOKUP(2,1/((D606&gt;=Min)*(D606&lt;Max)),Value)</f>
        <v>Greater than or equal to 50000</v>
      </c>
    </row>
    <row r="607" spans="1:2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12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5"/>
        <v>publishing</v>
      </c>
      <c r="R607" t="str">
        <f t="shared" si="56"/>
        <v>nonfiction</v>
      </c>
      <c r="S607" s="7">
        <f t="shared" si="57"/>
        <v>42280.208333333328</v>
      </c>
      <c r="T607" s="7">
        <f t="shared" si="58"/>
        <v>42321.25</v>
      </c>
      <c r="U607" t="str" cm="1">
        <f t="array" ref="U607">LOOKUP(2,1/((D607&gt;=Min)*(D607&lt;Max)),Value)</f>
        <v>1000 to 4999</v>
      </c>
    </row>
    <row r="608" spans="1:2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12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5"/>
        <v>music</v>
      </c>
      <c r="R608" t="str">
        <f t="shared" si="56"/>
        <v>rock</v>
      </c>
      <c r="S608" s="7">
        <f t="shared" si="57"/>
        <v>42436.25</v>
      </c>
      <c r="T608" s="7">
        <f t="shared" si="58"/>
        <v>42447.208333333328</v>
      </c>
      <c r="U608" t="str" cm="1">
        <f t="array" ref="U608">LOOKUP(2,1/((D608&gt;=Min)*(D608&lt;Max)),Value)</f>
        <v>1000 to 4999</v>
      </c>
    </row>
    <row r="609" spans="1:2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12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5"/>
        <v>food</v>
      </c>
      <c r="R609" t="str">
        <f t="shared" si="56"/>
        <v>food trucks</v>
      </c>
      <c r="S609" s="7">
        <f t="shared" si="57"/>
        <v>41721.208333333336</v>
      </c>
      <c r="T609" s="7">
        <f t="shared" si="58"/>
        <v>41723.208333333336</v>
      </c>
      <c r="U609" t="str" cm="1">
        <f t="array" ref="U609">LOOKUP(2,1/((D609&gt;=Min)*(D609&lt;Max)),Value)</f>
        <v>Greater than or equal to 50000</v>
      </c>
    </row>
    <row r="610" spans="1:2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12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5"/>
        <v>music</v>
      </c>
      <c r="R610" t="str">
        <f t="shared" si="56"/>
        <v>jazz</v>
      </c>
      <c r="S610" s="7">
        <f t="shared" si="57"/>
        <v>43530.25</v>
      </c>
      <c r="T610" s="7">
        <f t="shared" si="58"/>
        <v>43534.25</v>
      </c>
      <c r="U610" t="str" cm="1">
        <f t="array" ref="U610">LOOKUP(2,1/((D610&gt;=Min)*(D610&lt;Max)),Value)</f>
        <v>1000 to 4999</v>
      </c>
    </row>
    <row r="611" spans="1:2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12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5"/>
        <v>film &amp; video</v>
      </c>
      <c r="R611" t="str">
        <f t="shared" si="56"/>
        <v>science fiction</v>
      </c>
      <c r="S611" s="7">
        <f t="shared" si="57"/>
        <v>43481.25</v>
      </c>
      <c r="T611" s="7">
        <f t="shared" si="58"/>
        <v>43498.25</v>
      </c>
      <c r="U611" t="str" cm="1">
        <f t="array" ref="U611">LOOKUP(2,1/((D611&gt;=Min)*(D611&lt;Max)),Value)</f>
        <v>10000 to 14999</v>
      </c>
    </row>
    <row r="612" spans="1:21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12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5"/>
        <v>theater</v>
      </c>
      <c r="R612" t="str">
        <f t="shared" si="56"/>
        <v>plays</v>
      </c>
      <c r="S612" s="7">
        <f t="shared" si="57"/>
        <v>41259.25</v>
      </c>
      <c r="T612" s="7">
        <f t="shared" si="58"/>
        <v>41273.25</v>
      </c>
      <c r="U612" t="str" cm="1">
        <f t="array" ref="U612">LOOKUP(2,1/((D612&gt;=Min)*(D612&lt;Max)),Value)</f>
        <v>40000 to 44999</v>
      </c>
    </row>
    <row r="613" spans="1:2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12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5"/>
        <v>theater</v>
      </c>
      <c r="R613" t="str">
        <f t="shared" si="56"/>
        <v>plays</v>
      </c>
      <c r="S613" s="7">
        <f t="shared" si="57"/>
        <v>41480.208333333336</v>
      </c>
      <c r="T613" s="7">
        <f t="shared" si="58"/>
        <v>41492.208333333336</v>
      </c>
      <c r="U613" t="str" cm="1">
        <f t="array" ref="U613">LOOKUP(2,1/((D613&gt;=Min)*(D613&lt;Max)),Value)</f>
        <v>5000 to 9999</v>
      </c>
    </row>
    <row r="614" spans="1:2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12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5"/>
        <v>music</v>
      </c>
      <c r="R614" t="str">
        <f t="shared" si="56"/>
        <v>electric music</v>
      </c>
      <c r="S614" s="7">
        <f t="shared" si="57"/>
        <v>40474.208333333336</v>
      </c>
      <c r="T614" s="7">
        <f t="shared" si="58"/>
        <v>40497.25</v>
      </c>
      <c r="U614" t="str" cm="1">
        <f t="array" ref="U614">LOOKUP(2,1/((D614&gt;=Min)*(D614&lt;Max)),Value)</f>
        <v>5000 to 9999</v>
      </c>
    </row>
    <row r="615" spans="1:2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12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5"/>
        <v>theater</v>
      </c>
      <c r="R615" t="str">
        <f t="shared" si="56"/>
        <v>plays</v>
      </c>
      <c r="S615" s="7">
        <f t="shared" si="57"/>
        <v>42973.208333333328</v>
      </c>
      <c r="T615" s="7">
        <f t="shared" si="58"/>
        <v>42982.208333333328</v>
      </c>
      <c r="U615" t="str" cm="1">
        <f t="array" ref="U615">LOOKUP(2,1/((D615&gt;=Min)*(D615&lt;Max)),Value)</f>
        <v>1000 to 4999</v>
      </c>
    </row>
    <row r="616" spans="1:21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12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5"/>
        <v>theater</v>
      </c>
      <c r="R616" t="str">
        <f t="shared" si="56"/>
        <v>plays</v>
      </c>
      <c r="S616" s="7">
        <f t="shared" si="57"/>
        <v>42746.25</v>
      </c>
      <c r="T616" s="7">
        <f t="shared" si="58"/>
        <v>42764.25</v>
      </c>
      <c r="U616" t="str" cm="1">
        <f t="array" ref="U616">LOOKUP(2,1/((D616&gt;=Min)*(D616&lt;Max)),Value)</f>
        <v>25000 to 29999</v>
      </c>
    </row>
    <row r="617" spans="1:2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12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5"/>
        <v>theater</v>
      </c>
      <c r="R617" t="str">
        <f t="shared" si="56"/>
        <v>plays</v>
      </c>
      <c r="S617" s="7">
        <f t="shared" si="57"/>
        <v>42489.208333333328</v>
      </c>
      <c r="T617" s="7">
        <f t="shared" si="58"/>
        <v>42499.208333333328</v>
      </c>
      <c r="U617" t="str" cm="1">
        <f t="array" ref="U617">LOOKUP(2,1/((D617&gt;=Min)*(D617&lt;Max)),Value)</f>
        <v>5000 to 9999</v>
      </c>
    </row>
    <row r="618" spans="1:2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12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5"/>
        <v>music</v>
      </c>
      <c r="R618" t="str">
        <f t="shared" si="56"/>
        <v>indie rock</v>
      </c>
      <c r="S618" s="7">
        <f t="shared" si="57"/>
        <v>41537.208333333336</v>
      </c>
      <c r="T618" s="7">
        <f t="shared" si="58"/>
        <v>41538.208333333336</v>
      </c>
      <c r="U618" t="str" cm="1">
        <f t="array" ref="U618">LOOKUP(2,1/((D618&gt;=Min)*(D618&lt;Max)),Value)</f>
        <v>5000 to 9999</v>
      </c>
    </row>
    <row r="619" spans="1:2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12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5"/>
        <v>theater</v>
      </c>
      <c r="R619" t="str">
        <f t="shared" si="56"/>
        <v>plays</v>
      </c>
      <c r="S619" s="7">
        <f t="shared" si="57"/>
        <v>41794.208333333336</v>
      </c>
      <c r="T619" s="7">
        <f t="shared" si="58"/>
        <v>41804.208333333336</v>
      </c>
      <c r="U619" t="str" cm="1">
        <f t="array" ref="U619">LOOKUP(2,1/((D619&gt;=Min)*(D619&lt;Max)),Value)</f>
        <v>1000 to 4999</v>
      </c>
    </row>
    <row r="620" spans="1:2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12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5"/>
        <v>publishing</v>
      </c>
      <c r="R620" t="str">
        <f t="shared" si="56"/>
        <v>nonfiction</v>
      </c>
      <c r="S620" s="7">
        <f t="shared" si="57"/>
        <v>41396.208333333336</v>
      </c>
      <c r="T620" s="7">
        <f t="shared" si="58"/>
        <v>41417.208333333336</v>
      </c>
      <c r="U620" t="str" cm="1">
        <f t="array" ref="U620">LOOKUP(2,1/((D620&gt;=Min)*(D620&lt;Max)),Value)</f>
        <v>Greater than or equal to 50000</v>
      </c>
    </row>
    <row r="621" spans="1:2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12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5"/>
        <v>theater</v>
      </c>
      <c r="R621" t="str">
        <f t="shared" si="56"/>
        <v>plays</v>
      </c>
      <c r="S621" s="7">
        <f t="shared" si="57"/>
        <v>40669.208333333336</v>
      </c>
      <c r="T621" s="7">
        <f t="shared" si="58"/>
        <v>40670.208333333336</v>
      </c>
      <c r="U621" t="str" cm="1">
        <f t="array" ref="U621">LOOKUP(2,1/((D621&gt;=Min)*(D621&lt;Max)),Value)</f>
        <v>Greater than or equal to 50000</v>
      </c>
    </row>
    <row r="622" spans="1:2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12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5"/>
        <v>photography</v>
      </c>
      <c r="R622" t="str">
        <f t="shared" si="56"/>
        <v>photography books</v>
      </c>
      <c r="S622" s="7">
        <f t="shared" si="57"/>
        <v>42559.208333333328</v>
      </c>
      <c r="T622" s="7">
        <f t="shared" si="58"/>
        <v>42563.208333333328</v>
      </c>
      <c r="U622" t="str" cm="1">
        <f t="array" ref="U622">LOOKUP(2,1/((D622&gt;=Min)*(D622&lt;Max)),Value)</f>
        <v>1000 to 4999</v>
      </c>
    </row>
    <row r="623" spans="1:2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12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5"/>
        <v>theater</v>
      </c>
      <c r="R623" t="str">
        <f t="shared" si="56"/>
        <v>plays</v>
      </c>
      <c r="S623" s="7">
        <f t="shared" si="57"/>
        <v>42626.208333333328</v>
      </c>
      <c r="T623" s="7">
        <f t="shared" si="58"/>
        <v>42631.208333333328</v>
      </c>
      <c r="U623" t="str" cm="1">
        <f t="array" ref="U623">LOOKUP(2,1/((D623&gt;=Min)*(D623&lt;Max)),Value)</f>
        <v>25000 to 29999</v>
      </c>
    </row>
    <row r="624" spans="1:2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12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5"/>
        <v>music</v>
      </c>
      <c r="R624" t="str">
        <f t="shared" si="56"/>
        <v>indie rock</v>
      </c>
      <c r="S624" s="7">
        <f t="shared" si="57"/>
        <v>43205.208333333328</v>
      </c>
      <c r="T624" s="7">
        <f t="shared" si="58"/>
        <v>43231.208333333328</v>
      </c>
      <c r="U624" t="str" cm="1">
        <f t="array" ref="U624">LOOKUP(2,1/((D624&gt;=Min)*(D624&lt;Max)),Value)</f>
        <v>Greater than or equal to 50000</v>
      </c>
    </row>
    <row r="625" spans="1:2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12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5"/>
        <v>theater</v>
      </c>
      <c r="R625" t="str">
        <f t="shared" si="56"/>
        <v>plays</v>
      </c>
      <c r="S625" s="7">
        <f t="shared" si="57"/>
        <v>42201.208333333328</v>
      </c>
      <c r="T625" s="7">
        <f t="shared" si="58"/>
        <v>42206.208333333328</v>
      </c>
      <c r="U625" t="str" cm="1">
        <f t="array" ref="U625">LOOKUP(2,1/((D625&gt;=Min)*(D625&lt;Max)),Value)</f>
        <v>Greater than or equal to 50000</v>
      </c>
    </row>
    <row r="626" spans="1:2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12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5"/>
        <v>photography</v>
      </c>
      <c r="R626" t="str">
        <f t="shared" si="56"/>
        <v>photography books</v>
      </c>
      <c r="S626" s="7">
        <f t="shared" si="57"/>
        <v>42029.25</v>
      </c>
      <c r="T626" s="7">
        <f t="shared" si="58"/>
        <v>42035.25</v>
      </c>
      <c r="U626" t="str" cm="1">
        <f t="array" ref="U626">LOOKUP(2,1/((D626&gt;=Min)*(D626&lt;Max)),Value)</f>
        <v>5000 to 9999</v>
      </c>
    </row>
    <row r="627" spans="1:21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12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5"/>
        <v>theater</v>
      </c>
      <c r="R627" t="str">
        <f t="shared" si="56"/>
        <v>plays</v>
      </c>
      <c r="S627" s="7">
        <f t="shared" si="57"/>
        <v>43857.25</v>
      </c>
      <c r="T627" s="7">
        <f t="shared" si="58"/>
        <v>43871.25</v>
      </c>
      <c r="U627" t="str" cm="1">
        <f t="array" ref="U627">LOOKUP(2,1/((D627&gt;=Min)*(D627&lt;Max)),Value)</f>
        <v>5000 to 9999</v>
      </c>
    </row>
    <row r="628" spans="1:21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12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5"/>
        <v>theater</v>
      </c>
      <c r="R628" t="str">
        <f t="shared" si="56"/>
        <v>plays</v>
      </c>
      <c r="S628" s="7">
        <f t="shared" si="57"/>
        <v>40449.208333333336</v>
      </c>
      <c r="T628" s="7">
        <f t="shared" si="58"/>
        <v>40458.208333333336</v>
      </c>
      <c r="U628" t="str" cm="1">
        <f t="array" ref="U628">LOOKUP(2,1/((D628&gt;=Min)*(D628&lt;Max)),Value)</f>
        <v>5000 to 9999</v>
      </c>
    </row>
    <row r="629" spans="1:2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12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5"/>
        <v>food</v>
      </c>
      <c r="R629" t="str">
        <f t="shared" si="56"/>
        <v>food trucks</v>
      </c>
      <c r="S629" s="7">
        <f t="shared" si="57"/>
        <v>40345.208333333336</v>
      </c>
      <c r="T629" s="7">
        <f t="shared" si="58"/>
        <v>40369.208333333336</v>
      </c>
      <c r="U629" t="str" cm="1">
        <f t="array" ref="U629">LOOKUP(2,1/((D629&gt;=Min)*(D629&lt;Max)),Value)</f>
        <v>1000 to 4999</v>
      </c>
    </row>
    <row r="630" spans="1:2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12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5"/>
        <v>music</v>
      </c>
      <c r="R630" t="str">
        <f t="shared" si="56"/>
        <v>indie rock</v>
      </c>
      <c r="S630" s="7">
        <f t="shared" si="57"/>
        <v>40455.208333333336</v>
      </c>
      <c r="T630" s="7">
        <f t="shared" si="58"/>
        <v>40458.208333333336</v>
      </c>
      <c r="U630" t="str" cm="1">
        <f t="array" ref="U630">LOOKUP(2,1/((D630&gt;=Min)*(D630&lt;Max)),Value)</f>
        <v>1000 to 4999</v>
      </c>
    </row>
    <row r="631" spans="1:2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12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5"/>
        <v>theater</v>
      </c>
      <c r="R631" t="str">
        <f t="shared" si="56"/>
        <v>plays</v>
      </c>
      <c r="S631" s="7">
        <f t="shared" si="57"/>
        <v>42557.208333333328</v>
      </c>
      <c r="T631" s="7">
        <f t="shared" si="58"/>
        <v>42559.208333333328</v>
      </c>
      <c r="U631" t="str" cm="1">
        <f t="array" ref="U631">LOOKUP(2,1/((D631&gt;=Min)*(D631&lt;Max)),Value)</f>
        <v>Greater than or equal to 50000</v>
      </c>
    </row>
    <row r="632" spans="1:2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12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5"/>
        <v>theater</v>
      </c>
      <c r="R632" t="str">
        <f t="shared" si="56"/>
        <v>plays</v>
      </c>
      <c r="S632" s="7">
        <f t="shared" si="57"/>
        <v>43586.208333333328</v>
      </c>
      <c r="T632" s="7">
        <f t="shared" si="58"/>
        <v>43597.208333333328</v>
      </c>
      <c r="U632" t="str" cm="1">
        <f t="array" ref="U632">LOOKUP(2,1/((D632&gt;=Min)*(D632&lt;Max)),Value)</f>
        <v>5000 to 9999</v>
      </c>
    </row>
    <row r="633" spans="1:2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12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5"/>
        <v>theater</v>
      </c>
      <c r="R633" t="str">
        <f t="shared" si="56"/>
        <v>plays</v>
      </c>
      <c r="S633" s="7">
        <f t="shared" si="57"/>
        <v>43550.208333333328</v>
      </c>
      <c r="T633" s="7">
        <f t="shared" si="58"/>
        <v>43554.208333333328</v>
      </c>
      <c r="U633" t="str" cm="1">
        <f t="array" ref="U633">LOOKUP(2,1/((D633&gt;=Min)*(D633&lt;Max)),Value)</f>
        <v>Greater than or equal to 50000</v>
      </c>
    </row>
    <row r="634" spans="1:2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12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5"/>
        <v>theater</v>
      </c>
      <c r="R634" t="str">
        <f t="shared" si="56"/>
        <v>plays</v>
      </c>
      <c r="S634" s="7">
        <f t="shared" si="57"/>
        <v>41945.208333333336</v>
      </c>
      <c r="T634" s="7">
        <f t="shared" si="58"/>
        <v>41963.25</v>
      </c>
      <c r="U634" t="str" cm="1">
        <f t="array" ref="U634">LOOKUP(2,1/((D634&gt;=Min)*(D634&lt;Max)),Value)</f>
        <v>Greater than or equal to 50000</v>
      </c>
    </row>
    <row r="635" spans="1:2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12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5"/>
        <v>film &amp; video</v>
      </c>
      <c r="R635" t="str">
        <f t="shared" si="56"/>
        <v>animation</v>
      </c>
      <c r="S635" s="7">
        <f t="shared" si="57"/>
        <v>42315.25</v>
      </c>
      <c r="T635" s="7">
        <f t="shared" si="58"/>
        <v>42319.25</v>
      </c>
      <c r="U635" t="str" cm="1">
        <f t="array" ref="U635">LOOKUP(2,1/((D635&gt;=Min)*(D635&lt;Max)),Value)</f>
        <v>5000 to 9999</v>
      </c>
    </row>
    <row r="636" spans="1:2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12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5"/>
        <v>film &amp; video</v>
      </c>
      <c r="R636" t="str">
        <f t="shared" si="56"/>
        <v>television</v>
      </c>
      <c r="S636" s="7">
        <f t="shared" si="57"/>
        <v>42819.208333333328</v>
      </c>
      <c r="T636" s="7">
        <f t="shared" si="58"/>
        <v>42833.208333333328</v>
      </c>
      <c r="U636" t="str" cm="1">
        <f t="array" ref="U636">LOOKUP(2,1/((D636&gt;=Min)*(D636&lt;Max)),Value)</f>
        <v>Greater than or equal to 50000</v>
      </c>
    </row>
    <row r="637" spans="1:2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12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5"/>
        <v>film &amp; video</v>
      </c>
      <c r="R637" t="str">
        <f t="shared" si="56"/>
        <v>television</v>
      </c>
      <c r="S637" s="7">
        <f t="shared" si="57"/>
        <v>41314.25</v>
      </c>
      <c r="T637" s="7">
        <f t="shared" si="58"/>
        <v>41346.208333333336</v>
      </c>
      <c r="U637" t="str" cm="1">
        <f t="array" ref="U637">LOOKUP(2,1/((D637&gt;=Min)*(D637&lt;Max)),Value)</f>
        <v>Greater than or equal to 50000</v>
      </c>
    </row>
    <row r="638" spans="1:2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12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5"/>
        <v>film &amp; video</v>
      </c>
      <c r="R638" t="str">
        <f t="shared" si="56"/>
        <v>animation</v>
      </c>
      <c r="S638" s="7">
        <f t="shared" si="57"/>
        <v>40926.25</v>
      </c>
      <c r="T638" s="7">
        <f t="shared" si="58"/>
        <v>40971.25</v>
      </c>
      <c r="U638" t="str" cm="1">
        <f t="array" ref="U638">LOOKUP(2,1/((D638&gt;=Min)*(D638&lt;Max)),Value)</f>
        <v>Greater than or equal to 50000</v>
      </c>
    </row>
    <row r="639" spans="1:2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12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5"/>
        <v>theater</v>
      </c>
      <c r="R639" t="str">
        <f t="shared" si="56"/>
        <v>plays</v>
      </c>
      <c r="S639" s="7">
        <f t="shared" si="57"/>
        <v>42688.25</v>
      </c>
      <c r="T639" s="7">
        <f t="shared" si="58"/>
        <v>42696.25</v>
      </c>
      <c r="U639" t="str" cm="1">
        <f t="array" ref="U639">LOOKUP(2,1/((D639&gt;=Min)*(D639&lt;Max)),Value)</f>
        <v>5000 to 9999</v>
      </c>
    </row>
    <row r="640" spans="1:2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12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5"/>
        <v>theater</v>
      </c>
      <c r="R640" t="str">
        <f t="shared" si="56"/>
        <v>plays</v>
      </c>
      <c r="S640" s="7">
        <f t="shared" si="57"/>
        <v>40386.208333333336</v>
      </c>
      <c r="T640" s="7">
        <f t="shared" si="58"/>
        <v>40398.208333333336</v>
      </c>
      <c r="U640" t="str" cm="1">
        <f t="array" ref="U640">LOOKUP(2,1/((D640&gt;=Min)*(D640&lt;Max)),Value)</f>
        <v>Greater than or equal to 50000</v>
      </c>
    </row>
    <row r="641" spans="1:2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12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5"/>
        <v>film &amp; video</v>
      </c>
      <c r="R641" t="str">
        <f t="shared" si="56"/>
        <v>drama</v>
      </c>
      <c r="S641" s="7">
        <f t="shared" si="57"/>
        <v>43309.208333333328</v>
      </c>
      <c r="T641" s="7">
        <f t="shared" si="58"/>
        <v>43309.208333333328</v>
      </c>
      <c r="U641" t="str" cm="1">
        <f t="array" ref="U641">LOOKUP(2,1/((D641&gt;=Min)*(D641&lt;Max)),Value)</f>
        <v>5000 to 9999</v>
      </c>
    </row>
    <row r="642" spans="1:2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60">E642/D642*100</f>
        <v>16.501669449081803</v>
      </c>
      <c r="G642" t="s">
        <v>14</v>
      </c>
      <c r="H642">
        <v>257</v>
      </c>
      <c r="I642" s="12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ref="Q642:Q705" si="61">LEFT(P642,FIND("/",P642)-1)</f>
        <v>theater</v>
      </c>
      <c r="R642" t="str">
        <f t="shared" ref="R642:R705" si="62">RIGHT(P642,LEN(P642)-FIND("/",P642))</f>
        <v>plays</v>
      </c>
      <c r="S642" s="7">
        <f t="shared" ref="S642:S705" si="63">(((L642/60)/60)/24)+DATE(1970,1,1)</f>
        <v>42387.25</v>
      </c>
      <c r="T642" s="7">
        <f t="shared" ref="T642:T705" si="64">(((M642/60)/60)/24)+DATE(1970,1,1)</f>
        <v>42390.25</v>
      </c>
      <c r="U642" t="str" cm="1">
        <f t="array" ref="U642">LOOKUP(2,1/((D642&gt;=Min)*(D642&lt;Max)),Value)</f>
        <v>Greater than or equal to 50000</v>
      </c>
    </row>
    <row r="643" spans="1:21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60"/>
        <v>119.96808510638297</v>
      </c>
      <c r="G643" t="s">
        <v>20</v>
      </c>
      <c r="H643">
        <v>194</v>
      </c>
      <c r="I643" s="12">
        <f t="shared" ref="I643:I706" si="65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si="61"/>
        <v>theater</v>
      </c>
      <c r="R643" t="str">
        <f t="shared" si="62"/>
        <v>plays</v>
      </c>
      <c r="S643" s="7">
        <f t="shared" si="63"/>
        <v>42786.25</v>
      </c>
      <c r="T643" s="7">
        <f t="shared" si="64"/>
        <v>42814.208333333328</v>
      </c>
      <c r="U643" t="str" cm="1">
        <f t="array" ref="U643">LOOKUP(2,1/((D643&gt;=Min)*(D643&lt;Max)),Value)</f>
        <v>5000 to 9999</v>
      </c>
    </row>
    <row r="644" spans="1:2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12">
        <f t="shared" si="65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1"/>
        <v>technology</v>
      </c>
      <c r="R644" t="str">
        <f t="shared" si="62"/>
        <v>wearables</v>
      </c>
      <c r="S644" s="7">
        <f t="shared" si="63"/>
        <v>43451.25</v>
      </c>
      <c r="T644" s="7">
        <f t="shared" si="64"/>
        <v>43460.25</v>
      </c>
      <c r="U644" t="str" cm="1">
        <f t="array" ref="U644">LOOKUP(2,1/((D644&gt;=Min)*(D644&lt;Max)),Value)</f>
        <v>5000 to 9999</v>
      </c>
    </row>
    <row r="645" spans="1:2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12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1"/>
        <v>theater</v>
      </c>
      <c r="R645" t="str">
        <f t="shared" si="62"/>
        <v>plays</v>
      </c>
      <c r="S645" s="7">
        <f t="shared" si="63"/>
        <v>42795.25</v>
      </c>
      <c r="T645" s="7">
        <f t="shared" si="64"/>
        <v>42813.208333333328</v>
      </c>
      <c r="U645" t="str" cm="1">
        <f t="array" ref="U645">LOOKUP(2,1/((D645&gt;=Min)*(D645&lt;Max)),Value)</f>
        <v>10000 to 14999</v>
      </c>
    </row>
    <row r="646" spans="1:2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12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1"/>
        <v>theater</v>
      </c>
      <c r="R646" t="str">
        <f t="shared" si="62"/>
        <v>plays</v>
      </c>
      <c r="S646" s="7">
        <f t="shared" si="63"/>
        <v>43452.25</v>
      </c>
      <c r="T646" s="7">
        <f t="shared" si="64"/>
        <v>43468.25</v>
      </c>
      <c r="U646" t="str" cm="1">
        <f t="array" ref="U646">LOOKUP(2,1/((D646&gt;=Min)*(D646&lt;Max)),Value)</f>
        <v>Greater than or equal to 50000</v>
      </c>
    </row>
    <row r="647" spans="1:2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12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1"/>
        <v>music</v>
      </c>
      <c r="R647" t="str">
        <f t="shared" si="62"/>
        <v>rock</v>
      </c>
      <c r="S647" s="7">
        <f t="shared" si="63"/>
        <v>43369.208333333328</v>
      </c>
      <c r="T647" s="7">
        <f t="shared" si="64"/>
        <v>43390.208333333328</v>
      </c>
      <c r="U647" t="str" cm="1">
        <f t="array" ref="U647">LOOKUP(2,1/((D647&gt;=Min)*(D647&lt;Max)),Value)</f>
        <v>Greater than or equal to 50000</v>
      </c>
    </row>
    <row r="648" spans="1:2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12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1"/>
        <v>games</v>
      </c>
      <c r="R648" t="str">
        <f t="shared" si="62"/>
        <v>video games</v>
      </c>
      <c r="S648" s="7">
        <f t="shared" si="63"/>
        <v>41346.208333333336</v>
      </c>
      <c r="T648" s="7">
        <f t="shared" si="64"/>
        <v>41357.208333333336</v>
      </c>
      <c r="U648" t="str" cm="1">
        <f t="array" ref="U648">LOOKUP(2,1/((D648&gt;=Min)*(D648&lt;Max)),Value)</f>
        <v>Greater than or equal to 50000</v>
      </c>
    </row>
    <row r="649" spans="1:2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12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1"/>
        <v>publishing</v>
      </c>
      <c r="R649" t="str">
        <f t="shared" si="62"/>
        <v>translations</v>
      </c>
      <c r="S649" s="7">
        <f t="shared" si="63"/>
        <v>43199.208333333328</v>
      </c>
      <c r="T649" s="7">
        <f t="shared" si="64"/>
        <v>43223.208333333328</v>
      </c>
      <c r="U649" t="str" cm="1">
        <f t="array" ref="U649">LOOKUP(2,1/((D649&gt;=Min)*(D649&lt;Max)),Value)</f>
        <v>1000 to 4999</v>
      </c>
    </row>
    <row r="650" spans="1:2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12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1"/>
        <v>food</v>
      </c>
      <c r="R650" t="str">
        <f t="shared" si="62"/>
        <v>food trucks</v>
      </c>
      <c r="S650" s="7">
        <f t="shared" si="63"/>
        <v>42922.208333333328</v>
      </c>
      <c r="T650" s="7">
        <f t="shared" si="64"/>
        <v>42940.208333333328</v>
      </c>
      <c r="U650" t="str" cm="1">
        <f t="array" ref="U650">LOOKUP(2,1/((D650&gt;=Min)*(D650&lt;Max)),Value)</f>
        <v>Greater than or equal to 50000</v>
      </c>
    </row>
    <row r="651" spans="1:2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12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1"/>
        <v>theater</v>
      </c>
      <c r="R651" t="str">
        <f t="shared" si="62"/>
        <v>plays</v>
      </c>
      <c r="S651" s="7">
        <f t="shared" si="63"/>
        <v>40471.208333333336</v>
      </c>
      <c r="T651" s="7">
        <f t="shared" si="64"/>
        <v>40482.208333333336</v>
      </c>
      <c r="U651" t="str" cm="1">
        <f t="array" ref="U651">LOOKUP(2,1/((D651&gt;=Min)*(D651&lt;Max)),Value)</f>
        <v>Greater than or equal to 50000</v>
      </c>
    </row>
    <row r="652" spans="1:2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12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1"/>
        <v>music</v>
      </c>
      <c r="R652" t="str">
        <f t="shared" si="62"/>
        <v>jazz</v>
      </c>
      <c r="S652" s="7">
        <f t="shared" si="63"/>
        <v>41828.208333333336</v>
      </c>
      <c r="T652" s="7">
        <f t="shared" si="64"/>
        <v>41855.208333333336</v>
      </c>
      <c r="U652" t="str" cm="1">
        <f t="array" ref="U652">LOOKUP(2,1/((D652&gt;=Min)*(D652&lt;Max)),Value)</f>
        <v>Less than 1000</v>
      </c>
    </row>
    <row r="653" spans="1:2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12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1"/>
        <v>film &amp; video</v>
      </c>
      <c r="R653" t="str">
        <f t="shared" si="62"/>
        <v>shorts</v>
      </c>
      <c r="S653" s="7">
        <f t="shared" si="63"/>
        <v>41692.25</v>
      </c>
      <c r="T653" s="7">
        <f t="shared" si="64"/>
        <v>41707.25</v>
      </c>
      <c r="U653" t="str" cm="1">
        <f t="array" ref="U653">LOOKUP(2,1/((D653&gt;=Min)*(D653&lt;Max)),Value)</f>
        <v>Greater than or equal to 50000</v>
      </c>
    </row>
    <row r="654" spans="1:2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12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1"/>
        <v>technology</v>
      </c>
      <c r="R654" t="str">
        <f t="shared" si="62"/>
        <v>web</v>
      </c>
      <c r="S654" s="7">
        <f t="shared" si="63"/>
        <v>42587.208333333328</v>
      </c>
      <c r="T654" s="7">
        <f t="shared" si="64"/>
        <v>42630.208333333328</v>
      </c>
      <c r="U654" t="str" cm="1">
        <f t="array" ref="U654">LOOKUP(2,1/((D654&gt;=Min)*(D654&lt;Max)),Value)</f>
        <v>10000 to 14999</v>
      </c>
    </row>
    <row r="655" spans="1:2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12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1"/>
        <v>technology</v>
      </c>
      <c r="R655" t="str">
        <f t="shared" si="62"/>
        <v>web</v>
      </c>
      <c r="S655" s="7">
        <f t="shared" si="63"/>
        <v>42468.208333333328</v>
      </c>
      <c r="T655" s="7">
        <f t="shared" si="64"/>
        <v>42470.208333333328</v>
      </c>
      <c r="U655" t="str" cm="1">
        <f t="array" ref="U655">LOOKUP(2,1/((D655&gt;=Min)*(D655&lt;Max)),Value)</f>
        <v>Less than 1000</v>
      </c>
    </row>
    <row r="656" spans="1:2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12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1"/>
        <v>music</v>
      </c>
      <c r="R656" t="str">
        <f t="shared" si="62"/>
        <v>metal</v>
      </c>
      <c r="S656" s="7">
        <f t="shared" si="63"/>
        <v>42240.208333333328</v>
      </c>
      <c r="T656" s="7">
        <f t="shared" si="64"/>
        <v>42245.208333333328</v>
      </c>
      <c r="U656" t="str" cm="1">
        <f t="array" ref="U656">LOOKUP(2,1/((D656&gt;=Min)*(D656&lt;Max)),Value)</f>
        <v>35000 to 39999</v>
      </c>
    </row>
    <row r="657" spans="1:2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12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1"/>
        <v>photography</v>
      </c>
      <c r="R657" t="str">
        <f t="shared" si="62"/>
        <v>photography books</v>
      </c>
      <c r="S657" s="7">
        <f t="shared" si="63"/>
        <v>42796.25</v>
      </c>
      <c r="T657" s="7">
        <f t="shared" si="64"/>
        <v>42809.208333333328</v>
      </c>
      <c r="U657" t="str" cm="1">
        <f t="array" ref="U657">LOOKUP(2,1/((D657&gt;=Min)*(D657&lt;Max)),Value)</f>
        <v>5000 to 9999</v>
      </c>
    </row>
    <row r="658" spans="1:21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12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1"/>
        <v>food</v>
      </c>
      <c r="R658" t="str">
        <f t="shared" si="62"/>
        <v>food trucks</v>
      </c>
      <c r="S658" s="7">
        <f t="shared" si="63"/>
        <v>43097.25</v>
      </c>
      <c r="T658" s="7">
        <f t="shared" si="64"/>
        <v>43102.25</v>
      </c>
      <c r="U658" t="str" cm="1">
        <f t="array" ref="U658">LOOKUP(2,1/((D658&gt;=Min)*(D658&lt;Max)),Value)</f>
        <v>Greater than or equal to 50000</v>
      </c>
    </row>
    <row r="659" spans="1:2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12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1"/>
        <v>film &amp; video</v>
      </c>
      <c r="R659" t="str">
        <f t="shared" si="62"/>
        <v>science fiction</v>
      </c>
      <c r="S659" s="7">
        <f t="shared" si="63"/>
        <v>43096.25</v>
      </c>
      <c r="T659" s="7">
        <f t="shared" si="64"/>
        <v>43112.25</v>
      </c>
      <c r="U659" t="str" cm="1">
        <f t="array" ref="U659">LOOKUP(2,1/((D659&gt;=Min)*(D659&lt;Max)),Value)</f>
        <v>10000 to 14999</v>
      </c>
    </row>
    <row r="660" spans="1:2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12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1"/>
        <v>music</v>
      </c>
      <c r="R660" t="str">
        <f t="shared" si="62"/>
        <v>rock</v>
      </c>
      <c r="S660" s="7">
        <f t="shared" si="63"/>
        <v>42246.208333333328</v>
      </c>
      <c r="T660" s="7">
        <f t="shared" si="64"/>
        <v>42269.208333333328</v>
      </c>
      <c r="U660" t="str" cm="1">
        <f t="array" ref="U660">LOOKUP(2,1/((D660&gt;=Min)*(D660&lt;Max)),Value)</f>
        <v>Greater than or equal to 50000</v>
      </c>
    </row>
    <row r="661" spans="1:2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12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1"/>
        <v>film &amp; video</v>
      </c>
      <c r="R661" t="str">
        <f t="shared" si="62"/>
        <v>documentary</v>
      </c>
      <c r="S661" s="7">
        <f t="shared" si="63"/>
        <v>40570.25</v>
      </c>
      <c r="T661" s="7">
        <f t="shared" si="64"/>
        <v>40571.25</v>
      </c>
      <c r="U661" t="str" cm="1">
        <f t="array" ref="U661">LOOKUP(2,1/((D661&gt;=Min)*(D661&lt;Max)),Value)</f>
        <v>Greater than or equal to 50000</v>
      </c>
    </row>
    <row r="662" spans="1:2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12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1"/>
        <v>theater</v>
      </c>
      <c r="R662" t="str">
        <f t="shared" si="62"/>
        <v>plays</v>
      </c>
      <c r="S662" s="7">
        <f t="shared" si="63"/>
        <v>42237.208333333328</v>
      </c>
      <c r="T662" s="7">
        <f t="shared" si="64"/>
        <v>42246.208333333328</v>
      </c>
      <c r="U662" t="str" cm="1">
        <f t="array" ref="U662">LOOKUP(2,1/((D662&gt;=Min)*(D662&lt;Max)),Value)</f>
        <v>5000 to 9999</v>
      </c>
    </row>
    <row r="663" spans="1:2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12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1"/>
        <v>music</v>
      </c>
      <c r="R663" t="str">
        <f t="shared" si="62"/>
        <v>jazz</v>
      </c>
      <c r="S663" s="7">
        <f t="shared" si="63"/>
        <v>40996.208333333336</v>
      </c>
      <c r="T663" s="7">
        <f t="shared" si="64"/>
        <v>41026.208333333336</v>
      </c>
      <c r="U663" t="str" cm="1">
        <f t="array" ref="U663">LOOKUP(2,1/((D663&gt;=Min)*(D663&lt;Max)),Value)</f>
        <v>Greater than or equal to 50000</v>
      </c>
    </row>
    <row r="664" spans="1:2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12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1"/>
        <v>theater</v>
      </c>
      <c r="R664" t="str">
        <f t="shared" si="62"/>
        <v>plays</v>
      </c>
      <c r="S664" s="7">
        <f t="shared" si="63"/>
        <v>43443.25</v>
      </c>
      <c r="T664" s="7">
        <f t="shared" si="64"/>
        <v>43447.25</v>
      </c>
      <c r="U664" t="str" cm="1">
        <f t="array" ref="U664">LOOKUP(2,1/((D664&gt;=Min)*(D664&lt;Max)),Value)</f>
        <v>5000 to 9999</v>
      </c>
    </row>
    <row r="665" spans="1:2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12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1"/>
        <v>theater</v>
      </c>
      <c r="R665" t="str">
        <f t="shared" si="62"/>
        <v>plays</v>
      </c>
      <c r="S665" s="7">
        <f t="shared" si="63"/>
        <v>40458.208333333336</v>
      </c>
      <c r="T665" s="7">
        <f t="shared" si="64"/>
        <v>40481.208333333336</v>
      </c>
      <c r="U665" t="str" cm="1">
        <f t="array" ref="U665">LOOKUP(2,1/((D665&gt;=Min)*(D665&lt;Max)),Value)</f>
        <v>10000 to 14999</v>
      </c>
    </row>
    <row r="666" spans="1:2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12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1"/>
        <v>music</v>
      </c>
      <c r="R666" t="str">
        <f t="shared" si="62"/>
        <v>jazz</v>
      </c>
      <c r="S666" s="7">
        <f t="shared" si="63"/>
        <v>40959.25</v>
      </c>
      <c r="T666" s="7">
        <f t="shared" si="64"/>
        <v>40969.25</v>
      </c>
      <c r="U666" t="str" cm="1">
        <f t="array" ref="U666">LOOKUP(2,1/((D666&gt;=Min)*(D666&lt;Max)),Value)</f>
        <v>Greater than or equal to 50000</v>
      </c>
    </row>
    <row r="667" spans="1:2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12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1"/>
        <v>film &amp; video</v>
      </c>
      <c r="R667" t="str">
        <f t="shared" si="62"/>
        <v>documentary</v>
      </c>
      <c r="S667" s="7">
        <f t="shared" si="63"/>
        <v>40733.208333333336</v>
      </c>
      <c r="T667" s="7">
        <f t="shared" si="64"/>
        <v>40747.208333333336</v>
      </c>
      <c r="U667" t="str" cm="1">
        <f t="array" ref="U667">LOOKUP(2,1/((D667&gt;=Min)*(D667&lt;Max)),Value)</f>
        <v>5000 to 9999</v>
      </c>
    </row>
    <row r="668" spans="1:2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12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1"/>
        <v>theater</v>
      </c>
      <c r="R668" t="str">
        <f t="shared" si="62"/>
        <v>plays</v>
      </c>
      <c r="S668" s="7">
        <f t="shared" si="63"/>
        <v>41516.208333333336</v>
      </c>
      <c r="T668" s="7">
        <f t="shared" si="64"/>
        <v>41522.208333333336</v>
      </c>
      <c r="U668" t="str" cm="1">
        <f t="array" ref="U668">LOOKUP(2,1/((D668&gt;=Min)*(D668&lt;Max)),Value)</f>
        <v>1000 to 4999</v>
      </c>
    </row>
    <row r="669" spans="1:21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12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1"/>
        <v>journalism</v>
      </c>
      <c r="R669" t="str">
        <f t="shared" si="62"/>
        <v>audio</v>
      </c>
      <c r="S669" s="7">
        <f t="shared" si="63"/>
        <v>41892.208333333336</v>
      </c>
      <c r="T669" s="7">
        <f t="shared" si="64"/>
        <v>41901.208333333336</v>
      </c>
      <c r="U669" t="str" cm="1">
        <f t="array" ref="U669">LOOKUP(2,1/((D669&gt;=Min)*(D669&lt;Max)),Value)</f>
        <v>5000 to 9999</v>
      </c>
    </row>
    <row r="670" spans="1:21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12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1"/>
        <v>theater</v>
      </c>
      <c r="R670" t="str">
        <f t="shared" si="62"/>
        <v>plays</v>
      </c>
      <c r="S670" s="7">
        <f t="shared" si="63"/>
        <v>41122.208333333336</v>
      </c>
      <c r="T670" s="7">
        <f t="shared" si="64"/>
        <v>41134.208333333336</v>
      </c>
      <c r="U670" t="str" cm="1">
        <f t="array" ref="U670">LOOKUP(2,1/((D670&gt;=Min)*(D670&lt;Max)),Value)</f>
        <v>25000 to 29999</v>
      </c>
    </row>
    <row r="671" spans="1:2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12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1"/>
        <v>theater</v>
      </c>
      <c r="R671" t="str">
        <f t="shared" si="62"/>
        <v>plays</v>
      </c>
      <c r="S671" s="7">
        <f t="shared" si="63"/>
        <v>42912.208333333328</v>
      </c>
      <c r="T671" s="7">
        <f t="shared" si="64"/>
        <v>42921.208333333328</v>
      </c>
      <c r="U671" t="str" cm="1">
        <f t="array" ref="U671">LOOKUP(2,1/((D671&gt;=Min)*(D671&lt;Max)),Value)</f>
        <v>45000 to 49999</v>
      </c>
    </row>
    <row r="672" spans="1:21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12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1"/>
        <v>music</v>
      </c>
      <c r="R672" t="str">
        <f t="shared" si="62"/>
        <v>indie rock</v>
      </c>
      <c r="S672" s="7">
        <f t="shared" si="63"/>
        <v>42425.25</v>
      </c>
      <c r="T672" s="7">
        <f t="shared" si="64"/>
        <v>42437.25</v>
      </c>
      <c r="U672" t="str" cm="1">
        <f t="array" ref="U672">LOOKUP(2,1/((D672&gt;=Min)*(D672&lt;Max)),Value)</f>
        <v>15000 to 19999</v>
      </c>
    </row>
    <row r="673" spans="1:21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12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1"/>
        <v>theater</v>
      </c>
      <c r="R673" t="str">
        <f t="shared" si="62"/>
        <v>plays</v>
      </c>
      <c r="S673" s="7">
        <f t="shared" si="63"/>
        <v>40390.208333333336</v>
      </c>
      <c r="T673" s="7">
        <f t="shared" si="64"/>
        <v>40394.208333333336</v>
      </c>
      <c r="U673" t="str" cm="1">
        <f t="array" ref="U673">LOOKUP(2,1/((D673&gt;=Min)*(D673&lt;Max)),Value)</f>
        <v>Greater than or equal to 50000</v>
      </c>
    </row>
    <row r="674" spans="1:2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12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1"/>
        <v>theater</v>
      </c>
      <c r="R674" t="str">
        <f t="shared" si="62"/>
        <v>plays</v>
      </c>
      <c r="S674" s="7">
        <f t="shared" si="63"/>
        <v>43180.208333333328</v>
      </c>
      <c r="T674" s="7">
        <f t="shared" si="64"/>
        <v>43190.208333333328</v>
      </c>
      <c r="U674" t="str" cm="1">
        <f t="array" ref="U674">LOOKUP(2,1/((D674&gt;=Min)*(D674&lt;Max)),Value)</f>
        <v>Greater than or equal to 50000</v>
      </c>
    </row>
    <row r="675" spans="1:2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12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1"/>
        <v>music</v>
      </c>
      <c r="R675" t="str">
        <f t="shared" si="62"/>
        <v>indie rock</v>
      </c>
      <c r="S675" s="7">
        <f t="shared" si="63"/>
        <v>42475.208333333328</v>
      </c>
      <c r="T675" s="7">
        <f t="shared" si="64"/>
        <v>42496.208333333328</v>
      </c>
      <c r="U675" t="str" cm="1">
        <f t="array" ref="U675">LOOKUP(2,1/((D675&gt;=Min)*(D675&lt;Max)),Value)</f>
        <v>5000 to 9999</v>
      </c>
    </row>
    <row r="676" spans="1:2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12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1"/>
        <v>photography</v>
      </c>
      <c r="R676" t="str">
        <f t="shared" si="62"/>
        <v>photography books</v>
      </c>
      <c r="S676" s="7">
        <f t="shared" si="63"/>
        <v>40774.208333333336</v>
      </c>
      <c r="T676" s="7">
        <f t="shared" si="64"/>
        <v>40821.208333333336</v>
      </c>
      <c r="U676" t="str" cm="1">
        <f t="array" ref="U676">LOOKUP(2,1/((D676&gt;=Min)*(D676&lt;Max)),Value)</f>
        <v>Greater than or equal to 50000</v>
      </c>
    </row>
    <row r="677" spans="1:2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12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1"/>
        <v>journalism</v>
      </c>
      <c r="R677" t="str">
        <f t="shared" si="62"/>
        <v>audio</v>
      </c>
      <c r="S677" s="7">
        <f t="shared" si="63"/>
        <v>43719.208333333328</v>
      </c>
      <c r="T677" s="7">
        <f t="shared" si="64"/>
        <v>43726.208333333328</v>
      </c>
      <c r="U677" t="str" cm="1">
        <f t="array" ref="U677">LOOKUP(2,1/((D677&gt;=Min)*(D677&lt;Max)),Value)</f>
        <v>5000 to 9999</v>
      </c>
    </row>
    <row r="678" spans="1:2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12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1"/>
        <v>photography</v>
      </c>
      <c r="R678" t="str">
        <f t="shared" si="62"/>
        <v>photography books</v>
      </c>
      <c r="S678" s="7">
        <f t="shared" si="63"/>
        <v>41178.208333333336</v>
      </c>
      <c r="T678" s="7">
        <f t="shared" si="64"/>
        <v>41187.208333333336</v>
      </c>
      <c r="U678" t="str" cm="1">
        <f t="array" ref="U678">LOOKUP(2,1/((D678&gt;=Min)*(D678&lt;Max)),Value)</f>
        <v>Greater than or equal to 50000</v>
      </c>
    </row>
    <row r="679" spans="1:2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12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1"/>
        <v>publishing</v>
      </c>
      <c r="R679" t="str">
        <f t="shared" si="62"/>
        <v>fiction</v>
      </c>
      <c r="S679" s="7">
        <f t="shared" si="63"/>
        <v>42561.208333333328</v>
      </c>
      <c r="T679" s="7">
        <f t="shared" si="64"/>
        <v>42611.208333333328</v>
      </c>
      <c r="U679" t="str" cm="1">
        <f t="array" ref="U679">LOOKUP(2,1/((D679&gt;=Min)*(D679&lt;Max)),Value)</f>
        <v>5000 to 9999</v>
      </c>
    </row>
    <row r="680" spans="1:2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12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1"/>
        <v>film &amp; video</v>
      </c>
      <c r="R680" t="str">
        <f t="shared" si="62"/>
        <v>drama</v>
      </c>
      <c r="S680" s="7">
        <f t="shared" si="63"/>
        <v>43484.25</v>
      </c>
      <c r="T680" s="7">
        <f t="shared" si="64"/>
        <v>43486.25</v>
      </c>
      <c r="U680" t="str" cm="1">
        <f t="array" ref="U680">LOOKUP(2,1/((D680&gt;=Min)*(D680&lt;Max)),Value)</f>
        <v>Greater than or equal to 50000</v>
      </c>
    </row>
    <row r="681" spans="1:2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12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1"/>
        <v>food</v>
      </c>
      <c r="R681" t="str">
        <f t="shared" si="62"/>
        <v>food trucks</v>
      </c>
      <c r="S681" s="7">
        <f t="shared" si="63"/>
        <v>43756.208333333328</v>
      </c>
      <c r="T681" s="7">
        <f t="shared" si="64"/>
        <v>43761.208333333328</v>
      </c>
      <c r="U681" t="str" cm="1">
        <f t="array" ref="U681">LOOKUP(2,1/((D681&gt;=Min)*(D681&lt;Max)),Value)</f>
        <v>1000 to 4999</v>
      </c>
    </row>
    <row r="682" spans="1:21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12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1"/>
        <v>games</v>
      </c>
      <c r="R682" t="str">
        <f t="shared" si="62"/>
        <v>mobile games</v>
      </c>
      <c r="S682" s="7">
        <f t="shared" si="63"/>
        <v>43813.25</v>
      </c>
      <c r="T682" s="7">
        <f t="shared" si="64"/>
        <v>43815.25</v>
      </c>
      <c r="U682" t="str" cm="1">
        <f t="array" ref="U682">LOOKUP(2,1/((D682&gt;=Min)*(D682&lt;Max)),Value)</f>
        <v>Greater than or equal to 50000</v>
      </c>
    </row>
    <row r="683" spans="1:21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12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1"/>
        <v>theater</v>
      </c>
      <c r="R683" t="str">
        <f t="shared" si="62"/>
        <v>plays</v>
      </c>
      <c r="S683" s="7">
        <f t="shared" si="63"/>
        <v>40898.25</v>
      </c>
      <c r="T683" s="7">
        <f t="shared" si="64"/>
        <v>40904.25</v>
      </c>
      <c r="U683" t="str" cm="1">
        <f t="array" ref="U683">LOOKUP(2,1/((D683&gt;=Min)*(D683&lt;Max)),Value)</f>
        <v>Greater than or equal to 50000</v>
      </c>
    </row>
    <row r="684" spans="1:2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12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1"/>
        <v>theater</v>
      </c>
      <c r="R684" t="str">
        <f t="shared" si="62"/>
        <v>plays</v>
      </c>
      <c r="S684" s="7">
        <f t="shared" si="63"/>
        <v>41619.25</v>
      </c>
      <c r="T684" s="7">
        <f t="shared" si="64"/>
        <v>41628.25</v>
      </c>
      <c r="U684" t="str" cm="1">
        <f t="array" ref="U684">LOOKUP(2,1/((D684&gt;=Min)*(D684&lt;Max)),Value)</f>
        <v>5000 to 9999</v>
      </c>
    </row>
    <row r="685" spans="1:2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12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1"/>
        <v>theater</v>
      </c>
      <c r="R685" t="str">
        <f t="shared" si="62"/>
        <v>plays</v>
      </c>
      <c r="S685" s="7">
        <f t="shared" si="63"/>
        <v>43359.208333333328</v>
      </c>
      <c r="T685" s="7">
        <f t="shared" si="64"/>
        <v>43361.208333333328</v>
      </c>
      <c r="U685" t="str" cm="1">
        <f t="array" ref="U685">LOOKUP(2,1/((D685&gt;=Min)*(D685&lt;Max)),Value)</f>
        <v>1000 to 4999</v>
      </c>
    </row>
    <row r="686" spans="1:2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12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1"/>
        <v>publishing</v>
      </c>
      <c r="R686" t="str">
        <f t="shared" si="62"/>
        <v>nonfiction</v>
      </c>
      <c r="S686" s="7">
        <f t="shared" si="63"/>
        <v>40358.208333333336</v>
      </c>
      <c r="T686" s="7">
        <f t="shared" si="64"/>
        <v>40378.208333333336</v>
      </c>
      <c r="U686" t="str" cm="1">
        <f t="array" ref="U686">LOOKUP(2,1/((D686&gt;=Min)*(D686&lt;Max)),Value)</f>
        <v>1000 to 4999</v>
      </c>
    </row>
    <row r="687" spans="1:2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12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1"/>
        <v>theater</v>
      </c>
      <c r="R687" t="str">
        <f t="shared" si="62"/>
        <v>plays</v>
      </c>
      <c r="S687" s="7">
        <f t="shared" si="63"/>
        <v>42239.208333333328</v>
      </c>
      <c r="T687" s="7">
        <f t="shared" si="64"/>
        <v>42263.208333333328</v>
      </c>
      <c r="U687" t="str" cm="1">
        <f t="array" ref="U687">LOOKUP(2,1/((D687&gt;=Min)*(D687&lt;Max)),Value)</f>
        <v>Greater than or equal to 50000</v>
      </c>
    </row>
    <row r="688" spans="1:2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12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1"/>
        <v>technology</v>
      </c>
      <c r="R688" t="str">
        <f t="shared" si="62"/>
        <v>wearables</v>
      </c>
      <c r="S688" s="7">
        <f t="shared" si="63"/>
        <v>43186.208333333328</v>
      </c>
      <c r="T688" s="7">
        <f t="shared" si="64"/>
        <v>43197.208333333328</v>
      </c>
      <c r="U688" t="str" cm="1">
        <f t="array" ref="U688">LOOKUP(2,1/((D688&gt;=Min)*(D688&lt;Max)),Value)</f>
        <v>5000 to 9999</v>
      </c>
    </row>
    <row r="689" spans="1:2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12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1"/>
        <v>theater</v>
      </c>
      <c r="R689" t="str">
        <f t="shared" si="62"/>
        <v>plays</v>
      </c>
      <c r="S689" s="7">
        <f t="shared" si="63"/>
        <v>42806.25</v>
      </c>
      <c r="T689" s="7">
        <f t="shared" si="64"/>
        <v>42809.208333333328</v>
      </c>
      <c r="U689" t="str" cm="1">
        <f t="array" ref="U689">LOOKUP(2,1/((D689&gt;=Min)*(D689&lt;Max)),Value)</f>
        <v>1000 to 4999</v>
      </c>
    </row>
    <row r="690" spans="1:2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12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1"/>
        <v>film &amp; video</v>
      </c>
      <c r="R690" t="str">
        <f t="shared" si="62"/>
        <v>television</v>
      </c>
      <c r="S690" s="7">
        <f t="shared" si="63"/>
        <v>43475.25</v>
      </c>
      <c r="T690" s="7">
        <f t="shared" si="64"/>
        <v>43491.25</v>
      </c>
      <c r="U690" t="str" cm="1">
        <f t="array" ref="U690">LOOKUP(2,1/((D690&gt;=Min)*(D690&lt;Max)),Value)</f>
        <v>1000 to 4999</v>
      </c>
    </row>
    <row r="691" spans="1:2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12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1"/>
        <v>technology</v>
      </c>
      <c r="R691" t="str">
        <f t="shared" si="62"/>
        <v>web</v>
      </c>
      <c r="S691" s="7">
        <f t="shared" si="63"/>
        <v>41576.208333333336</v>
      </c>
      <c r="T691" s="7">
        <f t="shared" si="64"/>
        <v>41588.25</v>
      </c>
      <c r="U691" t="str" cm="1">
        <f t="array" ref="U691">LOOKUP(2,1/((D691&gt;=Min)*(D691&lt;Max)),Value)</f>
        <v>5000 to 9999</v>
      </c>
    </row>
    <row r="692" spans="1:2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12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1"/>
        <v>film &amp; video</v>
      </c>
      <c r="R692" t="str">
        <f t="shared" si="62"/>
        <v>documentary</v>
      </c>
      <c r="S692" s="7">
        <f t="shared" si="63"/>
        <v>40874.25</v>
      </c>
      <c r="T692" s="7">
        <f t="shared" si="64"/>
        <v>40880.25</v>
      </c>
      <c r="U692" t="str" cm="1">
        <f t="array" ref="U692">LOOKUP(2,1/((D692&gt;=Min)*(D692&lt;Max)),Value)</f>
        <v>1000 to 4999</v>
      </c>
    </row>
    <row r="693" spans="1:2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12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1"/>
        <v>film &amp; video</v>
      </c>
      <c r="R693" t="str">
        <f t="shared" si="62"/>
        <v>documentary</v>
      </c>
      <c r="S693" s="7">
        <f t="shared" si="63"/>
        <v>41185.208333333336</v>
      </c>
      <c r="T693" s="7">
        <f t="shared" si="64"/>
        <v>41202.208333333336</v>
      </c>
      <c r="U693" t="str" cm="1">
        <f t="array" ref="U693">LOOKUP(2,1/((D693&gt;=Min)*(D693&lt;Max)),Value)</f>
        <v>5000 to 9999</v>
      </c>
    </row>
    <row r="694" spans="1:2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12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1"/>
        <v>music</v>
      </c>
      <c r="R694" t="str">
        <f t="shared" si="62"/>
        <v>rock</v>
      </c>
      <c r="S694" s="7">
        <f t="shared" si="63"/>
        <v>43655.208333333328</v>
      </c>
      <c r="T694" s="7">
        <f t="shared" si="64"/>
        <v>43673.208333333328</v>
      </c>
      <c r="U694" t="str" cm="1">
        <f t="array" ref="U694">LOOKUP(2,1/((D694&gt;=Min)*(D694&lt;Max)),Value)</f>
        <v>5000 to 9999</v>
      </c>
    </row>
    <row r="695" spans="1:21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12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1"/>
        <v>theater</v>
      </c>
      <c r="R695" t="str">
        <f t="shared" si="62"/>
        <v>plays</v>
      </c>
      <c r="S695" s="7">
        <f t="shared" si="63"/>
        <v>43025.208333333328</v>
      </c>
      <c r="T695" s="7">
        <f t="shared" si="64"/>
        <v>43042.208333333328</v>
      </c>
      <c r="U695" t="str" cm="1">
        <f t="array" ref="U695">LOOKUP(2,1/((D695&gt;=Min)*(D695&lt;Max)),Value)</f>
        <v>Greater than or equal to 50000</v>
      </c>
    </row>
    <row r="696" spans="1:2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12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1"/>
        <v>theater</v>
      </c>
      <c r="R696" t="str">
        <f t="shared" si="62"/>
        <v>plays</v>
      </c>
      <c r="S696" s="7">
        <f t="shared" si="63"/>
        <v>43066.25</v>
      </c>
      <c r="T696" s="7">
        <f t="shared" si="64"/>
        <v>43103.25</v>
      </c>
      <c r="U696" t="str" cm="1">
        <f t="array" ref="U696">LOOKUP(2,1/((D696&gt;=Min)*(D696&lt;Max)),Value)</f>
        <v>5000 to 9999</v>
      </c>
    </row>
    <row r="697" spans="1:2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12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1"/>
        <v>music</v>
      </c>
      <c r="R697" t="str">
        <f t="shared" si="62"/>
        <v>rock</v>
      </c>
      <c r="S697" s="7">
        <f t="shared" si="63"/>
        <v>42322.25</v>
      </c>
      <c r="T697" s="7">
        <f t="shared" si="64"/>
        <v>42338.25</v>
      </c>
      <c r="U697" t="str" cm="1">
        <f t="array" ref="U697">LOOKUP(2,1/((D697&gt;=Min)*(D697&lt;Max)),Value)</f>
        <v>5000 to 9999</v>
      </c>
    </row>
    <row r="698" spans="1:2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12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1"/>
        <v>theater</v>
      </c>
      <c r="R698" t="str">
        <f t="shared" si="62"/>
        <v>plays</v>
      </c>
      <c r="S698" s="7">
        <f t="shared" si="63"/>
        <v>42114.208333333328</v>
      </c>
      <c r="T698" s="7">
        <f t="shared" si="64"/>
        <v>42115.208333333328</v>
      </c>
      <c r="U698" t="str" cm="1">
        <f t="array" ref="U698">LOOKUP(2,1/((D698&gt;=Min)*(D698&lt;Max)),Value)</f>
        <v>Greater than or equal to 50000</v>
      </c>
    </row>
    <row r="699" spans="1:2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12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1"/>
        <v>music</v>
      </c>
      <c r="R699" t="str">
        <f t="shared" si="62"/>
        <v>electric music</v>
      </c>
      <c r="S699" s="7">
        <f t="shared" si="63"/>
        <v>43190.208333333328</v>
      </c>
      <c r="T699" s="7">
        <f t="shared" si="64"/>
        <v>43192.208333333328</v>
      </c>
      <c r="U699" t="str" cm="1">
        <f t="array" ref="U699">LOOKUP(2,1/((D699&gt;=Min)*(D699&lt;Max)),Value)</f>
        <v>Greater than or equal to 50000</v>
      </c>
    </row>
    <row r="700" spans="1:2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12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1"/>
        <v>technology</v>
      </c>
      <c r="R700" t="str">
        <f t="shared" si="62"/>
        <v>wearables</v>
      </c>
      <c r="S700" s="7">
        <f t="shared" si="63"/>
        <v>40871.25</v>
      </c>
      <c r="T700" s="7">
        <f t="shared" si="64"/>
        <v>40885.25</v>
      </c>
      <c r="U700" t="str" cm="1">
        <f t="array" ref="U700">LOOKUP(2,1/((D700&gt;=Min)*(D700&lt;Max)),Value)</f>
        <v>40000 to 44999</v>
      </c>
    </row>
    <row r="701" spans="1:2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12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1"/>
        <v>film &amp; video</v>
      </c>
      <c r="R701" t="str">
        <f t="shared" si="62"/>
        <v>drama</v>
      </c>
      <c r="S701" s="7">
        <f t="shared" si="63"/>
        <v>43641.208333333328</v>
      </c>
      <c r="T701" s="7">
        <f t="shared" si="64"/>
        <v>43642.208333333328</v>
      </c>
      <c r="U701" t="str" cm="1">
        <f t="array" ref="U701">LOOKUP(2,1/((D701&gt;=Min)*(D701&lt;Max)),Value)</f>
        <v>5000 to 9999</v>
      </c>
    </row>
    <row r="702" spans="1:21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12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1"/>
        <v>technology</v>
      </c>
      <c r="R702" t="str">
        <f t="shared" si="62"/>
        <v>wearables</v>
      </c>
      <c r="S702" s="7">
        <f t="shared" si="63"/>
        <v>40203.25</v>
      </c>
      <c r="T702" s="7">
        <f t="shared" si="64"/>
        <v>40218.25</v>
      </c>
      <c r="U702" t="str" cm="1">
        <f t="array" ref="U702">LOOKUP(2,1/((D702&gt;=Min)*(D702&lt;Max)),Value)</f>
        <v>Less than 1000</v>
      </c>
    </row>
    <row r="703" spans="1:21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12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1"/>
        <v>theater</v>
      </c>
      <c r="R703" t="str">
        <f t="shared" si="62"/>
        <v>plays</v>
      </c>
      <c r="S703" s="7">
        <f t="shared" si="63"/>
        <v>40629.208333333336</v>
      </c>
      <c r="T703" s="7">
        <f t="shared" si="64"/>
        <v>40636.208333333336</v>
      </c>
      <c r="U703" t="str" cm="1">
        <f t="array" ref="U703">LOOKUP(2,1/((D703&gt;=Min)*(D703&lt;Max)),Value)</f>
        <v>Greater than or equal to 50000</v>
      </c>
    </row>
    <row r="704" spans="1:21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12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1"/>
        <v>technology</v>
      </c>
      <c r="R704" t="str">
        <f t="shared" si="62"/>
        <v>wearables</v>
      </c>
      <c r="S704" s="7">
        <f t="shared" si="63"/>
        <v>41477.208333333336</v>
      </c>
      <c r="T704" s="7">
        <f t="shared" si="64"/>
        <v>41482.208333333336</v>
      </c>
      <c r="U704" t="str" cm="1">
        <f t="array" ref="U704">LOOKUP(2,1/((D704&gt;=Min)*(D704&lt;Max)),Value)</f>
        <v>5000 to 9999</v>
      </c>
    </row>
    <row r="705" spans="1:2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12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1"/>
        <v>publishing</v>
      </c>
      <c r="R705" t="str">
        <f t="shared" si="62"/>
        <v>translations</v>
      </c>
      <c r="S705" s="7">
        <f t="shared" si="63"/>
        <v>41020.208333333336</v>
      </c>
      <c r="T705" s="7">
        <f t="shared" si="64"/>
        <v>41037.208333333336</v>
      </c>
      <c r="U705" t="str" cm="1">
        <f t="array" ref="U705">LOOKUP(2,1/((D705&gt;=Min)*(D705&lt;Max)),Value)</f>
        <v>Greater than or equal to 50000</v>
      </c>
    </row>
    <row r="706" spans="1:21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66">E706/D706*100</f>
        <v>122.78160919540231</v>
      </c>
      <c r="G706" t="s">
        <v>20</v>
      </c>
      <c r="H706">
        <v>116</v>
      </c>
      <c r="I706" s="12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ref="Q706:Q769" si="67">LEFT(P706,FIND("/",P706)-1)</f>
        <v>film &amp; video</v>
      </c>
      <c r="R706" t="str">
        <f t="shared" ref="R706:R769" si="68">RIGHT(P706,LEN(P706)-FIND("/",P706))</f>
        <v>animation</v>
      </c>
      <c r="S706" s="7">
        <f t="shared" ref="S706:S769" si="69">(((L706/60)/60)/24)+DATE(1970,1,1)</f>
        <v>42555.208333333328</v>
      </c>
      <c r="T706" s="7">
        <f t="shared" ref="T706:T769" si="70">(((M706/60)/60)/24)+DATE(1970,1,1)</f>
        <v>42570.208333333328</v>
      </c>
      <c r="U706" t="str" cm="1">
        <f t="array" ref="U706">LOOKUP(2,1/((D706&gt;=Min)*(D706&lt;Max)),Value)</f>
        <v>5000 to 9999</v>
      </c>
    </row>
    <row r="707" spans="1:2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66"/>
        <v>99.026517383618156</v>
      </c>
      <c r="G707" t="s">
        <v>14</v>
      </c>
      <c r="H707">
        <v>2025</v>
      </c>
      <c r="I707" s="12">
        <f t="shared" ref="I707:I770" si="71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si="67"/>
        <v>publishing</v>
      </c>
      <c r="R707" t="str">
        <f t="shared" si="68"/>
        <v>nonfiction</v>
      </c>
      <c r="S707" s="7">
        <f t="shared" si="69"/>
        <v>41619.25</v>
      </c>
      <c r="T707" s="7">
        <f t="shared" si="70"/>
        <v>41623.25</v>
      </c>
      <c r="U707" t="str" cm="1">
        <f t="array" ref="U707">LOOKUP(2,1/((D707&gt;=Min)*(D707&lt;Max)),Value)</f>
        <v>Greater than or equal to 50000</v>
      </c>
    </row>
    <row r="708" spans="1:21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12">
        <f t="shared" si="71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7"/>
        <v>technology</v>
      </c>
      <c r="R708" t="str">
        <f t="shared" si="68"/>
        <v>web</v>
      </c>
      <c r="S708" s="7">
        <f t="shared" si="69"/>
        <v>43471.25</v>
      </c>
      <c r="T708" s="7">
        <f t="shared" si="70"/>
        <v>43479.25</v>
      </c>
      <c r="U708" t="str" cm="1">
        <f t="array" ref="U708">LOOKUP(2,1/((D708&gt;=Min)*(D708&lt;Max)),Value)</f>
        <v>Greater than or equal to 50000</v>
      </c>
    </row>
    <row r="709" spans="1:21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12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7"/>
        <v>film &amp; video</v>
      </c>
      <c r="R709" t="str">
        <f t="shared" si="68"/>
        <v>drama</v>
      </c>
      <c r="S709" s="7">
        <f t="shared" si="69"/>
        <v>43442.25</v>
      </c>
      <c r="T709" s="7">
        <f t="shared" si="70"/>
        <v>43478.25</v>
      </c>
      <c r="U709" t="str" cm="1">
        <f t="array" ref="U709">LOOKUP(2,1/((D709&gt;=Min)*(D709&lt;Max)),Value)</f>
        <v>5000 to 9999</v>
      </c>
    </row>
    <row r="710" spans="1:2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12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7"/>
        <v>theater</v>
      </c>
      <c r="R710" t="str">
        <f t="shared" si="68"/>
        <v>plays</v>
      </c>
      <c r="S710" s="7">
        <f t="shared" si="69"/>
        <v>42877.208333333328</v>
      </c>
      <c r="T710" s="7">
        <f t="shared" si="70"/>
        <v>42887.208333333328</v>
      </c>
      <c r="U710" t="str" cm="1">
        <f t="array" ref="U710">LOOKUP(2,1/((D710&gt;=Min)*(D710&lt;Max)),Value)</f>
        <v>1000 to 4999</v>
      </c>
    </row>
    <row r="711" spans="1:2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12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7"/>
        <v>theater</v>
      </c>
      <c r="R711" t="str">
        <f t="shared" si="68"/>
        <v>plays</v>
      </c>
      <c r="S711" s="7">
        <f t="shared" si="69"/>
        <v>41018.208333333336</v>
      </c>
      <c r="T711" s="7">
        <f t="shared" si="70"/>
        <v>41025.208333333336</v>
      </c>
      <c r="U711" t="str" cm="1">
        <f t="array" ref="U711">LOOKUP(2,1/((D711&gt;=Min)*(D711&lt;Max)),Value)</f>
        <v>5000 to 9999</v>
      </c>
    </row>
    <row r="712" spans="1:21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12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7"/>
        <v>theater</v>
      </c>
      <c r="R712" t="str">
        <f t="shared" si="68"/>
        <v>plays</v>
      </c>
      <c r="S712" s="7">
        <f t="shared" si="69"/>
        <v>43295.208333333328</v>
      </c>
      <c r="T712" s="7">
        <f t="shared" si="70"/>
        <v>43302.208333333328</v>
      </c>
      <c r="U712" t="str" cm="1">
        <f t="array" ref="U712">LOOKUP(2,1/((D712&gt;=Min)*(D712&lt;Max)),Value)</f>
        <v>1000 to 4999</v>
      </c>
    </row>
    <row r="713" spans="1:21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12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7"/>
        <v>theater</v>
      </c>
      <c r="R713" t="str">
        <f t="shared" si="68"/>
        <v>plays</v>
      </c>
      <c r="S713" s="7">
        <f t="shared" si="69"/>
        <v>42393.25</v>
      </c>
      <c r="T713" s="7">
        <f t="shared" si="70"/>
        <v>42395.25</v>
      </c>
      <c r="U713" t="str" cm="1">
        <f t="array" ref="U713">LOOKUP(2,1/((D713&gt;=Min)*(D713&lt;Max)),Value)</f>
        <v>5000 to 9999</v>
      </c>
    </row>
    <row r="714" spans="1:21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12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7"/>
        <v>theater</v>
      </c>
      <c r="R714" t="str">
        <f t="shared" si="68"/>
        <v>plays</v>
      </c>
      <c r="S714" s="7">
        <f t="shared" si="69"/>
        <v>42559.208333333328</v>
      </c>
      <c r="T714" s="7">
        <f t="shared" si="70"/>
        <v>42600.208333333328</v>
      </c>
      <c r="U714" t="str" cm="1">
        <f t="array" ref="U714">LOOKUP(2,1/((D714&gt;=Min)*(D714&lt;Max)),Value)</f>
        <v>Less than 1000</v>
      </c>
    </row>
    <row r="715" spans="1:2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12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7"/>
        <v>publishing</v>
      </c>
      <c r="R715" t="str">
        <f t="shared" si="68"/>
        <v>radio &amp; podcasts</v>
      </c>
      <c r="S715" s="7">
        <f t="shared" si="69"/>
        <v>42604.208333333328</v>
      </c>
      <c r="T715" s="7">
        <f t="shared" si="70"/>
        <v>42616.208333333328</v>
      </c>
      <c r="U715" t="str" cm="1">
        <f t="array" ref="U715">LOOKUP(2,1/((D715&gt;=Min)*(D715&lt;Max)),Value)</f>
        <v>5000 to 9999</v>
      </c>
    </row>
    <row r="716" spans="1:2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12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7"/>
        <v>music</v>
      </c>
      <c r="R716" t="str">
        <f t="shared" si="68"/>
        <v>rock</v>
      </c>
      <c r="S716" s="7">
        <f t="shared" si="69"/>
        <v>41870.208333333336</v>
      </c>
      <c r="T716" s="7">
        <f t="shared" si="70"/>
        <v>41871.208333333336</v>
      </c>
      <c r="U716" t="str" cm="1">
        <f t="array" ref="U716">LOOKUP(2,1/((D716&gt;=Min)*(D716&lt;Max)),Value)</f>
        <v>35000 to 39999</v>
      </c>
    </row>
    <row r="717" spans="1:2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12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7"/>
        <v>games</v>
      </c>
      <c r="R717" t="str">
        <f t="shared" si="68"/>
        <v>mobile games</v>
      </c>
      <c r="S717" s="7">
        <f t="shared" si="69"/>
        <v>40397.208333333336</v>
      </c>
      <c r="T717" s="7">
        <f t="shared" si="70"/>
        <v>40402.208333333336</v>
      </c>
      <c r="U717" t="str" cm="1">
        <f t="array" ref="U717">LOOKUP(2,1/((D717&gt;=Min)*(D717&lt;Max)),Value)</f>
        <v>Greater than or equal to 50000</v>
      </c>
    </row>
    <row r="718" spans="1:2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12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7"/>
        <v>theater</v>
      </c>
      <c r="R718" t="str">
        <f t="shared" si="68"/>
        <v>plays</v>
      </c>
      <c r="S718" s="7">
        <f t="shared" si="69"/>
        <v>41465.208333333336</v>
      </c>
      <c r="T718" s="7">
        <f t="shared" si="70"/>
        <v>41493.208333333336</v>
      </c>
      <c r="U718" t="str" cm="1">
        <f t="array" ref="U718">LOOKUP(2,1/((D718&gt;=Min)*(D718&lt;Max)),Value)</f>
        <v>1000 to 4999</v>
      </c>
    </row>
    <row r="719" spans="1:21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12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7"/>
        <v>film &amp; video</v>
      </c>
      <c r="R719" t="str">
        <f t="shared" si="68"/>
        <v>documentary</v>
      </c>
      <c r="S719" s="7">
        <f t="shared" si="69"/>
        <v>40777.208333333336</v>
      </c>
      <c r="T719" s="7">
        <f t="shared" si="70"/>
        <v>40798.208333333336</v>
      </c>
      <c r="U719" t="str" cm="1">
        <f t="array" ref="U719">LOOKUP(2,1/((D719&gt;=Min)*(D719&lt;Max)),Value)</f>
        <v>5000 to 9999</v>
      </c>
    </row>
    <row r="720" spans="1:2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12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7"/>
        <v>technology</v>
      </c>
      <c r="R720" t="str">
        <f t="shared" si="68"/>
        <v>wearables</v>
      </c>
      <c r="S720" s="7">
        <f t="shared" si="69"/>
        <v>41442.208333333336</v>
      </c>
      <c r="T720" s="7">
        <f t="shared" si="70"/>
        <v>41468.208333333336</v>
      </c>
      <c r="U720" t="str" cm="1">
        <f t="array" ref="U720">LOOKUP(2,1/((D720&gt;=Min)*(D720&lt;Max)),Value)</f>
        <v>5000 to 9999</v>
      </c>
    </row>
    <row r="721" spans="1:2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12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7"/>
        <v>publishing</v>
      </c>
      <c r="R721" t="str">
        <f t="shared" si="68"/>
        <v>fiction</v>
      </c>
      <c r="S721" s="7">
        <f t="shared" si="69"/>
        <v>41058.208333333336</v>
      </c>
      <c r="T721" s="7">
        <f t="shared" si="70"/>
        <v>41069.208333333336</v>
      </c>
      <c r="U721" t="str" cm="1">
        <f t="array" ref="U721">LOOKUP(2,1/((D721&gt;=Min)*(D721&lt;Max)),Value)</f>
        <v>5000 to 9999</v>
      </c>
    </row>
    <row r="722" spans="1:21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12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7"/>
        <v>theater</v>
      </c>
      <c r="R722" t="str">
        <f t="shared" si="68"/>
        <v>plays</v>
      </c>
      <c r="S722" s="7">
        <f t="shared" si="69"/>
        <v>43152.25</v>
      </c>
      <c r="T722" s="7">
        <f t="shared" si="70"/>
        <v>43166.25</v>
      </c>
      <c r="U722" t="str" cm="1">
        <f t="array" ref="U722">LOOKUP(2,1/((D722&gt;=Min)*(D722&lt;Max)),Value)</f>
        <v>5000 to 9999</v>
      </c>
    </row>
    <row r="723" spans="1:2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12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7"/>
        <v>music</v>
      </c>
      <c r="R723" t="str">
        <f t="shared" si="68"/>
        <v>rock</v>
      </c>
      <c r="S723" s="7">
        <f t="shared" si="69"/>
        <v>43194.208333333328</v>
      </c>
      <c r="T723" s="7">
        <f t="shared" si="70"/>
        <v>43200.208333333328</v>
      </c>
      <c r="U723" t="str" cm="1">
        <f t="array" ref="U723">LOOKUP(2,1/((D723&gt;=Min)*(D723&lt;Max)),Value)</f>
        <v>Greater than or equal to 50000</v>
      </c>
    </row>
    <row r="724" spans="1:2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12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7"/>
        <v>film &amp; video</v>
      </c>
      <c r="R724" t="str">
        <f t="shared" si="68"/>
        <v>documentary</v>
      </c>
      <c r="S724" s="7">
        <f t="shared" si="69"/>
        <v>43045.25</v>
      </c>
      <c r="T724" s="7">
        <f t="shared" si="70"/>
        <v>43072.25</v>
      </c>
      <c r="U724" t="str" cm="1">
        <f t="array" ref="U724">LOOKUP(2,1/((D724&gt;=Min)*(D724&lt;Max)),Value)</f>
        <v>45000 to 49999</v>
      </c>
    </row>
    <row r="725" spans="1:2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12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7"/>
        <v>theater</v>
      </c>
      <c r="R725" t="str">
        <f t="shared" si="68"/>
        <v>plays</v>
      </c>
      <c r="S725" s="7">
        <f t="shared" si="69"/>
        <v>42431.25</v>
      </c>
      <c r="T725" s="7">
        <f t="shared" si="70"/>
        <v>42452.208333333328</v>
      </c>
      <c r="U725" t="str" cm="1">
        <f t="array" ref="U725">LOOKUP(2,1/((D725&gt;=Min)*(D725&lt;Max)),Value)</f>
        <v>1000 to 4999</v>
      </c>
    </row>
    <row r="726" spans="1:21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12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7"/>
        <v>theater</v>
      </c>
      <c r="R726" t="str">
        <f t="shared" si="68"/>
        <v>plays</v>
      </c>
      <c r="S726" s="7">
        <f t="shared" si="69"/>
        <v>41934.208333333336</v>
      </c>
      <c r="T726" s="7">
        <f t="shared" si="70"/>
        <v>41936.208333333336</v>
      </c>
      <c r="U726" t="str" cm="1">
        <f t="array" ref="U726">LOOKUP(2,1/((D726&gt;=Min)*(D726&lt;Max)),Value)</f>
        <v>5000 to 9999</v>
      </c>
    </row>
    <row r="727" spans="1:2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12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7"/>
        <v>games</v>
      </c>
      <c r="R727" t="str">
        <f t="shared" si="68"/>
        <v>mobile games</v>
      </c>
      <c r="S727" s="7">
        <f t="shared" si="69"/>
        <v>41958.25</v>
      </c>
      <c r="T727" s="7">
        <f t="shared" si="70"/>
        <v>41960.25</v>
      </c>
      <c r="U727" t="str" cm="1">
        <f t="array" ref="U727">LOOKUP(2,1/((D727&gt;=Min)*(D727&lt;Max)),Value)</f>
        <v>Greater than or equal to 50000</v>
      </c>
    </row>
    <row r="728" spans="1:2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12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7"/>
        <v>theater</v>
      </c>
      <c r="R728" t="str">
        <f t="shared" si="68"/>
        <v>plays</v>
      </c>
      <c r="S728" s="7">
        <f t="shared" si="69"/>
        <v>40476.208333333336</v>
      </c>
      <c r="T728" s="7">
        <f t="shared" si="70"/>
        <v>40482.208333333336</v>
      </c>
      <c r="U728" t="str" cm="1">
        <f t="array" ref="U728">LOOKUP(2,1/((D728&gt;=Min)*(D728&lt;Max)),Value)</f>
        <v>Greater than or equal to 50000</v>
      </c>
    </row>
    <row r="729" spans="1:2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12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7"/>
        <v>technology</v>
      </c>
      <c r="R729" t="str">
        <f t="shared" si="68"/>
        <v>web</v>
      </c>
      <c r="S729" s="7">
        <f t="shared" si="69"/>
        <v>43485.25</v>
      </c>
      <c r="T729" s="7">
        <f t="shared" si="70"/>
        <v>43543.208333333328</v>
      </c>
      <c r="U729" t="str" cm="1">
        <f t="array" ref="U729">LOOKUP(2,1/((D729&gt;=Min)*(D729&lt;Max)),Value)</f>
        <v>5000 to 9999</v>
      </c>
    </row>
    <row r="730" spans="1:21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12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7"/>
        <v>theater</v>
      </c>
      <c r="R730" t="str">
        <f t="shared" si="68"/>
        <v>plays</v>
      </c>
      <c r="S730" s="7">
        <f t="shared" si="69"/>
        <v>42515.208333333328</v>
      </c>
      <c r="T730" s="7">
        <f t="shared" si="70"/>
        <v>42526.208333333328</v>
      </c>
      <c r="U730" t="str" cm="1">
        <f t="array" ref="U730">LOOKUP(2,1/((D730&gt;=Min)*(D730&lt;Max)),Value)</f>
        <v>1000 to 4999</v>
      </c>
    </row>
    <row r="731" spans="1:21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12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7"/>
        <v>film &amp; video</v>
      </c>
      <c r="R731" t="str">
        <f t="shared" si="68"/>
        <v>drama</v>
      </c>
      <c r="S731" s="7">
        <f t="shared" si="69"/>
        <v>41309.25</v>
      </c>
      <c r="T731" s="7">
        <f t="shared" si="70"/>
        <v>41311.25</v>
      </c>
      <c r="U731" t="str" cm="1">
        <f t="array" ref="U731">LOOKUP(2,1/((D731&gt;=Min)*(D731&lt;Max)),Value)</f>
        <v>5000 to 9999</v>
      </c>
    </row>
    <row r="732" spans="1:2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12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7"/>
        <v>technology</v>
      </c>
      <c r="R732" t="str">
        <f t="shared" si="68"/>
        <v>wearables</v>
      </c>
      <c r="S732" s="7">
        <f t="shared" si="69"/>
        <v>42147.208333333328</v>
      </c>
      <c r="T732" s="7">
        <f t="shared" si="70"/>
        <v>42153.208333333328</v>
      </c>
      <c r="U732" t="str" cm="1">
        <f t="array" ref="U732">LOOKUP(2,1/((D732&gt;=Min)*(D732&lt;Max)),Value)</f>
        <v>25000 to 29999</v>
      </c>
    </row>
    <row r="733" spans="1:2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12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7"/>
        <v>technology</v>
      </c>
      <c r="R733" t="str">
        <f t="shared" si="68"/>
        <v>web</v>
      </c>
      <c r="S733" s="7">
        <f t="shared" si="69"/>
        <v>42939.208333333328</v>
      </c>
      <c r="T733" s="7">
        <f t="shared" si="70"/>
        <v>42940.208333333328</v>
      </c>
      <c r="U733" t="str" cm="1">
        <f t="array" ref="U733">LOOKUP(2,1/((D733&gt;=Min)*(D733&lt;Max)),Value)</f>
        <v>5000 to 9999</v>
      </c>
    </row>
    <row r="734" spans="1:2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12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7"/>
        <v>music</v>
      </c>
      <c r="R734" t="str">
        <f t="shared" si="68"/>
        <v>rock</v>
      </c>
      <c r="S734" s="7">
        <f t="shared" si="69"/>
        <v>42816.208333333328</v>
      </c>
      <c r="T734" s="7">
        <f t="shared" si="70"/>
        <v>42839.208333333328</v>
      </c>
      <c r="U734" t="str" cm="1">
        <f t="array" ref="U734">LOOKUP(2,1/((D734&gt;=Min)*(D734&lt;Max)),Value)</f>
        <v>Greater than or equal to 50000</v>
      </c>
    </row>
    <row r="735" spans="1:2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12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7"/>
        <v>music</v>
      </c>
      <c r="R735" t="str">
        <f t="shared" si="68"/>
        <v>metal</v>
      </c>
      <c r="S735" s="7">
        <f t="shared" si="69"/>
        <v>41844.208333333336</v>
      </c>
      <c r="T735" s="7">
        <f t="shared" si="70"/>
        <v>41857.208333333336</v>
      </c>
      <c r="U735" t="str" cm="1">
        <f t="array" ref="U735">LOOKUP(2,1/((D735&gt;=Min)*(D735&lt;Max)),Value)</f>
        <v>15000 to 19999</v>
      </c>
    </row>
    <row r="736" spans="1:2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12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7"/>
        <v>theater</v>
      </c>
      <c r="R736" t="str">
        <f t="shared" si="68"/>
        <v>plays</v>
      </c>
      <c r="S736" s="7">
        <f t="shared" si="69"/>
        <v>42763.25</v>
      </c>
      <c r="T736" s="7">
        <f t="shared" si="70"/>
        <v>42775.25</v>
      </c>
      <c r="U736" t="str" cm="1">
        <f t="array" ref="U736">LOOKUP(2,1/((D736&gt;=Min)*(D736&lt;Max)),Value)</f>
        <v>1000 to 4999</v>
      </c>
    </row>
    <row r="737" spans="1:21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12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7"/>
        <v>photography</v>
      </c>
      <c r="R737" t="str">
        <f t="shared" si="68"/>
        <v>photography books</v>
      </c>
      <c r="S737" s="7">
        <f t="shared" si="69"/>
        <v>42459.208333333328</v>
      </c>
      <c r="T737" s="7">
        <f t="shared" si="70"/>
        <v>42466.208333333328</v>
      </c>
      <c r="U737" t="str" cm="1">
        <f t="array" ref="U737">LOOKUP(2,1/((D737&gt;=Min)*(D737&lt;Max)),Value)</f>
        <v>35000 to 39999</v>
      </c>
    </row>
    <row r="738" spans="1:2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12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7"/>
        <v>publishing</v>
      </c>
      <c r="R738" t="str">
        <f t="shared" si="68"/>
        <v>nonfiction</v>
      </c>
      <c r="S738" s="7">
        <f t="shared" si="69"/>
        <v>42055.25</v>
      </c>
      <c r="T738" s="7">
        <f t="shared" si="70"/>
        <v>42059.25</v>
      </c>
      <c r="U738" t="str" cm="1">
        <f t="array" ref="U738">LOOKUP(2,1/((D738&gt;=Min)*(D738&lt;Max)),Value)</f>
        <v>5000 to 9999</v>
      </c>
    </row>
    <row r="739" spans="1:21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12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7"/>
        <v>music</v>
      </c>
      <c r="R739" t="str">
        <f t="shared" si="68"/>
        <v>indie rock</v>
      </c>
      <c r="S739" s="7">
        <f t="shared" si="69"/>
        <v>42685.25</v>
      </c>
      <c r="T739" s="7">
        <f t="shared" si="70"/>
        <v>42697.25</v>
      </c>
      <c r="U739" t="str" cm="1">
        <f t="array" ref="U739">LOOKUP(2,1/((D739&gt;=Min)*(D739&lt;Max)),Value)</f>
        <v>1000 to 4999</v>
      </c>
    </row>
    <row r="740" spans="1:2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12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7"/>
        <v>theater</v>
      </c>
      <c r="R740" t="str">
        <f t="shared" si="68"/>
        <v>plays</v>
      </c>
      <c r="S740" s="7">
        <f t="shared" si="69"/>
        <v>41959.25</v>
      </c>
      <c r="T740" s="7">
        <f t="shared" si="70"/>
        <v>41981.25</v>
      </c>
      <c r="U740" t="str" cm="1">
        <f t="array" ref="U740">LOOKUP(2,1/((D740&gt;=Min)*(D740&lt;Max)),Value)</f>
        <v>Greater than or equal to 50000</v>
      </c>
    </row>
    <row r="741" spans="1:2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12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7"/>
        <v>music</v>
      </c>
      <c r="R741" t="str">
        <f t="shared" si="68"/>
        <v>indie rock</v>
      </c>
      <c r="S741" s="7">
        <f t="shared" si="69"/>
        <v>41089.208333333336</v>
      </c>
      <c r="T741" s="7">
        <f t="shared" si="70"/>
        <v>41090.208333333336</v>
      </c>
      <c r="U741" t="str" cm="1">
        <f t="array" ref="U741">LOOKUP(2,1/((D741&gt;=Min)*(D741&lt;Max)),Value)</f>
        <v>10000 to 14999</v>
      </c>
    </row>
    <row r="742" spans="1:2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12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7"/>
        <v>theater</v>
      </c>
      <c r="R742" t="str">
        <f t="shared" si="68"/>
        <v>plays</v>
      </c>
      <c r="S742" s="7">
        <f t="shared" si="69"/>
        <v>42769.25</v>
      </c>
      <c r="T742" s="7">
        <f t="shared" si="70"/>
        <v>42772.25</v>
      </c>
      <c r="U742" t="str" cm="1">
        <f t="array" ref="U742">LOOKUP(2,1/((D742&gt;=Min)*(D742&lt;Max)),Value)</f>
        <v>5000 to 9999</v>
      </c>
    </row>
    <row r="743" spans="1:2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12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7"/>
        <v>theater</v>
      </c>
      <c r="R743" t="str">
        <f t="shared" si="68"/>
        <v>plays</v>
      </c>
      <c r="S743" s="7">
        <f t="shared" si="69"/>
        <v>40321.208333333336</v>
      </c>
      <c r="T743" s="7">
        <f t="shared" si="70"/>
        <v>40322.208333333336</v>
      </c>
      <c r="U743" t="str" cm="1">
        <f t="array" ref="U743">LOOKUP(2,1/((D743&gt;=Min)*(D743&lt;Max)),Value)</f>
        <v>1000 to 4999</v>
      </c>
    </row>
    <row r="744" spans="1:2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12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7"/>
        <v>music</v>
      </c>
      <c r="R744" t="str">
        <f t="shared" si="68"/>
        <v>electric music</v>
      </c>
      <c r="S744" s="7">
        <f t="shared" si="69"/>
        <v>40197.25</v>
      </c>
      <c r="T744" s="7">
        <f t="shared" si="70"/>
        <v>40239.25</v>
      </c>
      <c r="U744" t="str" cm="1">
        <f t="array" ref="U744">LOOKUP(2,1/((D744&gt;=Min)*(D744&lt;Max)),Value)</f>
        <v>1000 to 4999</v>
      </c>
    </row>
    <row r="745" spans="1:21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12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7"/>
        <v>theater</v>
      </c>
      <c r="R745" t="str">
        <f t="shared" si="68"/>
        <v>plays</v>
      </c>
      <c r="S745" s="7">
        <f t="shared" si="69"/>
        <v>42298.208333333328</v>
      </c>
      <c r="T745" s="7">
        <f t="shared" si="70"/>
        <v>42304.208333333328</v>
      </c>
      <c r="U745" t="str" cm="1">
        <f t="array" ref="U745">LOOKUP(2,1/((D745&gt;=Min)*(D745&lt;Max)),Value)</f>
        <v>1000 to 4999</v>
      </c>
    </row>
    <row r="746" spans="1:2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12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7"/>
        <v>theater</v>
      </c>
      <c r="R746" t="str">
        <f t="shared" si="68"/>
        <v>plays</v>
      </c>
      <c r="S746" s="7">
        <f t="shared" si="69"/>
        <v>43322.208333333328</v>
      </c>
      <c r="T746" s="7">
        <f t="shared" si="70"/>
        <v>43324.208333333328</v>
      </c>
      <c r="U746" t="str" cm="1">
        <f t="array" ref="U746">LOOKUP(2,1/((D746&gt;=Min)*(D746&lt;Max)),Value)</f>
        <v>1000 to 4999</v>
      </c>
    </row>
    <row r="747" spans="1:21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12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7"/>
        <v>technology</v>
      </c>
      <c r="R747" t="str">
        <f t="shared" si="68"/>
        <v>wearables</v>
      </c>
      <c r="S747" s="7">
        <f t="shared" si="69"/>
        <v>40328.208333333336</v>
      </c>
      <c r="T747" s="7">
        <f t="shared" si="70"/>
        <v>40355.208333333336</v>
      </c>
      <c r="U747" t="str" cm="1">
        <f t="array" ref="U747">LOOKUP(2,1/((D747&gt;=Min)*(D747&lt;Max)),Value)</f>
        <v>5000 to 9999</v>
      </c>
    </row>
    <row r="748" spans="1:2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12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7"/>
        <v>technology</v>
      </c>
      <c r="R748" t="str">
        <f t="shared" si="68"/>
        <v>web</v>
      </c>
      <c r="S748" s="7">
        <f t="shared" si="69"/>
        <v>40825.208333333336</v>
      </c>
      <c r="T748" s="7">
        <f t="shared" si="70"/>
        <v>40830.208333333336</v>
      </c>
      <c r="U748" t="str" cm="1">
        <f t="array" ref="U748">LOOKUP(2,1/((D748&gt;=Min)*(D748&lt;Max)),Value)</f>
        <v>Greater than or equal to 50000</v>
      </c>
    </row>
    <row r="749" spans="1:2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12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7"/>
        <v>theater</v>
      </c>
      <c r="R749" t="str">
        <f t="shared" si="68"/>
        <v>plays</v>
      </c>
      <c r="S749" s="7">
        <f t="shared" si="69"/>
        <v>40423.208333333336</v>
      </c>
      <c r="T749" s="7">
        <f t="shared" si="70"/>
        <v>40434.208333333336</v>
      </c>
      <c r="U749" t="str" cm="1">
        <f t="array" ref="U749">LOOKUP(2,1/((D749&gt;=Min)*(D749&lt;Max)),Value)</f>
        <v>1000 to 4999</v>
      </c>
    </row>
    <row r="750" spans="1:2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12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7"/>
        <v>film &amp; video</v>
      </c>
      <c r="R750" t="str">
        <f t="shared" si="68"/>
        <v>animation</v>
      </c>
      <c r="S750" s="7">
        <f t="shared" si="69"/>
        <v>40238.25</v>
      </c>
      <c r="T750" s="7">
        <f t="shared" si="70"/>
        <v>40263.208333333336</v>
      </c>
      <c r="U750" t="str" cm="1">
        <f t="array" ref="U750">LOOKUP(2,1/((D750&gt;=Min)*(D750&lt;Max)),Value)</f>
        <v>Greater than or equal to 50000</v>
      </c>
    </row>
    <row r="751" spans="1:2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12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7"/>
        <v>technology</v>
      </c>
      <c r="R751" t="str">
        <f t="shared" si="68"/>
        <v>wearables</v>
      </c>
      <c r="S751" s="7">
        <f t="shared" si="69"/>
        <v>41920.208333333336</v>
      </c>
      <c r="T751" s="7">
        <f t="shared" si="70"/>
        <v>41932.208333333336</v>
      </c>
      <c r="U751" t="str" cm="1">
        <f t="array" ref="U751">LOOKUP(2,1/((D751&gt;=Min)*(D751&lt;Max)),Value)</f>
        <v>5000 to 9999</v>
      </c>
    </row>
    <row r="752" spans="1:2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12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7"/>
        <v>music</v>
      </c>
      <c r="R752" t="str">
        <f t="shared" si="68"/>
        <v>electric music</v>
      </c>
      <c r="S752" s="7">
        <f t="shared" si="69"/>
        <v>40360.208333333336</v>
      </c>
      <c r="T752" s="7">
        <f t="shared" si="70"/>
        <v>40385.208333333336</v>
      </c>
      <c r="U752" t="str" cm="1">
        <f t="array" ref="U752">LOOKUP(2,1/((D752&gt;=Min)*(D752&lt;Max)),Value)</f>
        <v>Less than 1000</v>
      </c>
    </row>
    <row r="753" spans="1:2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12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7"/>
        <v>publishing</v>
      </c>
      <c r="R753" t="str">
        <f t="shared" si="68"/>
        <v>nonfiction</v>
      </c>
      <c r="S753" s="7">
        <f t="shared" si="69"/>
        <v>42446.208333333328</v>
      </c>
      <c r="T753" s="7">
        <f t="shared" si="70"/>
        <v>42461.208333333328</v>
      </c>
      <c r="U753" t="str" cm="1">
        <f t="array" ref="U753">LOOKUP(2,1/((D753&gt;=Min)*(D753&lt;Max)),Value)</f>
        <v>1000 to 4999</v>
      </c>
    </row>
    <row r="754" spans="1:2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12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7"/>
        <v>theater</v>
      </c>
      <c r="R754" t="str">
        <f t="shared" si="68"/>
        <v>plays</v>
      </c>
      <c r="S754" s="7">
        <f t="shared" si="69"/>
        <v>40395.208333333336</v>
      </c>
      <c r="T754" s="7">
        <f t="shared" si="70"/>
        <v>40413.208333333336</v>
      </c>
      <c r="U754" t="str" cm="1">
        <f t="array" ref="U754">LOOKUP(2,1/((D754&gt;=Min)*(D754&lt;Max)),Value)</f>
        <v>5000 to 9999</v>
      </c>
    </row>
    <row r="755" spans="1:2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12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7"/>
        <v>photography</v>
      </c>
      <c r="R755" t="str">
        <f t="shared" si="68"/>
        <v>photography books</v>
      </c>
      <c r="S755" s="7">
        <f t="shared" si="69"/>
        <v>40321.208333333336</v>
      </c>
      <c r="T755" s="7">
        <f t="shared" si="70"/>
        <v>40336.208333333336</v>
      </c>
      <c r="U755" t="str" cm="1">
        <f t="array" ref="U755">LOOKUP(2,1/((D755&gt;=Min)*(D755&lt;Max)),Value)</f>
        <v>1000 to 4999</v>
      </c>
    </row>
    <row r="756" spans="1:2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12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7"/>
        <v>theater</v>
      </c>
      <c r="R756" t="str">
        <f t="shared" si="68"/>
        <v>plays</v>
      </c>
      <c r="S756" s="7">
        <f t="shared" si="69"/>
        <v>41210.208333333336</v>
      </c>
      <c r="T756" s="7">
        <f t="shared" si="70"/>
        <v>41263.25</v>
      </c>
      <c r="U756" t="str" cm="1">
        <f t="array" ref="U756">LOOKUP(2,1/((D756&gt;=Min)*(D756&lt;Max)),Value)</f>
        <v>Greater than or equal to 50000</v>
      </c>
    </row>
    <row r="757" spans="1:2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12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7"/>
        <v>theater</v>
      </c>
      <c r="R757" t="str">
        <f t="shared" si="68"/>
        <v>plays</v>
      </c>
      <c r="S757" s="7">
        <f t="shared" si="69"/>
        <v>43096.25</v>
      </c>
      <c r="T757" s="7">
        <f t="shared" si="70"/>
        <v>43108.25</v>
      </c>
      <c r="U757" t="str" cm="1">
        <f t="array" ref="U757">LOOKUP(2,1/((D757&gt;=Min)*(D757&lt;Max)),Value)</f>
        <v>1000 to 4999</v>
      </c>
    </row>
    <row r="758" spans="1:2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12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7"/>
        <v>theater</v>
      </c>
      <c r="R758" t="str">
        <f t="shared" si="68"/>
        <v>plays</v>
      </c>
      <c r="S758" s="7">
        <f t="shared" si="69"/>
        <v>42024.25</v>
      </c>
      <c r="T758" s="7">
        <f t="shared" si="70"/>
        <v>42030.25</v>
      </c>
      <c r="U758" t="str" cm="1">
        <f t="array" ref="U758">LOOKUP(2,1/((D758&gt;=Min)*(D758&lt;Max)),Value)</f>
        <v>1000 to 4999</v>
      </c>
    </row>
    <row r="759" spans="1:2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12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7"/>
        <v>film &amp; video</v>
      </c>
      <c r="R759" t="str">
        <f t="shared" si="68"/>
        <v>drama</v>
      </c>
      <c r="S759" s="7">
        <f t="shared" si="69"/>
        <v>40675.208333333336</v>
      </c>
      <c r="T759" s="7">
        <f t="shared" si="70"/>
        <v>40679.208333333336</v>
      </c>
      <c r="U759" t="str" cm="1">
        <f t="array" ref="U759">LOOKUP(2,1/((D759&gt;=Min)*(D759&lt;Max)),Value)</f>
        <v>1000 to 4999</v>
      </c>
    </row>
    <row r="760" spans="1:2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12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7"/>
        <v>music</v>
      </c>
      <c r="R760" t="str">
        <f t="shared" si="68"/>
        <v>rock</v>
      </c>
      <c r="S760" s="7">
        <f t="shared" si="69"/>
        <v>41936.208333333336</v>
      </c>
      <c r="T760" s="7">
        <f t="shared" si="70"/>
        <v>41945.208333333336</v>
      </c>
      <c r="U760" t="str" cm="1">
        <f t="array" ref="U760">LOOKUP(2,1/((D760&gt;=Min)*(D760&lt;Max)),Value)</f>
        <v>25000 to 29999</v>
      </c>
    </row>
    <row r="761" spans="1:21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12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7"/>
        <v>music</v>
      </c>
      <c r="R761" t="str">
        <f t="shared" si="68"/>
        <v>electric music</v>
      </c>
      <c r="S761" s="7">
        <f t="shared" si="69"/>
        <v>43136.25</v>
      </c>
      <c r="T761" s="7">
        <f t="shared" si="70"/>
        <v>43166.25</v>
      </c>
      <c r="U761" t="str" cm="1">
        <f t="array" ref="U761">LOOKUP(2,1/((D761&gt;=Min)*(D761&lt;Max)),Value)</f>
        <v>Greater than or equal to 50000</v>
      </c>
    </row>
    <row r="762" spans="1:2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12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7"/>
        <v>games</v>
      </c>
      <c r="R762" t="str">
        <f t="shared" si="68"/>
        <v>video games</v>
      </c>
      <c r="S762" s="7">
        <f t="shared" si="69"/>
        <v>43678.208333333328</v>
      </c>
      <c r="T762" s="7">
        <f t="shared" si="70"/>
        <v>43707.208333333328</v>
      </c>
      <c r="U762" t="str" cm="1">
        <f t="array" ref="U762">LOOKUP(2,1/((D762&gt;=Min)*(D762&lt;Max)),Value)</f>
        <v>45000 to 49999</v>
      </c>
    </row>
    <row r="763" spans="1:2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12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7"/>
        <v>music</v>
      </c>
      <c r="R763" t="str">
        <f t="shared" si="68"/>
        <v>rock</v>
      </c>
      <c r="S763" s="7">
        <f t="shared" si="69"/>
        <v>42938.208333333328</v>
      </c>
      <c r="T763" s="7">
        <f t="shared" si="70"/>
        <v>42943.208333333328</v>
      </c>
      <c r="U763" t="str" cm="1">
        <f t="array" ref="U763">LOOKUP(2,1/((D763&gt;=Min)*(D763&lt;Max)),Value)</f>
        <v>1000 to 4999</v>
      </c>
    </row>
    <row r="764" spans="1:2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12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7"/>
        <v>music</v>
      </c>
      <c r="R764" t="str">
        <f t="shared" si="68"/>
        <v>jazz</v>
      </c>
      <c r="S764" s="7">
        <f t="shared" si="69"/>
        <v>41241.25</v>
      </c>
      <c r="T764" s="7">
        <f t="shared" si="70"/>
        <v>41252.25</v>
      </c>
      <c r="U764" t="str" cm="1">
        <f t="array" ref="U764">LOOKUP(2,1/((D764&gt;=Min)*(D764&lt;Max)),Value)</f>
        <v>1000 to 4999</v>
      </c>
    </row>
    <row r="765" spans="1:2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12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7"/>
        <v>theater</v>
      </c>
      <c r="R765" t="str">
        <f t="shared" si="68"/>
        <v>plays</v>
      </c>
      <c r="S765" s="7">
        <f t="shared" si="69"/>
        <v>41037.208333333336</v>
      </c>
      <c r="T765" s="7">
        <f t="shared" si="70"/>
        <v>41072.208333333336</v>
      </c>
      <c r="U765" t="str" cm="1">
        <f t="array" ref="U765">LOOKUP(2,1/((D765&gt;=Min)*(D765&lt;Max)),Value)</f>
        <v>5000 to 9999</v>
      </c>
    </row>
    <row r="766" spans="1:21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12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7"/>
        <v>music</v>
      </c>
      <c r="R766" t="str">
        <f t="shared" si="68"/>
        <v>rock</v>
      </c>
      <c r="S766" s="7">
        <f t="shared" si="69"/>
        <v>40676.208333333336</v>
      </c>
      <c r="T766" s="7">
        <f t="shared" si="70"/>
        <v>40684.208333333336</v>
      </c>
      <c r="U766" t="str" cm="1">
        <f t="array" ref="U766">LOOKUP(2,1/((D766&gt;=Min)*(D766&lt;Max)),Value)</f>
        <v>1000 to 4999</v>
      </c>
    </row>
    <row r="767" spans="1:2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12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7"/>
        <v>music</v>
      </c>
      <c r="R767" t="str">
        <f t="shared" si="68"/>
        <v>indie rock</v>
      </c>
      <c r="S767" s="7">
        <f t="shared" si="69"/>
        <v>42840.208333333328</v>
      </c>
      <c r="T767" s="7">
        <f t="shared" si="70"/>
        <v>42865.208333333328</v>
      </c>
      <c r="U767" t="str" cm="1">
        <f t="array" ref="U767">LOOKUP(2,1/((D767&gt;=Min)*(D767&lt;Max)),Value)</f>
        <v>1000 to 4999</v>
      </c>
    </row>
    <row r="768" spans="1:21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12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7"/>
        <v>film &amp; video</v>
      </c>
      <c r="R768" t="str">
        <f t="shared" si="68"/>
        <v>science fiction</v>
      </c>
      <c r="S768" s="7">
        <f t="shared" si="69"/>
        <v>43362.208333333328</v>
      </c>
      <c r="T768" s="7">
        <f t="shared" si="70"/>
        <v>43363.208333333328</v>
      </c>
      <c r="U768" t="str" cm="1">
        <f t="array" ref="U768">LOOKUP(2,1/((D768&gt;=Min)*(D768&lt;Max)),Value)</f>
        <v>40000 to 44999</v>
      </c>
    </row>
    <row r="769" spans="1:2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12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7"/>
        <v>publishing</v>
      </c>
      <c r="R769" t="str">
        <f t="shared" si="68"/>
        <v>translations</v>
      </c>
      <c r="S769" s="7">
        <f t="shared" si="69"/>
        <v>42283.208333333328</v>
      </c>
      <c r="T769" s="7">
        <f t="shared" si="70"/>
        <v>42328.25</v>
      </c>
      <c r="U769" t="str" cm="1">
        <f t="array" ref="U769">LOOKUP(2,1/((D769&gt;=Min)*(D769&lt;Max)),Value)</f>
        <v>Greater than or equal to 50000</v>
      </c>
    </row>
    <row r="770" spans="1:2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72">E770/D770*100</f>
        <v>231</v>
      </c>
      <c r="G770" t="s">
        <v>20</v>
      </c>
      <c r="H770">
        <v>150</v>
      </c>
      <c r="I770" s="12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ref="Q770:Q833" si="73">LEFT(P770,FIND("/",P770)-1)</f>
        <v>theater</v>
      </c>
      <c r="R770" t="str">
        <f t="shared" ref="R770:R833" si="74">RIGHT(P770,LEN(P770)-FIND("/",P770))</f>
        <v>plays</v>
      </c>
      <c r="S770" s="7">
        <f t="shared" ref="S770:S833" si="75">(((L770/60)/60)/24)+DATE(1970,1,1)</f>
        <v>41619.25</v>
      </c>
      <c r="T770" s="7">
        <f t="shared" ref="T770:T833" si="76">(((M770/60)/60)/24)+DATE(1970,1,1)</f>
        <v>41634.25</v>
      </c>
      <c r="U770" t="str" cm="1">
        <f t="array" ref="U770">LOOKUP(2,1/((D770&gt;=Min)*(D770&lt;Max)),Value)</f>
        <v>1000 to 4999</v>
      </c>
    </row>
    <row r="771" spans="1:2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72"/>
        <v>86.867834394904463</v>
      </c>
      <c r="G771" t="s">
        <v>14</v>
      </c>
      <c r="H771">
        <v>3410</v>
      </c>
      <c r="I771" s="12">
        <f t="shared" ref="I771:I834" si="77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si="73"/>
        <v>games</v>
      </c>
      <c r="R771" t="str">
        <f t="shared" si="74"/>
        <v>video games</v>
      </c>
      <c r="S771" s="7">
        <f t="shared" si="75"/>
        <v>41501.208333333336</v>
      </c>
      <c r="T771" s="7">
        <f t="shared" si="76"/>
        <v>41527.208333333336</v>
      </c>
      <c r="U771" t="str" cm="1">
        <f t="array" ref="U771">LOOKUP(2,1/((D771&gt;=Min)*(D771&lt;Max)),Value)</f>
        <v>Greater than or equal to 50000</v>
      </c>
    </row>
    <row r="772" spans="1:2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12">
        <f t="shared" si="7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3"/>
        <v>theater</v>
      </c>
      <c r="R772" t="str">
        <f t="shared" si="74"/>
        <v>plays</v>
      </c>
      <c r="S772" s="7">
        <f t="shared" si="75"/>
        <v>41743.208333333336</v>
      </c>
      <c r="T772" s="7">
        <f t="shared" si="76"/>
        <v>41750.208333333336</v>
      </c>
      <c r="U772" t="str" cm="1">
        <f t="array" ref="U772">LOOKUP(2,1/((D772&gt;=Min)*(D772&lt;Max)),Value)</f>
        <v>1000 to 4999</v>
      </c>
    </row>
    <row r="773" spans="1:2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12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3"/>
        <v>theater</v>
      </c>
      <c r="R773" t="str">
        <f t="shared" si="74"/>
        <v>plays</v>
      </c>
      <c r="S773" s="7">
        <f t="shared" si="75"/>
        <v>43491.25</v>
      </c>
      <c r="T773" s="7">
        <f t="shared" si="76"/>
        <v>43518.25</v>
      </c>
      <c r="U773" t="str" cm="1">
        <f t="array" ref="U773">LOOKUP(2,1/((D773&gt;=Min)*(D773&lt;Max)),Value)</f>
        <v>5000 to 9999</v>
      </c>
    </row>
    <row r="774" spans="1:2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12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3"/>
        <v>music</v>
      </c>
      <c r="R774" t="str">
        <f t="shared" si="74"/>
        <v>indie rock</v>
      </c>
      <c r="S774" s="7">
        <f t="shared" si="75"/>
        <v>43505.25</v>
      </c>
      <c r="T774" s="7">
        <f t="shared" si="76"/>
        <v>43509.25</v>
      </c>
      <c r="U774" t="str" cm="1">
        <f t="array" ref="U774">LOOKUP(2,1/((D774&gt;=Min)*(D774&lt;Max)),Value)</f>
        <v>Greater than or equal to 50000</v>
      </c>
    </row>
    <row r="775" spans="1:2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12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3"/>
        <v>theater</v>
      </c>
      <c r="R775" t="str">
        <f t="shared" si="74"/>
        <v>plays</v>
      </c>
      <c r="S775" s="7">
        <f t="shared" si="75"/>
        <v>42838.208333333328</v>
      </c>
      <c r="T775" s="7">
        <f t="shared" si="76"/>
        <v>42848.208333333328</v>
      </c>
      <c r="U775" t="str" cm="1">
        <f t="array" ref="U775">LOOKUP(2,1/((D775&gt;=Min)*(D775&lt;Max)),Value)</f>
        <v>Greater than or equal to 50000</v>
      </c>
    </row>
    <row r="776" spans="1:2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12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3"/>
        <v>technology</v>
      </c>
      <c r="R776" t="str">
        <f t="shared" si="74"/>
        <v>web</v>
      </c>
      <c r="S776" s="7">
        <f t="shared" si="75"/>
        <v>42513.208333333328</v>
      </c>
      <c r="T776" s="7">
        <f t="shared" si="76"/>
        <v>42554.208333333328</v>
      </c>
      <c r="U776" t="str" cm="1">
        <f t="array" ref="U776">LOOKUP(2,1/((D776&gt;=Min)*(D776&lt;Max)),Value)</f>
        <v>5000 to 9999</v>
      </c>
    </row>
    <row r="777" spans="1:21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12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3"/>
        <v>music</v>
      </c>
      <c r="R777" t="str">
        <f t="shared" si="74"/>
        <v>rock</v>
      </c>
      <c r="S777" s="7">
        <f t="shared" si="75"/>
        <v>41949.25</v>
      </c>
      <c r="T777" s="7">
        <f t="shared" si="76"/>
        <v>41959.25</v>
      </c>
      <c r="U777" t="str" cm="1">
        <f t="array" ref="U777">LOOKUP(2,1/((D777&gt;=Min)*(D777&lt;Max)),Value)</f>
        <v>5000 to 9999</v>
      </c>
    </row>
    <row r="778" spans="1:2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12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3"/>
        <v>theater</v>
      </c>
      <c r="R778" t="str">
        <f t="shared" si="74"/>
        <v>plays</v>
      </c>
      <c r="S778" s="7">
        <f t="shared" si="75"/>
        <v>43650.208333333328</v>
      </c>
      <c r="T778" s="7">
        <f t="shared" si="76"/>
        <v>43668.208333333328</v>
      </c>
      <c r="U778" t="str" cm="1">
        <f t="array" ref="U778">LOOKUP(2,1/((D778&gt;=Min)*(D778&lt;Max)),Value)</f>
        <v>Greater than or equal to 50000</v>
      </c>
    </row>
    <row r="779" spans="1:2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12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3"/>
        <v>theater</v>
      </c>
      <c r="R779" t="str">
        <f t="shared" si="74"/>
        <v>plays</v>
      </c>
      <c r="S779" s="7">
        <f t="shared" si="75"/>
        <v>40809.208333333336</v>
      </c>
      <c r="T779" s="7">
        <f t="shared" si="76"/>
        <v>40838.208333333336</v>
      </c>
      <c r="U779" t="str" cm="1">
        <f t="array" ref="U779">LOOKUP(2,1/((D779&gt;=Min)*(D779&lt;Max)),Value)</f>
        <v>Greater than or equal to 50000</v>
      </c>
    </row>
    <row r="780" spans="1:2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12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3"/>
        <v>film &amp; video</v>
      </c>
      <c r="R780" t="str">
        <f t="shared" si="74"/>
        <v>animation</v>
      </c>
      <c r="S780" s="7">
        <f t="shared" si="75"/>
        <v>40768.208333333336</v>
      </c>
      <c r="T780" s="7">
        <f t="shared" si="76"/>
        <v>40773.208333333336</v>
      </c>
      <c r="U780" t="str" cm="1">
        <f t="array" ref="U780">LOOKUP(2,1/((D780&gt;=Min)*(D780&lt;Max)),Value)</f>
        <v>1000 to 4999</v>
      </c>
    </row>
    <row r="781" spans="1:2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12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3"/>
        <v>theater</v>
      </c>
      <c r="R781" t="str">
        <f t="shared" si="74"/>
        <v>plays</v>
      </c>
      <c r="S781" s="7">
        <f t="shared" si="75"/>
        <v>42230.208333333328</v>
      </c>
      <c r="T781" s="7">
        <f t="shared" si="76"/>
        <v>42239.208333333328</v>
      </c>
      <c r="U781" t="str" cm="1">
        <f t="array" ref="U781">LOOKUP(2,1/((D781&gt;=Min)*(D781&lt;Max)),Value)</f>
        <v>Greater than or equal to 50000</v>
      </c>
    </row>
    <row r="782" spans="1:2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12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3"/>
        <v>film &amp; video</v>
      </c>
      <c r="R782" t="str">
        <f t="shared" si="74"/>
        <v>drama</v>
      </c>
      <c r="S782" s="7">
        <f t="shared" si="75"/>
        <v>42573.208333333328</v>
      </c>
      <c r="T782" s="7">
        <f t="shared" si="76"/>
        <v>42592.208333333328</v>
      </c>
      <c r="U782" t="str" cm="1">
        <f t="array" ref="U782">LOOKUP(2,1/((D782&gt;=Min)*(D782&lt;Max)),Value)</f>
        <v>5000 to 9999</v>
      </c>
    </row>
    <row r="783" spans="1:2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12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3"/>
        <v>theater</v>
      </c>
      <c r="R783" t="str">
        <f t="shared" si="74"/>
        <v>plays</v>
      </c>
      <c r="S783" s="7">
        <f t="shared" si="75"/>
        <v>40482.208333333336</v>
      </c>
      <c r="T783" s="7">
        <f t="shared" si="76"/>
        <v>40533.25</v>
      </c>
      <c r="U783" t="str" cm="1">
        <f t="array" ref="U783">LOOKUP(2,1/((D783&gt;=Min)*(D783&lt;Max)),Value)</f>
        <v>5000 to 9999</v>
      </c>
    </row>
    <row r="784" spans="1:2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12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3"/>
        <v>film &amp; video</v>
      </c>
      <c r="R784" t="str">
        <f t="shared" si="74"/>
        <v>animation</v>
      </c>
      <c r="S784" s="7">
        <f t="shared" si="75"/>
        <v>40603.25</v>
      </c>
      <c r="T784" s="7">
        <f t="shared" si="76"/>
        <v>40631.208333333336</v>
      </c>
      <c r="U784" t="str" cm="1">
        <f t="array" ref="U784">LOOKUP(2,1/((D784&gt;=Min)*(D784&lt;Max)),Value)</f>
        <v>5000 to 9999</v>
      </c>
    </row>
    <row r="785" spans="1:2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12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3"/>
        <v>music</v>
      </c>
      <c r="R785" t="str">
        <f t="shared" si="74"/>
        <v>rock</v>
      </c>
      <c r="S785" s="7">
        <f t="shared" si="75"/>
        <v>41625.25</v>
      </c>
      <c r="T785" s="7">
        <f t="shared" si="76"/>
        <v>41632.25</v>
      </c>
      <c r="U785" t="str" cm="1">
        <f t="array" ref="U785">LOOKUP(2,1/((D785&gt;=Min)*(D785&lt;Max)),Value)</f>
        <v>5000 to 9999</v>
      </c>
    </row>
    <row r="786" spans="1:2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12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3"/>
        <v>technology</v>
      </c>
      <c r="R786" t="str">
        <f t="shared" si="74"/>
        <v>web</v>
      </c>
      <c r="S786" s="7">
        <f t="shared" si="75"/>
        <v>42435.25</v>
      </c>
      <c r="T786" s="7">
        <f t="shared" si="76"/>
        <v>42446.208333333328</v>
      </c>
      <c r="U786" t="str" cm="1">
        <f t="array" ref="U786">LOOKUP(2,1/((D786&gt;=Min)*(D786&lt;Max)),Value)</f>
        <v>Greater than or equal to 50000</v>
      </c>
    </row>
    <row r="787" spans="1:21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12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3"/>
        <v>film &amp; video</v>
      </c>
      <c r="R787" t="str">
        <f t="shared" si="74"/>
        <v>animation</v>
      </c>
      <c r="S787" s="7">
        <f t="shared" si="75"/>
        <v>43582.208333333328</v>
      </c>
      <c r="T787" s="7">
        <f t="shared" si="76"/>
        <v>43616.208333333328</v>
      </c>
      <c r="U787" t="str" cm="1">
        <f t="array" ref="U787">LOOKUP(2,1/((D787&gt;=Min)*(D787&lt;Max)),Value)</f>
        <v>5000 to 9999</v>
      </c>
    </row>
    <row r="788" spans="1:2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12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3"/>
        <v>music</v>
      </c>
      <c r="R788" t="str">
        <f t="shared" si="74"/>
        <v>jazz</v>
      </c>
      <c r="S788" s="7">
        <f t="shared" si="75"/>
        <v>43186.208333333328</v>
      </c>
      <c r="T788" s="7">
        <f t="shared" si="76"/>
        <v>43193.208333333328</v>
      </c>
      <c r="U788" t="str" cm="1">
        <f t="array" ref="U788">LOOKUP(2,1/((D788&gt;=Min)*(D788&lt;Max)),Value)</f>
        <v>1000 to 4999</v>
      </c>
    </row>
    <row r="789" spans="1:2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12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3"/>
        <v>music</v>
      </c>
      <c r="R789" t="str">
        <f t="shared" si="74"/>
        <v>rock</v>
      </c>
      <c r="S789" s="7">
        <f t="shared" si="75"/>
        <v>40684.208333333336</v>
      </c>
      <c r="T789" s="7">
        <f t="shared" si="76"/>
        <v>40693.208333333336</v>
      </c>
      <c r="U789" t="str" cm="1">
        <f t="array" ref="U789">LOOKUP(2,1/((D789&gt;=Min)*(D789&lt;Max)),Value)</f>
        <v>Greater than or equal to 50000</v>
      </c>
    </row>
    <row r="790" spans="1:2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12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3"/>
        <v>film &amp; video</v>
      </c>
      <c r="R790" t="str">
        <f t="shared" si="74"/>
        <v>animation</v>
      </c>
      <c r="S790" s="7">
        <f t="shared" si="75"/>
        <v>41202.208333333336</v>
      </c>
      <c r="T790" s="7">
        <f t="shared" si="76"/>
        <v>41223.25</v>
      </c>
      <c r="U790" t="str" cm="1">
        <f t="array" ref="U790">LOOKUP(2,1/((D790&gt;=Min)*(D790&lt;Max)),Value)</f>
        <v>1000 to 4999</v>
      </c>
    </row>
    <row r="791" spans="1:2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12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3"/>
        <v>theater</v>
      </c>
      <c r="R791" t="str">
        <f t="shared" si="74"/>
        <v>plays</v>
      </c>
      <c r="S791" s="7">
        <f t="shared" si="75"/>
        <v>41786.208333333336</v>
      </c>
      <c r="T791" s="7">
        <f t="shared" si="76"/>
        <v>41823.208333333336</v>
      </c>
      <c r="U791" t="str" cm="1">
        <f t="array" ref="U791">LOOKUP(2,1/((D791&gt;=Min)*(D791&lt;Max)),Value)</f>
        <v>5000 to 9999</v>
      </c>
    </row>
    <row r="792" spans="1:2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12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3"/>
        <v>theater</v>
      </c>
      <c r="R792" t="str">
        <f t="shared" si="74"/>
        <v>plays</v>
      </c>
      <c r="S792" s="7">
        <f t="shared" si="75"/>
        <v>40223.25</v>
      </c>
      <c r="T792" s="7">
        <f t="shared" si="76"/>
        <v>40229.25</v>
      </c>
      <c r="U792" t="str" cm="1">
        <f t="array" ref="U792">LOOKUP(2,1/((D792&gt;=Min)*(D792&lt;Max)),Value)</f>
        <v>Greater than or equal to 50000</v>
      </c>
    </row>
    <row r="793" spans="1:2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12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3"/>
        <v>food</v>
      </c>
      <c r="R793" t="str">
        <f t="shared" si="74"/>
        <v>food trucks</v>
      </c>
      <c r="S793" s="7">
        <f t="shared" si="75"/>
        <v>42715.25</v>
      </c>
      <c r="T793" s="7">
        <f t="shared" si="76"/>
        <v>42731.25</v>
      </c>
      <c r="U793" t="str" cm="1">
        <f t="array" ref="U793">LOOKUP(2,1/((D793&gt;=Min)*(D793&lt;Max)),Value)</f>
        <v>1000 to 4999</v>
      </c>
    </row>
    <row r="794" spans="1:2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12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3"/>
        <v>theater</v>
      </c>
      <c r="R794" t="str">
        <f t="shared" si="74"/>
        <v>plays</v>
      </c>
      <c r="S794" s="7">
        <f t="shared" si="75"/>
        <v>41451.208333333336</v>
      </c>
      <c r="T794" s="7">
        <f t="shared" si="76"/>
        <v>41479.208333333336</v>
      </c>
      <c r="U794" t="str" cm="1">
        <f t="array" ref="U794">LOOKUP(2,1/((D794&gt;=Min)*(D794&lt;Max)),Value)</f>
        <v>1000 to 4999</v>
      </c>
    </row>
    <row r="795" spans="1:2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12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3"/>
        <v>publishing</v>
      </c>
      <c r="R795" t="str">
        <f t="shared" si="74"/>
        <v>nonfiction</v>
      </c>
      <c r="S795" s="7">
        <f t="shared" si="75"/>
        <v>41450.208333333336</v>
      </c>
      <c r="T795" s="7">
        <f t="shared" si="76"/>
        <v>41454.208333333336</v>
      </c>
      <c r="U795" t="str" cm="1">
        <f t="array" ref="U795">LOOKUP(2,1/((D795&gt;=Min)*(D795&lt;Max)),Value)</f>
        <v>1000 to 4999</v>
      </c>
    </row>
    <row r="796" spans="1:2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12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3"/>
        <v>music</v>
      </c>
      <c r="R796" t="str">
        <f t="shared" si="74"/>
        <v>rock</v>
      </c>
      <c r="S796" s="7">
        <f t="shared" si="75"/>
        <v>43091.25</v>
      </c>
      <c r="T796" s="7">
        <f t="shared" si="76"/>
        <v>43103.25</v>
      </c>
      <c r="U796" t="str" cm="1">
        <f t="array" ref="U796">LOOKUP(2,1/((D796&gt;=Min)*(D796&lt;Max)),Value)</f>
        <v>5000 to 9999</v>
      </c>
    </row>
    <row r="797" spans="1:21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12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3"/>
        <v>film &amp; video</v>
      </c>
      <c r="R797" t="str">
        <f t="shared" si="74"/>
        <v>drama</v>
      </c>
      <c r="S797" s="7">
        <f t="shared" si="75"/>
        <v>42675.208333333328</v>
      </c>
      <c r="T797" s="7">
        <f t="shared" si="76"/>
        <v>42678.208333333328</v>
      </c>
      <c r="U797" t="str" cm="1">
        <f t="array" ref="U797">LOOKUP(2,1/((D797&gt;=Min)*(D797&lt;Max)),Value)</f>
        <v>5000 to 9999</v>
      </c>
    </row>
    <row r="798" spans="1:2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12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3"/>
        <v>games</v>
      </c>
      <c r="R798" t="str">
        <f t="shared" si="74"/>
        <v>mobile games</v>
      </c>
      <c r="S798" s="7">
        <f t="shared" si="75"/>
        <v>41859.208333333336</v>
      </c>
      <c r="T798" s="7">
        <f t="shared" si="76"/>
        <v>41866.208333333336</v>
      </c>
      <c r="U798" t="str" cm="1">
        <f t="array" ref="U798">LOOKUP(2,1/((D798&gt;=Min)*(D798&lt;Max)),Value)</f>
        <v>5000 to 9999</v>
      </c>
    </row>
    <row r="799" spans="1:2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12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3"/>
        <v>technology</v>
      </c>
      <c r="R799" t="str">
        <f t="shared" si="74"/>
        <v>web</v>
      </c>
      <c r="S799" s="7">
        <f t="shared" si="75"/>
        <v>43464.25</v>
      </c>
      <c r="T799" s="7">
        <f t="shared" si="76"/>
        <v>43487.25</v>
      </c>
      <c r="U799" t="str" cm="1">
        <f t="array" ref="U799">LOOKUP(2,1/((D799&gt;=Min)*(D799&lt;Max)),Value)</f>
        <v>5000 to 9999</v>
      </c>
    </row>
    <row r="800" spans="1:2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12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3"/>
        <v>theater</v>
      </c>
      <c r="R800" t="str">
        <f t="shared" si="74"/>
        <v>plays</v>
      </c>
      <c r="S800" s="7">
        <f t="shared" si="75"/>
        <v>41060.208333333336</v>
      </c>
      <c r="T800" s="7">
        <f t="shared" si="76"/>
        <v>41088.208333333336</v>
      </c>
      <c r="U800" t="str" cm="1">
        <f t="array" ref="U800">LOOKUP(2,1/((D800&gt;=Min)*(D800&lt;Max)),Value)</f>
        <v>1000 to 4999</v>
      </c>
    </row>
    <row r="801" spans="1:2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12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3"/>
        <v>theater</v>
      </c>
      <c r="R801" t="str">
        <f t="shared" si="74"/>
        <v>plays</v>
      </c>
      <c r="S801" s="7">
        <f t="shared" si="75"/>
        <v>42399.25</v>
      </c>
      <c r="T801" s="7">
        <f t="shared" si="76"/>
        <v>42403.25</v>
      </c>
      <c r="U801" t="str" cm="1">
        <f t="array" ref="U801">LOOKUP(2,1/((D801&gt;=Min)*(D801&lt;Max)),Value)</f>
        <v>Greater than or equal to 50000</v>
      </c>
    </row>
    <row r="802" spans="1:2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12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3"/>
        <v>music</v>
      </c>
      <c r="R802" t="str">
        <f t="shared" si="74"/>
        <v>rock</v>
      </c>
      <c r="S802" s="7">
        <f t="shared" si="75"/>
        <v>42167.208333333328</v>
      </c>
      <c r="T802" s="7">
        <f t="shared" si="76"/>
        <v>42171.208333333328</v>
      </c>
      <c r="U802" t="str" cm="1">
        <f t="array" ref="U802">LOOKUP(2,1/((D802&gt;=Min)*(D802&lt;Max)),Value)</f>
        <v>Less than 1000</v>
      </c>
    </row>
    <row r="803" spans="1:2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12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3"/>
        <v>photography</v>
      </c>
      <c r="R803" t="str">
        <f t="shared" si="74"/>
        <v>photography books</v>
      </c>
      <c r="S803" s="7">
        <f t="shared" si="75"/>
        <v>43830.25</v>
      </c>
      <c r="T803" s="7">
        <f t="shared" si="76"/>
        <v>43852.25</v>
      </c>
      <c r="U803" t="str" cm="1">
        <f t="array" ref="U803">LOOKUP(2,1/((D803&gt;=Min)*(D803&lt;Max)),Value)</f>
        <v>1000 to 4999</v>
      </c>
    </row>
    <row r="804" spans="1:21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12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3"/>
        <v>photography</v>
      </c>
      <c r="R804" t="str">
        <f t="shared" si="74"/>
        <v>photography books</v>
      </c>
      <c r="S804" s="7">
        <f t="shared" si="75"/>
        <v>43650.208333333328</v>
      </c>
      <c r="T804" s="7">
        <f t="shared" si="76"/>
        <v>43652.208333333328</v>
      </c>
      <c r="U804" t="str" cm="1">
        <f t="array" ref="U804">LOOKUP(2,1/((D804&gt;=Min)*(D804&lt;Max)),Value)</f>
        <v>5000 to 9999</v>
      </c>
    </row>
    <row r="805" spans="1:21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12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3"/>
        <v>theater</v>
      </c>
      <c r="R805" t="str">
        <f t="shared" si="74"/>
        <v>plays</v>
      </c>
      <c r="S805" s="7">
        <f t="shared" si="75"/>
        <v>43492.25</v>
      </c>
      <c r="T805" s="7">
        <f t="shared" si="76"/>
        <v>43526.25</v>
      </c>
      <c r="U805" t="str" cm="1">
        <f t="array" ref="U805">LOOKUP(2,1/((D805&gt;=Min)*(D805&lt;Max)),Value)</f>
        <v>5000 to 9999</v>
      </c>
    </row>
    <row r="806" spans="1:2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12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3"/>
        <v>music</v>
      </c>
      <c r="R806" t="str">
        <f t="shared" si="74"/>
        <v>rock</v>
      </c>
      <c r="S806" s="7">
        <f t="shared" si="75"/>
        <v>43102.25</v>
      </c>
      <c r="T806" s="7">
        <f t="shared" si="76"/>
        <v>43122.25</v>
      </c>
      <c r="U806" t="str" cm="1">
        <f t="array" ref="U806">LOOKUP(2,1/((D806&gt;=Min)*(D806&lt;Max)),Value)</f>
        <v>1000 to 4999</v>
      </c>
    </row>
    <row r="807" spans="1:21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12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3"/>
        <v>film &amp; video</v>
      </c>
      <c r="R807" t="str">
        <f t="shared" si="74"/>
        <v>documentary</v>
      </c>
      <c r="S807" s="7">
        <f t="shared" si="75"/>
        <v>41958.25</v>
      </c>
      <c r="T807" s="7">
        <f t="shared" si="76"/>
        <v>42009.25</v>
      </c>
      <c r="U807" t="str" cm="1">
        <f t="array" ref="U807">LOOKUP(2,1/((D807&gt;=Min)*(D807&lt;Max)),Value)</f>
        <v>5000 to 9999</v>
      </c>
    </row>
    <row r="808" spans="1:2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12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3"/>
        <v>film &amp; video</v>
      </c>
      <c r="R808" t="str">
        <f t="shared" si="74"/>
        <v>drama</v>
      </c>
      <c r="S808" s="7">
        <f t="shared" si="75"/>
        <v>40973.25</v>
      </c>
      <c r="T808" s="7">
        <f t="shared" si="76"/>
        <v>40997.208333333336</v>
      </c>
      <c r="U808" t="str" cm="1">
        <f t="array" ref="U808">LOOKUP(2,1/((D808&gt;=Min)*(D808&lt;Max)),Value)</f>
        <v>Less than 1000</v>
      </c>
    </row>
    <row r="809" spans="1:2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12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3"/>
        <v>theater</v>
      </c>
      <c r="R809" t="str">
        <f t="shared" si="74"/>
        <v>plays</v>
      </c>
      <c r="S809" s="7">
        <f t="shared" si="75"/>
        <v>43753.208333333328</v>
      </c>
      <c r="T809" s="7">
        <f t="shared" si="76"/>
        <v>43797.25</v>
      </c>
      <c r="U809" t="str" cm="1">
        <f t="array" ref="U809">LOOKUP(2,1/((D809&gt;=Min)*(D809&lt;Max)),Value)</f>
        <v>Less than 1000</v>
      </c>
    </row>
    <row r="810" spans="1:2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12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3"/>
        <v>food</v>
      </c>
      <c r="R810" t="str">
        <f t="shared" si="74"/>
        <v>food trucks</v>
      </c>
      <c r="S810" s="7">
        <f t="shared" si="75"/>
        <v>42507.208333333328</v>
      </c>
      <c r="T810" s="7">
        <f t="shared" si="76"/>
        <v>42524.208333333328</v>
      </c>
      <c r="U810" t="str" cm="1">
        <f t="array" ref="U810">LOOKUP(2,1/((D810&gt;=Min)*(D810&lt;Max)),Value)</f>
        <v>5000 to 9999</v>
      </c>
    </row>
    <row r="811" spans="1:2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12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3"/>
        <v>film &amp; video</v>
      </c>
      <c r="R811" t="str">
        <f t="shared" si="74"/>
        <v>documentary</v>
      </c>
      <c r="S811" s="7">
        <f t="shared" si="75"/>
        <v>41135.208333333336</v>
      </c>
      <c r="T811" s="7">
        <f t="shared" si="76"/>
        <v>41136.208333333336</v>
      </c>
      <c r="U811" t="str" cm="1">
        <f t="array" ref="U811">LOOKUP(2,1/((D811&gt;=Min)*(D811&lt;Max)),Value)</f>
        <v>Greater than or equal to 50000</v>
      </c>
    </row>
    <row r="812" spans="1:2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12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3"/>
        <v>theater</v>
      </c>
      <c r="R812" t="str">
        <f t="shared" si="74"/>
        <v>plays</v>
      </c>
      <c r="S812" s="7">
        <f t="shared" si="75"/>
        <v>43067.25</v>
      </c>
      <c r="T812" s="7">
        <f t="shared" si="76"/>
        <v>43077.25</v>
      </c>
      <c r="U812" t="str" cm="1">
        <f t="array" ref="U812">LOOKUP(2,1/((D812&gt;=Min)*(D812&lt;Max)),Value)</f>
        <v>5000 to 9999</v>
      </c>
    </row>
    <row r="813" spans="1:2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12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3"/>
        <v>games</v>
      </c>
      <c r="R813" t="str">
        <f t="shared" si="74"/>
        <v>video games</v>
      </c>
      <c r="S813" s="7">
        <f t="shared" si="75"/>
        <v>42378.25</v>
      </c>
      <c r="T813" s="7">
        <f t="shared" si="76"/>
        <v>42380.25</v>
      </c>
      <c r="U813" t="str" cm="1">
        <f t="array" ref="U813">LOOKUP(2,1/((D813&gt;=Min)*(D813&lt;Max)),Value)</f>
        <v>Greater than or equal to 50000</v>
      </c>
    </row>
    <row r="814" spans="1:2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12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3"/>
        <v>publishing</v>
      </c>
      <c r="R814" t="str">
        <f t="shared" si="74"/>
        <v>nonfiction</v>
      </c>
      <c r="S814" s="7">
        <f t="shared" si="75"/>
        <v>43206.208333333328</v>
      </c>
      <c r="T814" s="7">
        <f t="shared" si="76"/>
        <v>43211.208333333328</v>
      </c>
      <c r="U814" t="str" cm="1">
        <f t="array" ref="U814">LOOKUP(2,1/((D814&gt;=Min)*(D814&lt;Max)),Value)</f>
        <v>Greater than or equal to 50000</v>
      </c>
    </row>
    <row r="815" spans="1:2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12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3"/>
        <v>games</v>
      </c>
      <c r="R815" t="str">
        <f t="shared" si="74"/>
        <v>video games</v>
      </c>
      <c r="S815" s="7">
        <f t="shared" si="75"/>
        <v>41148.208333333336</v>
      </c>
      <c r="T815" s="7">
        <f t="shared" si="76"/>
        <v>41158.208333333336</v>
      </c>
      <c r="U815" t="str" cm="1">
        <f t="array" ref="U815">LOOKUP(2,1/((D815&gt;=Min)*(D815&lt;Max)),Value)</f>
        <v>1000 to 4999</v>
      </c>
    </row>
    <row r="816" spans="1:2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12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3"/>
        <v>music</v>
      </c>
      <c r="R816" t="str">
        <f t="shared" si="74"/>
        <v>rock</v>
      </c>
      <c r="S816" s="7">
        <f t="shared" si="75"/>
        <v>42517.208333333328</v>
      </c>
      <c r="T816" s="7">
        <f t="shared" si="76"/>
        <v>42519.208333333328</v>
      </c>
      <c r="U816" t="str" cm="1">
        <f t="array" ref="U816">LOOKUP(2,1/((D816&gt;=Min)*(D816&lt;Max)),Value)</f>
        <v>1000 to 4999</v>
      </c>
    </row>
    <row r="817" spans="1:21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12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3"/>
        <v>music</v>
      </c>
      <c r="R817" t="str">
        <f t="shared" si="74"/>
        <v>rock</v>
      </c>
      <c r="S817" s="7">
        <f t="shared" si="75"/>
        <v>43068.25</v>
      </c>
      <c r="T817" s="7">
        <f t="shared" si="76"/>
        <v>43094.25</v>
      </c>
      <c r="U817" t="str" cm="1">
        <f t="array" ref="U817">LOOKUP(2,1/((D817&gt;=Min)*(D817&lt;Max)),Value)</f>
        <v>5000 to 9999</v>
      </c>
    </row>
    <row r="818" spans="1:2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12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3"/>
        <v>theater</v>
      </c>
      <c r="R818" t="str">
        <f t="shared" si="74"/>
        <v>plays</v>
      </c>
      <c r="S818" s="7">
        <f t="shared" si="75"/>
        <v>41680.25</v>
      </c>
      <c r="T818" s="7">
        <f t="shared" si="76"/>
        <v>41682.25</v>
      </c>
      <c r="U818" t="str" cm="1">
        <f t="array" ref="U818">LOOKUP(2,1/((D818&gt;=Min)*(D818&lt;Max)),Value)</f>
        <v>1000 to 4999</v>
      </c>
    </row>
    <row r="819" spans="1:2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12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3"/>
        <v>publishing</v>
      </c>
      <c r="R819" t="str">
        <f t="shared" si="74"/>
        <v>nonfiction</v>
      </c>
      <c r="S819" s="7">
        <f t="shared" si="75"/>
        <v>43589.208333333328</v>
      </c>
      <c r="T819" s="7">
        <f t="shared" si="76"/>
        <v>43617.208333333328</v>
      </c>
      <c r="U819" t="str" cm="1">
        <f t="array" ref="U819">LOOKUP(2,1/((D819&gt;=Min)*(D819&lt;Max)),Value)</f>
        <v>Greater than or equal to 50000</v>
      </c>
    </row>
    <row r="820" spans="1:2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12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3"/>
        <v>theater</v>
      </c>
      <c r="R820" t="str">
        <f t="shared" si="74"/>
        <v>plays</v>
      </c>
      <c r="S820" s="7">
        <f t="shared" si="75"/>
        <v>43486.25</v>
      </c>
      <c r="T820" s="7">
        <f t="shared" si="76"/>
        <v>43499.25</v>
      </c>
      <c r="U820" t="str" cm="1">
        <f t="array" ref="U820">LOOKUP(2,1/((D820&gt;=Min)*(D820&lt;Max)),Value)</f>
        <v>Less than 1000</v>
      </c>
    </row>
    <row r="821" spans="1:21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12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3"/>
        <v>games</v>
      </c>
      <c r="R821" t="str">
        <f t="shared" si="74"/>
        <v>video games</v>
      </c>
      <c r="S821" s="7">
        <f t="shared" si="75"/>
        <v>41237.25</v>
      </c>
      <c r="T821" s="7">
        <f t="shared" si="76"/>
        <v>41252.25</v>
      </c>
      <c r="U821" t="str" cm="1">
        <f t="array" ref="U821">LOOKUP(2,1/((D821&gt;=Min)*(D821&lt;Max)),Value)</f>
        <v>5000 to 9999</v>
      </c>
    </row>
    <row r="822" spans="1:2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12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3"/>
        <v>music</v>
      </c>
      <c r="R822" t="str">
        <f t="shared" si="74"/>
        <v>rock</v>
      </c>
      <c r="S822" s="7">
        <f t="shared" si="75"/>
        <v>43310.208333333328</v>
      </c>
      <c r="T822" s="7">
        <f t="shared" si="76"/>
        <v>43323.208333333328</v>
      </c>
      <c r="U822" t="str" cm="1">
        <f t="array" ref="U822">LOOKUP(2,1/((D822&gt;=Min)*(D822&lt;Max)),Value)</f>
        <v>1000 to 4999</v>
      </c>
    </row>
    <row r="823" spans="1:2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12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3"/>
        <v>film &amp; video</v>
      </c>
      <c r="R823" t="str">
        <f t="shared" si="74"/>
        <v>documentary</v>
      </c>
      <c r="S823" s="7">
        <f t="shared" si="75"/>
        <v>42794.25</v>
      </c>
      <c r="T823" s="7">
        <f t="shared" si="76"/>
        <v>42807.208333333328</v>
      </c>
      <c r="U823" t="str" cm="1">
        <f t="array" ref="U823">LOOKUP(2,1/((D823&gt;=Min)*(D823&lt;Max)),Value)</f>
        <v>1000 to 4999</v>
      </c>
    </row>
    <row r="824" spans="1:2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12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3"/>
        <v>music</v>
      </c>
      <c r="R824" t="str">
        <f t="shared" si="74"/>
        <v>rock</v>
      </c>
      <c r="S824" s="7">
        <f t="shared" si="75"/>
        <v>41698.25</v>
      </c>
      <c r="T824" s="7">
        <f t="shared" si="76"/>
        <v>41715.208333333336</v>
      </c>
      <c r="U824" t="str" cm="1">
        <f t="array" ref="U824">LOOKUP(2,1/((D824&gt;=Min)*(D824&lt;Max)),Value)</f>
        <v>Greater than or equal to 50000</v>
      </c>
    </row>
    <row r="825" spans="1:2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12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3"/>
        <v>music</v>
      </c>
      <c r="R825" t="str">
        <f t="shared" si="74"/>
        <v>rock</v>
      </c>
      <c r="S825" s="7">
        <f t="shared" si="75"/>
        <v>41892.208333333336</v>
      </c>
      <c r="T825" s="7">
        <f t="shared" si="76"/>
        <v>41917.208333333336</v>
      </c>
      <c r="U825" t="str" cm="1">
        <f t="array" ref="U825">LOOKUP(2,1/((D825&gt;=Min)*(D825&lt;Max)),Value)</f>
        <v>1000 to 4999</v>
      </c>
    </row>
    <row r="826" spans="1:2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12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3"/>
        <v>publishing</v>
      </c>
      <c r="R826" t="str">
        <f t="shared" si="74"/>
        <v>nonfiction</v>
      </c>
      <c r="S826" s="7">
        <f t="shared" si="75"/>
        <v>40348.208333333336</v>
      </c>
      <c r="T826" s="7">
        <f t="shared" si="76"/>
        <v>40380.208333333336</v>
      </c>
      <c r="U826" t="str" cm="1">
        <f t="array" ref="U826">LOOKUP(2,1/((D826&gt;=Min)*(D826&lt;Max)),Value)</f>
        <v>Greater than or equal to 50000</v>
      </c>
    </row>
    <row r="827" spans="1:2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12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3"/>
        <v>film &amp; video</v>
      </c>
      <c r="R827" t="str">
        <f t="shared" si="74"/>
        <v>shorts</v>
      </c>
      <c r="S827" s="7">
        <f t="shared" si="75"/>
        <v>42941.208333333328</v>
      </c>
      <c r="T827" s="7">
        <f t="shared" si="76"/>
        <v>42953.208333333328</v>
      </c>
      <c r="U827" t="str" cm="1">
        <f t="array" ref="U827">LOOKUP(2,1/((D827&gt;=Min)*(D827&lt;Max)),Value)</f>
        <v>1000 to 4999</v>
      </c>
    </row>
    <row r="828" spans="1:21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12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3"/>
        <v>theater</v>
      </c>
      <c r="R828" t="str">
        <f t="shared" si="74"/>
        <v>plays</v>
      </c>
      <c r="S828" s="7">
        <f t="shared" si="75"/>
        <v>40525.25</v>
      </c>
      <c r="T828" s="7">
        <f t="shared" si="76"/>
        <v>40553.25</v>
      </c>
      <c r="U828" t="str" cm="1">
        <f t="array" ref="U828">LOOKUP(2,1/((D828&gt;=Min)*(D828&lt;Max)),Value)</f>
        <v>1000 to 4999</v>
      </c>
    </row>
    <row r="829" spans="1:21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12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3"/>
        <v>film &amp; video</v>
      </c>
      <c r="R829" t="str">
        <f t="shared" si="74"/>
        <v>drama</v>
      </c>
      <c r="S829" s="7">
        <f t="shared" si="75"/>
        <v>40666.208333333336</v>
      </c>
      <c r="T829" s="7">
        <f t="shared" si="76"/>
        <v>40678.208333333336</v>
      </c>
      <c r="U829" t="str" cm="1">
        <f t="array" ref="U829">LOOKUP(2,1/((D829&gt;=Min)*(D829&lt;Max)),Value)</f>
        <v>1000 to 4999</v>
      </c>
    </row>
    <row r="830" spans="1:21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12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3"/>
        <v>theater</v>
      </c>
      <c r="R830" t="str">
        <f t="shared" si="74"/>
        <v>plays</v>
      </c>
      <c r="S830" s="7">
        <f t="shared" si="75"/>
        <v>43340.208333333328</v>
      </c>
      <c r="T830" s="7">
        <f t="shared" si="76"/>
        <v>43365.208333333328</v>
      </c>
      <c r="U830" t="str" cm="1">
        <f t="array" ref="U830">LOOKUP(2,1/((D830&gt;=Min)*(D830&lt;Max)),Value)</f>
        <v>5000 to 9999</v>
      </c>
    </row>
    <row r="831" spans="1:2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12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3"/>
        <v>theater</v>
      </c>
      <c r="R831" t="str">
        <f t="shared" si="74"/>
        <v>plays</v>
      </c>
      <c r="S831" s="7">
        <f t="shared" si="75"/>
        <v>42164.208333333328</v>
      </c>
      <c r="T831" s="7">
        <f t="shared" si="76"/>
        <v>42179.208333333328</v>
      </c>
      <c r="U831" t="str" cm="1">
        <f t="array" ref="U831">LOOKUP(2,1/((D831&gt;=Min)*(D831&lt;Max)),Value)</f>
        <v>5000 to 9999</v>
      </c>
    </row>
    <row r="832" spans="1:21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12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3"/>
        <v>theater</v>
      </c>
      <c r="R832" t="str">
        <f t="shared" si="74"/>
        <v>plays</v>
      </c>
      <c r="S832" s="7">
        <f t="shared" si="75"/>
        <v>43103.25</v>
      </c>
      <c r="T832" s="7">
        <f t="shared" si="76"/>
        <v>43162.25</v>
      </c>
      <c r="U832" t="str" cm="1">
        <f t="array" ref="U832">LOOKUP(2,1/((D832&gt;=Min)*(D832&lt;Max)),Value)</f>
        <v>Greater than or equal to 50000</v>
      </c>
    </row>
    <row r="833" spans="1:21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12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3"/>
        <v>photography</v>
      </c>
      <c r="R833" t="str">
        <f t="shared" si="74"/>
        <v>photography books</v>
      </c>
      <c r="S833" s="7">
        <f t="shared" si="75"/>
        <v>40994.208333333336</v>
      </c>
      <c r="T833" s="7">
        <f t="shared" si="76"/>
        <v>41028.208333333336</v>
      </c>
      <c r="U833" t="str" cm="1">
        <f t="array" ref="U833">LOOKUP(2,1/((D833&gt;=Min)*(D833&lt;Max)),Value)</f>
        <v>Greater than or equal to 50000</v>
      </c>
    </row>
    <row r="834" spans="1:2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78">E834/D834*100</f>
        <v>315.17592592592592</v>
      </c>
      <c r="G834" t="s">
        <v>20</v>
      </c>
      <c r="H834">
        <v>1297</v>
      </c>
      <c r="I834" s="12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ref="Q834:Q897" si="79">LEFT(P834,FIND("/",P834)-1)</f>
        <v>publishing</v>
      </c>
      <c r="R834" t="str">
        <f t="shared" ref="R834:R897" si="80">RIGHT(P834,LEN(P834)-FIND("/",P834))</f>
        <v>translations</v>
      </c>
      <c r="S834" s="7">
        <f t="shared" ref="S834:S897" si="81">(((L834/60)/60)/24)+DATE(1970,1,1)</f>
        <v>42299.208333333328</v>
      </c>
      <c r="T834" s="7">
        <f t="shared" ref="T834:T897" si="82">(((M834/60)/60)/24)+DATE(1970,1,1)</f>
        <v>42333.25</v>
      </c>
      <c r="U834" t="str" cm="1">
        <f t="array" ref="U834">LOOKUP(2,1/((D834&gt;=Min)*(D834&lt;Max)),Value)</f>
        <v>40000 to 44999</v>
      </c>
    </row>
    <row r="835" spans="1:2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78"/>
        <v>157.69117647058823</v>
      </c>
      <c r="G835" t="s">
        <v>20</v>
      </c>
      <c r="H835">
        <v>165</v>
      </c>
      <c r="I835" s="12">
        <f t="shared" ref="I835:I898" si="83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si="79"/>
        <v>publishing</v>
      </c>
      <c r="R835" t="str">
        <f t="shared" si="80"/>
        <v>translations</v>
      </c>
      <c r="S835" s="7">
        <f t="shared" si="81"/>
        <v>40588.25</v>
      </c>
      <c r="T835" s="7">
        <f t="shared" si="82"/>
        <v>40599.25</v>
      </c>
      <c r="U835" t="str" cm="1">
        <f t="array" ref="U835">LOOKUP(2,1/((D835&gt;=Min)*(D835&lt;Max)),Value)</f>
        <v>5000 to 9999</v>
      </c>
    </row>
    <row r="836" spans="1:2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12">
        <f t="shared" si="8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79"/>
        <v>theater</v>
      </c>
      <c r="R836" t="str">
        <f t="shared" si="80"/>
        <v>plays</v>
      </c>
      <c r="S836" s="7">
        <f t="shared" si="81"/>
        <v>41448.208333333336</v>
      </c>
      <c r="T836" s="7">
        <f t="shared" si="82"/>
        <v>41454.208333333336</v>
      </c>
      <c r="U836" t="str" cm="1">
        <f t="array" ref="U836">LOOKUP(2,1/((D836&gt;=Min)*(D836&lt;Max)),Value)</f>
        <v>5000 to 9999</v>
      </c>
    </row>
    <row r="837" spans="1:2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12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79"/>
        <v>technology</v>
      </c>
      <c r="R837" t="str">
        <f t="shared" si="80"/>
        <v>web</v>
      </c>
      <c r="S837" s="7">
        <f t="shared" si="81"/>
        <v>42063.25</v>
      </c>
      <c r="T837" s="7">
        <f t="shared" si="82"/>
        <v>42069.25</v>
      </c>
      <c r="U837" t="str" cm="1">
        <f t="array" ref="U837">LOOKUP(2,1/((D837&gt;=Min)*(D837&lt;Max)),Value)</f>
        <v>Greater than or equal to 50000</v>
      </c>
    </row>
    <row r="838" spans="1:2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12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79"/>
        <v>music</v>
      </c>
      <c r="R838" t="str">
        <f t="shared" si="80"/>
        <v>indie rock</v>
      </c>
      <c r="S838" s="7">
        <f t="shared" si="81"/>
        <v>40214.25</v>
      </c>
      <c r="T838" s="7">
        <f t="shared" si="82"/>
        <v>40225.25</v>
      </c>
      <c r="U838" t="str" cm="1">
        <f t="array" ref="U838">LOOKUP(2,1/((D838&gt;=Min)*(D838&lt;Max)),Value)</f>
        <v>5000 to 9999</v>
      </c>
    </row>
    <row r="839" spans="1:2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12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79"/>
        <v>music</v>
      </c>
      <c r="R839" t="str">
        <f t="shared" si="80"/>
        <v>jazz</v>
      </c>
      <c r="S839" s="7">
        <f t="shared" si="81"/>
        <v>40629.208333333336</v>
      </c>
      <c r="T839" s="7">
        <f t="shared" si="82"/>
        <v>40683.208333333336</v>
      </c>
      <c r="U839" t="str" cm="1">
        <f t="array" ref="U839">LOOKUP(2,1/((D839&gt;=Min)*(D839&lt;Max)),Value)</f>
        <v>15000 to 19999</v>
      </c>
    </row>
    <row r="840" spans="1:2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12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79"/>
        <v>theater</v>
      </c>
      <c r="R840" t="str">
        <f t="shared" si="80"/>
        <v>plays</v>
      </c>
      <c r="S840" s="7">
        <f t="shared" si="81"/>
        <v>43370.208333333328</v>
      </c>
      <c r="T840" s="7">
        <f t="shared" si="82"/>
        <v>43379.208333333328</v>
      </c>
      <c r="U840" t="str" cm="1">
        <f t="array" ref="U840">LOOKUP(2,1/((D840&gt;=Min)*(D840&lt;Max)),Value)</f>
        <v>5000 to 9999</v>
      </c>
    </row>
    <row r="841" spans="1:2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12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79"/>
        <v>film &amp; video</v>
      </c>
      <c r="R841" t="str">
        <f t="shared" si="80"/>
        <v>documentary</v>
      </c>
      <c r="S841" s="7">
        <f t="shared" si="81"/>
        <v>41715.208333333336</v>
      </c>
      <c r="T841" s="7">
        <f t="shared" si="82"/>
        <v>41760.208333333336</v>
      </c>
      <c r="U841" t="str" cm="1">
        <f t="array" ref="U841">LOOKUP(2,1/((D841&gt;=Min)*(D841&lt;Max)),Value)</f>
        <v>5000 to 9999</v>
      </c>
    </row>
    <row r="842" spans="1:2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12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79"/>
        <v>theater</v>
      </c>
      <c r="R842" t="str">
        <f t="shared" si="80"/>
        <v>plays</v>
      </c>
      <c r="S842" s="7">
        <f t="shared" si="81"/>
        <v>41836.208333333336</v>
      </c>
      <c r="T842" s="7">
        <f t="shared" si="82"/>
        <v>41838.208333333336</v>
      </c>
      <c r="U842" t="str" cm="1">
        <f t="array" ref="U842">LOOKUP(2,1/((D842&gt;=Min)*(D842&lt;Max)),Value)</f>
        <v>Greater than or equal to 50000</v>
      </c>
    </row>
    <row r="843" spans="1:2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12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79"/>
        <v>technology</v>
      </c>
      <c r="R843" t="str">
        <f t="shared" si="80"/>
        <v>web</v>
      </c>
      <c r="S843" s="7">
        <f t="shared" si="81"/>
        <v>42419.25</v>
      </c>
      <c r="T843" s="7">
        <f t="shared" si="82"/>
        <v>42435.25</v>
      </c>
      <c r="U843" t="str" cm="1">
        <f t="array" ref="U843">LOOKUP(2,1/((D843&gt;=Min)*(D843&lt;Max)),Value)</f>
        <v>5000 to 9999</v>
      </c>
    </row>
    <row r="844" spans="1:21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12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79"/>
        <v>technology</v>
      </c>
      <c r="R844" t="str">
        <f t="shared" si="80"/>
        <v>wearables</v>
      </c>
      <c r="S844" s="7">
        <f t="shared" si="81"/>
        <v>43266.208333333328</v>
      </c>
      <c r="T844" s="7">
        <f t="shared" si="82"/>
        <v>43269.208333333328</v>
      </c>
      <c r="U844" t="str" cm="1">
        <f t="array" ref="U844">LOOKUP(2,1/((D844&gt;=Min)*(D844&lt;Max)),Value)</f>
        <v>1000 to 4999</v>
      </c>
    </row>
    <row r="845" spans="1:21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12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79"/>
        <v>photography</v>
      </c>
      <c r="R845" t="str">
        <f t="shared" si="80"/>
        <v>photography books</v>
      </c>
      <c r="S845" s="7">
        <f t="shared" si="81"/>
        <v>43338.208333333328</v>
      </c>
      <c r="T845" s="7">
        <f t="shared" si="82"/>
        <v>43344.208333333328</v>
      </c>
      <c r="U845" t="str" cm="1">
        <f t="array" ref="U845">LOOKUP(2,1/((D845&gt;=Min)*(D845&lt;Max)),Value)</f>
        <v>5000 to 9999</v>
      </c>
    </row>
    <row r="846" spans="1:2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12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79"/>
        <v>film &amp; video</v>
      </c>
      <c r="R846" t="str">
        <f t="shared" si="80"/>
        <v>documentary</v>
      </c>
      <c r="S846" s="7">
        <f t="shared" si="81"/>
        <v>40930.25</v>
      </c>
      <c r="T846" s="7">
        <f t="shared" si="82"/>
        <v>40933.25</v>
      </c>
      <c r="U846" t="str" cm="1">
        <f t="array" ref="U846">LOOKUP(2,1/((D846&gt;=Min)*(D846&lt;Max)),Value)</f>
        <v>5000 to 9999</v>
      </c>
    </row>
    <row r="847" spans="1:2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12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79"/>
        <v>technology</v>
      </c>
      <c r="R847" t="str">
        <f t="shared" si="80"/>
        <v>web</v>
      </c>
      <c r="S847" s="7">
        <f t="shared" si="81"/>
        <v>43235.208333333328</v>
      </c>
      <c r="T847" s="7">
        <f t="shared" si="82"/>
        <v>43272.208333333328</v>
      </c>
      <c r="U847" t="str" cm="1">
        <f t="array" ref="U847">LOOKUP(2,1/((D847&gt;=Min)*(D847&lt;Max)),Value)</f>
        <v>Greater than or equal to 50000</v>
      </c>
    </row>
    <row r="848" spans="1:2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12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79"/>
        <v>technology</v>
      </c>
      <c r="R848" t="str">
        <f t="shared" si="80"/>
        <v>web</v>
      </c>
      <c r="S848" s="7">
        <f t="shared" si="81"/>
        <v>43302.208333333328</v>
      </c>
      <c r="T848" s="7">
        <f t="shared" si="82"/>
        <v>43338.208333333328</v>
      </c>
      <c r="U848" t="str" cm="1">
        <f t="array" ref="U848">LOOKUP(2,1/((D848&gt;=Min)*(D848&lt;Max)),Value)</f>
        <v>1000 to 4999</v>
      </c>
    </row>
    <row r="849" spans="1:2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12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79"/>
        <v>food</v>
      </c>
      <c r="R849" t="str">
        <f t="shared" si="80"/>
        <v>food trucks</v>
      </c>
      <c r="S849" s="7">
        <f t="shared" si="81"/>
        <v>43107.25</v>
      </c>
      <c r="T849" s="7">
        <f t="shared" si="82"/>
        <v>43110.25</v>
      </c>
      <c r="U849" t="str" cm="1">
        <f t="array" ref="U849">LOOKUP(2,1/((D849&gt;=Min)*(D849&lt;Max)),Value)</f>
        <v>1000 to 4999</v>
      </c>
    </row>
    <row r="850" spans="1:2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12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79"/>
        <v>film &amp; video</v>
      </c>
      <c r="R850" t="str">
        <f t="shared" si="80"/>
        <v>drama</v>
      </c>
      <c r="S850" s="7">
        <f t="shared" si="81"/>
        <v>40341.208333333336</v>
      </c>
      <c r="T850" s="7">
        <f t="shared" si="82"/>
        <v>40350.208333333336</v>
      </c>
      <c r="U850" t="str" cm="1">
        <f t="array" ref="U850">LOOKUP(2,1/((D850&gt;=Min)*(D850&lt;Max)),Value)</f>
        <v>1000 to 4999</v>
      </c>
    </row>
    <row r="851" spans="1:2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12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79"/>
        <v>music</v>
      </c>
      <c r="R851" t="str">
        <f t="shared" si="80"/>
        <v>indie rock</v>
      </c>
      <c r="S851" s="7">
        <f t="shared" si="81"/>
        <v>40948.25</v>
      </c>
      <c r="T851" s="7">
        <f t="shared" si="82"/>
        <v>40951.25</v>
      </c>
      <c r="U851" t="str" cm="1">
        <f t="array" ref="U851">LOOKUP(2,1/((D851&gt;=Min)*(D851&lt;Max)),Value)</f>
        <v>5000 to 9999</v>
      </c>
    </row>
    <row r="852" spans="1:2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12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79"/>
        <v>music</v>
      </c>
      <c r="R852" t="str">
        <f t="shared" si="80"/>
        <v>rock</v>
      </c>
      <c r="S852" s="7">
        <f t="shared" si="81"/>
        <v>40866.25</v>
      </c>
      <c r="T852" s="7">
        <f t="shared" si="82"/>
        <v>40881.25</v>
      </c>
      <c r="U852" t="str" cm="1">
        <f t="array" ref="U852">LOOKUP(2,1/((D852&gt;=Min)*(D852&lt;Max)),Value)</f>
        <v>Less than 1000</v>
      </c>
    </row>
    <row r="853" spans="1:21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12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79"/>
        <v>music</v>
      </c>
      <c r="R853" t="str">
        <f t="shared" si="80"/>
        <v>electric music</v>
      </c>
      <c r="S853" s="7">
        <f t="shared" si="81"/>
        <v>41031.208333333336</v>
      </c>
      <c r="T853" s="7">
        <f t="shared" si="82"/>
        <v>41064.208333333336</v>
      </c>
      <c r="U853" t="str" cm="1">
        <f t="array" ref="U853">LOOKUP(2,1/((D853&gt;=Min)*(D853&lt;Max)),Value)</f>
        <v>5000 to 9999</v>
      </c>
    </row>
    <row r="854" spans="1:2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12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79"/>
        <v>games</v>
      </c>
      <c r="R854" t="str">
        <f t="shared" si="80"/>
        <v>video games</v>
      </c>
      <c r="S854" s="7">
        <f t="shared" si="81"/>
        <v>40740.208333333336</v>
      </c>
      <c r="T854" s="7">
        <f t="shared" si="82"/>
        <v>40750.208333333336</v>
      </c>
      <c r="U854" t="str" cm="1">
        <f t="array" ref="U854">LOOKUP(2,1/((D854&gt;=Min)*(D854&lt;Max)),Value)</f>
        <v>1000 to 4999</v>
      </c>
    </row>
    <row r="855" spans="1:2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12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79"/>
        <v>music</v>
      </c>
      <c r="R855" t="str">
        <f t="shared" si="80"/>
        <v>indie rock</v>
      </c>
      <c r="S855" s="7">
        <f t="shared" si="81"/>
        <v>40714.208333333336</v>
      </c>
      <c r="T855" s="7">
        <f t="shared" si="82"/>
        <v>40719.208333333336</v>
      </c>
      <c r="U855" t="str" cm="1">
        <f t="array" ref="U855">LOOKUP(2,1/((D855&gt;=Min)*(D855&lt;Max)),Value)</f>
        <v>15000 to 19999</v>
      </c>
    </row>
    <row r="856" spans="1:2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12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79"/>
        <v>publishing</v>
      </c>
      <c r="R856" t="str">
        <f t="shared" si="80"/>
        <v>fiction</v>
      </c>
      <c r="S856" s="7">
        <f t="shared" si="81"/>
        <v>43787.25</v>
      </c>
      <c r="T856" s="7">
        <f t="shared" si="82"/>
        <v>43814.25</v>
      </c>
      <c r="U856" t="str" cm="1">
        <f t="array" ref="U856">LOOKUP(2,1/((D856&gt;=Min)*(D856&lt;Max)),Value)</f>
        <v>Greater than or equal to 50000</v>
      </c>
    </row>
    <row r="857" spans="1:2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12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79"/>
        <v>theater</v>
      </c>
      <c r="R857" t="str">
        <f t="shared" si="80"/>
        <v>plays</v>
      </c>
      <c r="S857" s="7">
        <f t="shared" si="81"/>
        <v>40712.208333333336</v>
      </c>
      <c r="T857" s="7">
        <f t="shared" si="82"/>
        <v>40743.208333333336</v>
      </c>
      <c r="U857" t="str" cm="1">
        <f t="array" ref="U857">LOOKUP(2,1/((D857&gt;=Min)*(D857&lt;Max)),Value)</f>
        <v>20000 to 24999</v>
      </c>
    </row>
    <row r="858" spans="1:2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12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79"/>
        <v>food</v>
      </c>
      <c r="R858" t="str">
        <f t="shared" si="80"/>
        <v>food trucks</v>
      </c>
      <c r="S858" s="7">
        <f t="shared" si="81"/>
        <v>41023.208333333336</v>
      </c>
      <c r="T858" s="7">
        <f t="shared" si="82"/>
        <v>41040.208333333336</v>
      </c>
      <c r="U858" t="str" cm="1">
        <f t="array" ref="U858">LOOKUP(2,1/((D858&gt;=Min)*(D858&lt;Max)),Value)</f>
        <v>1000 to 4999</v>
      </c>
    </row>
    <row r="859" spans="1:21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12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79"/>
        <v>film &amp; video</v>
      </c>
      <c r="R859" t="str">
        <f t="shared" si="80"/>
        <v>shorts</v>
      </c>
      <c r="S859" s="7">
        <f t="shared" si="81"/>
        <v>40944.25</v>
      </c>
      <c r="T859" s="7">
        <f t="shared" si="82"/>
        <v>40967.25</v>
      </c>
      <c r="U859" t="str" cm="1">
        <f t="array" ref="U859">LOOKUP(2,1/((D859&gt;=Min)*(D859&lt;Max)),Value)</f>
        <v>5000 to 9999</v>
      </c>
    </row>
    <row r="860" spans="1:21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12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79"/>
        <v>food</v>
      </c>
      <c r="R860" t="str">
        <f t="shared" si="80"/>
        <v>food trucks</v>
      </c>
      <c r="S860" s="7">
        <f t="shared" si="81"/>
        <v>43211.208333333328</v>
      </c>
      <c r="T860" s="7">
        <f t="shared" si="82"/>
        <v>43218.208333333328</v>
      </c>
      <c r="U860" t="str" cm="1">
        <f t="array" ref="U860">LOOKUP(2,1/((D860&gt;=Min)*(D860&lt;Max)),Value)</f>
        <v>1000 to 4999</v>
      </c>
    </row>
    <row r="861" spans="1:21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12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79"/>
        <v>theater</v>
      </c>
      <c r="R861" t="str">
        <f t="shared" si="80"/>
        <v>plays</v>
      </c>
      <c r="S861" s="7">
        <f t="shared" si="81"/>
        <v>41334.25</v>
      </c>
      <c r="T861" s="7">
        <f t="shared" si="82"/>
        <v>41352.208333333336</v>
      </c>
      <c r="U861" t="str" cm="1">
        <f t="array" ref="U861">LOOKUP(2,1/((D861&gt;=Min)*(D861&lt;Max)),Value)</f>
        <v>5000 to 9999</v>
      </c>
    </row>
    <row r="862" spans="1:21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12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79"/>
        <v>technology</v>
      </c>
      <c r="R862" t="str">
        <f t="shared" si="80"/>
        <v>wearables</v>
      </c>
      <c r="S862" s="7">
        <f t="shared" si="81"/>
        <v>43515.25</v>
      </c>
      <c r="T862" s="7">
        <f t="shared" si="82"/>
        <v>43525.25</v>
      </c>
      <c r="U862" t="str" cm="1">
        <f t="array" ref="U862">LOOKUP(2,1/((D862&gt;=Min)*(D862&lt;Max)),Value)</f>
        <v>1000 to 4999</v>
      </c>
    </row>
    <row r="863" spans="1:2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12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79"/>
        <v>theater</v>
      </c>
      <c r="R863" t="str">
        <f t="shared" si="80"/>
        <v>plays</v>
      </c>
      <c r="S863" s="7">
        <f t="shared" si="81"/>
        <v>40258.208333333336</v>
      </c>
      <c r="T863" s="7">
        <f t="shared" si="82"/>
        <v>40266.208333333336</v>
      </c>
      <c r="U863" t="str" cm="1">
        <f t="array" ref="U863">LOOKUP(2,1/((D863&gt;=Min)*(D863&lt;Max)),Value)</f>
        <v>5000 to 9999</v>
      </c>
    </row>
    <row r="864" spans="1:2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12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79"/>
        <v>theater</v>
      </c>
      <c r="R864" t="str">
        <f t="shared" si="80"/>
        <v>plays</v>
      </c>
      <c r="S864" s="7">
        <f t="shared" si="81"/>
        <v>40756.208333333336</v>
      </c>
      <c r="T864" s="7">
        <f t="shared" si="82"/>
        <v>40760.208333333336</v>
      </c>
      <c r="U864" t="str" cm="1">
        <f t="array" ref="U864">LOOKUP(2,1/((D864&gt;=Min)*(D864&lt;Max)),Value)</f>
        <v>1000 to 4999</v>
      </c>
    </row>
    <row r="865" spans="1:2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12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79"/>
        <v>film &amp; video</v>
      </c>
      <c r="R865" t="str">
        <f t="shared" si="80"/>
        <v>television</v>
      </c>
      <c r="S865" s="7">
        <f t="shared" si="81"/>
        <v>42172.208333333328</v>
      </c>
      <c r="T865" s="7">
        <f t="shared" si="82"/>
        <v>42195.208333333328</v>
      </c>
      <c r="U865" t="str" cm="1">
        <f t="array" ref="U865">LOOKUP(2,1/((D865&gt;=Min)*(D865&lt;Max)),Value)</f>
        <v>1000 to 4999</v>
      </c>
    </row>
    <row r="866" spans="1:2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12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79"/>
        <v>film &amp; video</v>
      </c>
      <c r="R866" t="str">
        <f t="shared" si="80"/>
        <v>shorts</v>
      </c>
      <c r="S866" s="7">
        <f t="shared" si="81"/>
        <v>42601.208333333328</v>
      </c>
      <c r="T866" s="7">
        <f t="shared" si="82"/>
        <v>42606.208333333328</v>
      </c>
      <c r="U866" t="str" cm="1">
        <f t="array" ref="U866">LOOKUP(2,1/((D866&gt;=Min)*(D866&lt;Max)),Value)</f>
        <v>1000 to 4999</v>
      </c>
    </row>
    <row r="867" spans="1:2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12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79"/>
        <v>theater</v>
      </c>
      <c r="R867" t="str">
        <f t="shared" si="80"/>
        <v>plays</v>
      </c>
      <c r="S867" s="7">
        <f t="shared" si="81"/>
        <v>41897.208333333336</v>
      </c>
      <c r="T867" s="7">
        <f t="shared" si="82"/>
        <v>41906.208333333336</v>
      </c>
      <c r="U867" t="str" cm="1">
        <f t="array" ref="U867">LOOKUP(2,1/((D867&gt;=Min)*(D867&lt;Max)),Value)</f>
        <v>Greater than or equal to 50000</v>
      </c>
    </row>
    <row r="868" spans="1:2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12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79"/>
        <v>photography</v>
      </c>
      <c r="R868" t="str">
        <f t="shared" si="80"/>
        <v>photography books</v>
      </c>
      <c r="S868" s="7">
        <f t="shared" si="81"/>
        <v>40671.208333333336</v>
      </c>
      <c r="T868" s="7">
        <f t="shared" si="82"/>
        <v>40672.208333333336</v>
      </c>
      <c r="U868" t="str" cm="1">
        <f t="array" ref="U868">LOOKUP(2,1/((D868&gt;=Min)*(D868&lt;Max)),Value)</f>
        <v>Greater than or equal to 50000</v>
      </c>
    </row>
    <row r="869" spans="1:21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12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79"/>
        <v>food</v>
      </c>
      <c r="R869" t="str">
        <f t="shared" si="80"/>
        <v>food trucks</v>
      </c>
      <c r="S869" s="7">
        <f t="shared" si="81"/>
        <v>43382.208333333328</v>
      </c>
      <c r="T869" s="7">
        <f t="shared" si="82"/>
        <v>43388.208333333328</v>
      </c>
      <c r="U869" t="str" cm="1">
        <f t="array" ref="U869">LOOKUP(2,1/((D869&gt;=Min)*(D869&lt;Max)),Value)</f>
        <v>1000 to 4999</v>
      </c>
    </row>
    <row r="870" spans="1:2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12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79"/>
        <v>theater</v>
      </c>
      <c r="R870" t="str">
        <f t="shared" si="80"/>
        <v>plays</v>
      </c>
      <c r="S870" s="7">
        <f t="shared" si="81"/>
        <v>41559.208333333336</v>
      </c>
      <c r="T870" s="7">
        <f t="shared" si="82"/>
        <v>41570.208333333336</v>
      </c>
      <c r="U870" t="str" cm="1">
        <f t="array" ref="U870">LOOKUP(2,1/((D870&gt;=Min)*(D870&lt;Max)),Value)</f>
        <v>5000 to 9999</v>
      </c>
    </row>
    <row r="871" spans="1:2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12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79"/>
        <v>film &amp; video</v>
      </c>
      <c r="R871" t="str">
        <f t="shared" si="80"/>
        <v>drama</v>
      </c>
      <c r="S871" s="7">
        <f t="shared" si="81"/>
        <v>40350.208333333336</v>
      </c>
      <c r="T871" s="7">
        <f t="shared" si="82"/>
        <v>40364.208333333336</v>
      </c>
      <c r="U871" t="str" cm="1">
        <f t="array" ref="U871">LOOKUP(2,1/((D871&gt;=Min)*(D871&lt;Max)),Value)</f>
        <v>Greater than or equal to 50000</v>
      </c>
    </row>
    <row r="872" spans="1:2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12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79"/>
        <v>theater</v>
      </c>
      <c r="R872" t="str">
        <f t="shared" si="80"/>
        <v>plays</v>
      </c>
      <c r="S872" s="7">
        <f t="shared" si="81"/>
        <v>42240.208333333328</v>
      </c>
      <c r="T872" s="7">
        <f t="shared" si="82"/>
        <v>42265.208333333328</v>
      </c>
      <c r="U872" t="str" cm="1">
        <f t="array" ref="U872">LOOKUP(2,1/((D872&gt;=Min)*(D872&lt;Max)),Value)</f>
        <v>5000 to 9999</v>
      </c>
    </row>
    <row r="873" spans="1:21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12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79"/>
        <v>theater</v>
      </c>
      <c r="R873" t="str">
        <f t="shared" si="80"/>
        <v>plays</v>
      </c>
      <c r="S873" s="7">
        <f t="shared" si="81"/>
        <v>43040.208333333328</v>
      </c>
      <c r="T873" s="7">
        <f t="shared" si="82"/>
        <v>43058.25</v>
      </c>
      <c r="U873" t="str" cm="1">
        <f t="array" ref="U873">LOOKUP(2,1/((D873&gt;=Min)*(D873&lt;Max)),Value)</f>
        <v>Greater than or equal to 50000</v>
      </c>
    </row>
    <row r="874" spans="1:2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12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79"/>
        <v>film &amp; video</v>
      </c>
      <c r="R874" t="str">
        <f t="shared" si="80"/>
        <v>science fiction</v>
      </c>
      <c r="S874" s="7">
        <f t="shared" si="81"/>
        <v>43346.208333333328</v>
      </c>
      <c r="T874" s="7">
        <f t="shared" si="82"/>
        <v>43351.208333333328</v>
      </c>
      <c r="U874" t="str" cm="1">
        <f t="array" ref="U874">LOOKUP(2,1/((D874&gt;=Min)*(D874&lt;Max)),Value)</f>
        <v>1000 to 4999</v>
      </c>
    </row>
    <row r="875" spans="1:2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12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79"/>
        <v>photography</v>
      </c>
      <c r="R875" t="str">
        <f t="shared" si="80"/>
        <v>photography books</v>
      </c>
      <c r="S875" s="7">
        <f t="shared" si="81"/>
        <v>41647.25</v>
      </c>
      <c r="T875" s="7">
        <f t="shared" si="82"/>
        <v>41652.25</v>
      </c>
      <c r="U875" t="str" cm="1">
        <f t="array" ref="U875">LOOKUP(2,1/((D875&gt;=Min)*(D875&lt;Max)),Value)</f>
        <v>40000 to 44999</v>
      </c>
    </row>
    <row r="876" spans="1:2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12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79"/>
        <v>photography</v>
      </c>
      <c r="R876" t="str">
        <f t="shared" si="80"/>
        <v>photography books</v>
      </c>
      <c r="S876" s="7">
        <f t="shared" si="81"/>
        <v>40291.208333333336</v>
      </c>
      <c r="T876" s="7">
        <f t="shared" si="82"/>
        <v>40329.208333333336</v>
      </c>
      <c r="U876" t="str" cm="1">
        <f t="array" ref="U876">LOOKUP(2,1/((D876&gt;=Min)*(D876&lt;Max)),Value)</f>
        <v>40000 to 44999</v>
      </c>
    </row>
    <row r="877" spans="1:2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12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79"/>
        <v>music</v>
      </c>
      <c r="R877" t="str">
        <f t="shared" si="80"/>
        <v>rock</v>
      </c>
      <c r="S877" s="7">
        <f t="shared" si="81"/>
        <v>40556.25</v>
      </c>
      <c r="T877" s="7">
        <f t="shared" si="82"/>
        <v>40557.25</v>
      </c>
      <c r="U877" t="str" cm="1">
        <f t="array" ref="U877">LOOKUP(2,1/((D877&gt;=Min)*(D877&lt;Max)),Value)</f>
        <v>5000 to 9999</v>
      </c>
    </row>
    <row r="878" spans="1:21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12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79"/>
        <v>photography</v>
      </c>
      <c r="R878" t="str">
        <f t="shared" si="80"/>
        <v>photography books</v>
      </c>
      <c r="S878" s="7">
        <f t="shared" si="81"/>
        <v>43624.208333333328</v>
      </c>
      <c r="T878" s="7">
        <f t="shared" si="82"/>
        <v>43648.208333333328</v>
      </c>
      <c r="U878" t="str" cm="1">
        <f t="array" ref="U878">LOOKUP(2,1/((D878&gt;=Min)*(D878&lt;Max)),Value)</f>
        <v>5000 to 9999</v>
      </c>
    </row>
    <row r="879" spans="1:2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12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79"/>
        <v>food</v>
      </c>
      <c r="R879" t="str">
        <f t="shared" si="80"/>
        <v>food trucks</v>
      </c>
      <c r="S879" s="7">
        <f t="shared" si="81"/>
        <v>42577.208333333328</v>
      </c>
      <c r="T879" s="7">
        <f t="shared" si="82"/>
        <v>42578.208333333328</v>
      </c>
      <c r="U879" t="str" cm="1">
        <f t="array" ref="U879">LOOKUP(2,1/((D879&gt;=Min)*(D879&lt;Max)),Value)</f>
        <v>Greater than or equal to 50000</v>
      </c>
    </row>
    <row r="880" spans="1:2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12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79"/>
        <v>music</v>
      </c>
      <c r="R880" t="str">
        <f t="shared" si="80"/>
        <v>metal</v>
      </c>
      <c r="S880" s="7">
        <f t="shared" si="81"/>
        <v>43845.25</v>
      </c>
      <c r="T880" s="7">
        <f t="shared" si="82"/>
        <v>43869.25</v>
      </c>
      <c r="U880" t="str" cm="1">
        <f t="array" ref="U880">LOOKUP(2,1/((D880&gt;=Min)*(D880&lt;Max)),Value)</f>
        <v>1000 to 4999</v>
      </c>
    </row>
    <row r="881" spans="1:2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12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79"/>
        <v>publishing</v>
      </c>
      <c r="R881" t="str">
        <f t="shared" si="80"/>
        <v>nonfiction</v>
      </c>
      <c r="S881" s="7">
        <f t="shared" si="81"/>
        <v>42788.25</v>
      </c>
      <c r="T881" s="7">
        <f t="shared" si="82"/>
        <v>42797.25</v>
      </c>
      <c r="U881" t="str" cm="1">
        <f t="array" ref="U881">LOOKUP(2,1/((D881&gt;=Min)*(D881&lt;Max)),Value)</f>
        <v>1000 to 4999</v>
      </c>
    </row>
    <row r="882" spans="1:2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12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79"/>
        <v>music</v>
      </c>
      <c r="R882" t="str">
        <f t="shared" si="80"/>
        <v>electric music</v>
      </c>
      <c r="S882" s="7">
        <f t="shared" si="81"/>
        <v>43667.208333333328</v>
      </c>
      <c r="T882" s="7">
        <f t="shared" si="82"/>
        <v>43669.208333333328</v>
      </c>
      <c r="U882" t="str" cm="1">
        <f t="array" ref="U882">LOOKUP(2,1/((D882&gt;=Min)*(D882&lt;Max)),Value)</f>
        <v>Greater than or equal to 50000</v>
      </c>
    </row>
    <row r="883" spans="1:2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12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79"/>
        <v>theater</v>
      </c>
      <c r="R883" t="str">
        <f t="shared" si="80"/>
        <v>plays</v>
      </c>
      <c r="S883" s="7">
        <f t="shared" si="81"/>
        <v>42194.208333333328</v>
      </c>
      <c r="T883" s="7">
        <f t="shared" si="82"/>
        <v>42223.208333333328</v>
      </c>
      <c r="U883" t="str" cm="1">
        <f t="array" ref="U883">LOOKUP(2,1/((D883&gt;=Min)*(D883&lt;Max)),Value)</f>
        <v>Greater than or equal to 50000</v>
      </c>
    </row>
    <row r="884" spans="1:2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12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79"/>
        <v>theater</v>
      </c>
      <c r="R884" t="str">
        <f t="shared" si="80"/>
        <v>plays</v>
      </c>
      <c r="S884" s="7">
        <f t="shared" si="81"/>
        <v>42025.25</v>
      </c>
      <c r="T884" s="7">
        <f t="shared" si="82"/>
        <v>42029.25</v>
      </c>
      <c r="U884" t="str" cm="1">
        <f t="array" ref="U884">LOOKUP(2,1/((D884&gt;=Min)*(D884&lt;Max)),Value)</f>
        <v>Less than 1000</v>
      </c>
    </row>
    <row r="885" spans="1:21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12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79"/>
        <v>film &amp; video</v>
      </c>
      <c r="R885" t="str">
        <f t="shared" si="80"/>
        <v>shorts</v>
      </c>
      <c r="S885" s="7">
        <f t="shared" si="81"/>
        <v>40323.208333333336</v>
      </c>
      <c r="T885" s="7">
        <f t="shared" si="82"/>
        <v>40359.208333333336</v>
      </c>
      <c r="U885" t="str" cm="1">
        <f t="array" ref="U885">LOOKUP(2,1/((D885&gt;=Min)*(D885&lt;Max)),Value)</f>
        <v>1000 to 4999</v>
      </c>
    </row>
    <row r="886" spans="1:2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12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79"/>
        <v>theater</v>
      </c>
      <c r="R886" t="str">
        <f t="shared" si="80"/>
        <v>plays</v>
      </c>
      <c r="S886" s="7">
        <f t="shared" si="81"/>
        <v>41763.208333333336</v>
      </c>
      <c r="T886" s="7">
        <f t="shared" si="82"/>
        <v>41765.208333333336</v>
      </c>
      <c r="U886" t="str" cm="1">
        <f t="array" ref="U886">LOOKUP(2,1/((D886&gt;=Min)*(D886&lt;Max)),Value)</f>
        <v>Greater than or equal to 50000</v>
      </c>
    </row>
    <row r="887" spans="1:2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12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79"/>
        <v>theater</v>
      </c>
      <c r="R887" t="str">
        <f t="shared" si="80"/>
        <v>plays</v>
      </c>
      <c r="S887" s="7">
        <f t="shared" si="81"/>
        <v>40335.208333333336</v>
      </c>
      <c r="T887" s="7">
        <f t="shared" si="82"/>
        <v>40373.208333333336</v>
      </c>
      <c r="U887" t="str" cm="1">
        <f t="array" ref="U887">LOOKUP(2,1/((D887&gt;=Min)*(D887&lt;Max)),Value)</f>
        <v>1000 to 4999</v>
      </c>
    </row>
    <row r="888" spans="1:2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12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79"/>
        <v>music</v>
      </c>
      <c r="R888" t="str">
        <f t="shared" si="80"/>
        <v>indie rock</v>
      </c>
      <c r="S888" s="7">
        <f t="shared" si="81"/>
        <v>40416.208333333336</v>
      </c>
      <c r="T888" s="7">
        <f t="shared" si="82"/>
        <v>40434.208333333336</v>
      </c>
      <c r="U888" t="str" cm="1">
        <f t="array" ref="U888">LOOKUP(2,1/((D888&gt;=Min)*(D888&lt;Max)),Value)</f>
        <v>Greater than or equal to 50000</v>
      </c>
    </row>
    <row r="889" spans="1:21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12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79"/>
        <v>theater</v>
      </c>
      <c r="R889" t="str">
        <f t="shared" si="80"/>
        <v>plays</v>
      </c>
      <c r="S889" s="7">
        <f t="shared" si="81"/>
        <v>42202.208333333328</v>
      </c>
      <c r="T889" s="7">
        <f t="shared" si="82"/>
        <v>42249.208333333328</v>
      </c>
      <c r="U889" t="str" cm="1">
        <f t="array" ref="U889">LOOKUP(2,1/((D889&gt;=Min)*(D889&lt;Max)),Value)</f>
        <v>5000 to 9999</v>
      </c>
    </row>
    <row r="890" spans="1:21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12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79"/>
        <v>theater</v>
      </c>
      <c r="R890" t="str">
        <f t="shared" si="80"/>
        <v>plays</v>
      </c>
      <c r="S890" s="7">
        <f t="shared" si="81"/>
        <v>42836.208333333328</v>
      </c>
      <c r="T890" s="7">
        <f t="shared" si="82"/>
        <v>42855.208333333328</v>
      </c>
      <c r="U890" t="str" cm="1">
        <f t="array" ref="U890">LOOKUP(2,1/((D890&gt;=Min)*(D890&lt;Max)),Value)</f>
        <v>5000 to 9999</v>
      </c>
    </row>
    <row r="891" spans="1:2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12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79"/>
        <v>music</v>
      </c>
      <c r="R891" t="str">
        <f t="shared" si="80"/>
        <v>electric music</v>
      </c>
      <c r="S891" s="7">
        <f t="shared" si="81"/>
        <v>41710.208333333336</v>
      </c>
      <c r="T891" s="7">
        <f t="shared" si="82"/>
        <v>41717.208333333336</v>
      </c>
      <c r="U891" t="str" cm="1">
        <f t="array" ref="U891">LOOKUP(2,1/((D891&gt;=Min)*(D891&lt;Max)),Value)</f>
        <v>5000 to 9999</v>
      </c>
    </row>
    <row r="892" spans="1:2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12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79"/>
        <v>music</v>
      </c>
      <c r="R892" t="str">
        <f t="shared" si="80"/>
        <v>indie rock</v>
      </c>
      <c r="S892" s="7">
        <f t="shared" si="81"/>
        <v>43640.208333333328</v>
      </c>
      <c r="T892" s="7">
        <f t="shared" si="82"/>
        <v>43641.208333333328</v>
      </c>
      <c r="U892" t="str" cm="1">
        <f t="array" ref="U892">LOOKUP(2,1/((D892&gt;=Min)*(D892&lt;Max)),Value)</f>
        <v>Greater than or equal to 50000</v>
      </c>
    </row>
    <row r="893" spans="1:21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12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79"/>
        <v>film &amp; video</v>
      </c>
      <c r="R893" t="str">
        <f t="shared" si="80"/>
        <v>documentary</v>
      </c>
      <c r="S893" s="7">
        <f t="shared" si="81"/>
        <v>40880.25</v>
      </c>
      <c r="T893" s="7">
        <f t="shared" si="82"/>
        <v>40924.25</v>
      </c>
      <c r="U893" t="str" cm="1">
        <f t="array" ref="U893">LOOKUP(2,1/((D893&gt;=Min)*(D893&lt;Max)),Value)</f>
        <v>1000 to 4999</v>
      </c>
    </row>
    <row r="894" spans="1:2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12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79"/>
        <v>publishing</v>
      </c>
      <c r="R894" t="str">
        <f t="shared" si="80"/>
        <v>translations</v>
      </c>
      <c r="S894" s="7">
        <f t="shared" si="81"/>
        <v>40319.208333333336</v>
      </c>
      <c r="T894" s="7">
        <f t="shared" si="82"/>
        <v>40360.208333333336</v>
      </c>
      <c r="U894" t="str" cm="1">
        <f t="array" ref="U894">LOOKUP(2,1/((D894&gt;=Min)*(D894&lt;Max)),Value)</f>
        <v>5000 to 9999</v>
      </c>
    </row>
    <row r="895" spans="1:2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12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79"/>
        <v>film &amp; video</v>
      </c>
      <c r="R895" t="str">
        <f t="shared" si="80"/>
        <v>documentary</v>
      </c>
      <c r="S895" s="7">
        <f t="shared" si="81"/>
        <v>42170.208333333328</v>
      </c>
      <c r="T895" s="7">
        <f t="shared" si="82"/>
        <v>42174.208333333328</v>
      </c>
      <c r="U895" t="str" cm="1">
        <f t="array" ref="U895">LOOKUP(2,1/((D895&gt;=Min)*(D895&lt;Max)),Value)</f>
        <v>5000 to 9999</v>
      </c>
    </row>
    <row r="896" spans="1:2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12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79"/>
        <v>film &amp; video</v>
      </c>
      <c r="R896" t="str">
        <f t="shared" si="80"/>
        <v>television</v>
      </c>
      <c r="S896" s="7">
        <f t="shared" si="81"/>
        <v>41466.208333333336</v>
      </c>
      <c r="T896" s="7">
        <f t="shared" si="82"/>
        <v>41496.208333333336</v>
      </c>
      <c r="U896" t="str" cm="1">
        <f t="array" ref="U896">LOOKUP(2,1/((D896&gt;=Min)*(D896&lt;Max)),Value)</f>
        <v>1000 to 4999</v>
      </c>
    </row>
    <row r="897" spans="1:21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12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79"/>
        <v>theater</v>
      </c>
      <c r="R897" t="str">
        <f t="shared" si="80"/>
        <v>plays</v>
      </c>
      <c r="S897" s="7">
        <f t="shared" si="81"/>
        <v>43134.25</v>
      </c>
      <c r="T897" s="7">
        <f t="shared" si="82"/>
        <v>43143.25</v>
      </c>
      <c r="U897" t="str" cm="1">
        <f t="array" ref="U897">LOOKUP(2,1/((D897&gt;=Min)*(D897&lt;Max)),Value)</f>
        <v>Greater than or equal to 50000</v>
      </c>
    </row>
    <row r="898" spans="1:21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84">E898/D898*100</f>
        <v>774.43434343434342</v>
      </c>
      <c r="G898" t="s">
        <v>20</v>
      </c>
      <c r="H898">
        <v>1460</v>
      </c>
      <c r="I898" s="12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ref="Q898:Q961" si="85">LEFT(P898,FIND("/",P898)-1)</f>
        <v>food</v>
      </c>
      <c r="R898" t="str">
        <f t="shared" ref="R898:R961" si="86">RIGHT(P898,LEN(P898)-FIND("/",P898))</f>
        <v>food trucks</v>
      </c>
      <c r="S898" s="7">
        <f t="shared" ref="S898:S961" si="87">(((L898/60)/60)/24)+DATE(1970,1,1)</f>
        <v>40738.208333333336</v>
      </c>
      <c r="T898" s="7">
        <f t="shared" ref="T898:T961" si="88">(((M898/60)/60)/24)+DATE(1970,1,1)</f>
        <v>40741.208333333336</v>
      </c>
      <c r="U898" t="str" cm="1">
        <f t="array" ref="U898">LOOKUP(2,1/((D898&gt;=Min)*(D898&lt;Max)),Value)</f>
        <v>15000 to 19999</v>
      </c>
    </row>
    <row r="899" spans="1:2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84"/>
        <v>27.693181818181817</v>
      </c>
      <c r="G899" t="s">
        <v>14</v>
      </c>
      <c r="H899">
        <v>27</v>
      </c>
      <c r="I899" s="12">
        <f t="shared" ref="I899:I962" si="89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si="85"/>
        <v>theater</v>
      </c>
      <c r="R899" t="str">
        <f t="shared" si="86"/>
        <v>plays</v>
      </c>
      <c r="S899" s="7">
        <f t="shared" si="87"/>
        <v>43583.208333333328</v>
      </c>
      <c r="T899" s="7">
        <f t="shared" si="88"/>
        <v>43585.208333333328</v>
      </c>
      <c r="U899" t="str" cm="1">
        <f t="array" ref="U899">LOOKUP(2,1/((D899&gt;=Min)*(D899&lt;Max)),Value)</f>
        <v>5000 to 9999</v>
      </c>
    </row>
    <row r="900" spans="1:2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12">
        <f t="shared" si="8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5"/>
        <v>film &amp; video</v>
      </c>
      <c r="R900" t="str">
        <f t="shared" si="86"/>
        <v>documentary</v>
      </c>
      <c r="S900" s="7">
        <f t="shared" si="87"/>
        <v>43815.25</v>
      </c>
      <c r="T900" s="7">
        <f t="shared" si="88"/>
        <v>43821.25</v>
      </c>
      <c r="U900" t="str" cm="1">
        <f t="array" ref="U900">LOOKUP(2,1/((D900&gt;=Min)*(D900&lt;Max)),Value)</f>
        <v>Greater than or equal to 50000</v>
      </c>
    </row>
    <row r="901" spans="1:2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12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5"/>
        <v>music</v>
      </c>
      <c r="R901" t="str">
        <f t="shared" si="86"/>
        <v>jazz</v>
      </c>
      <c r="S901" s="7">
        <f t="shared" si="87"/>
        <v>41554.208333333336</v>
      </c>
      <c r="T901" s="7">
        <f t="shared" si="88"/>
        <v>41572.208333333336</v>
      </c>
      <c r="U901" t="str" cm="1">
        <f t="array" ref="U901">LOOKUP(2,1/((D901&gt;=Min)*(D901&lt;Max)),Value)</f>
        <v>1000 to 4999</v>
      </c>
    </row>
    <row r="902" spans="1:2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12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5"/>
        <v>technology</v>
      </c>
      <c r="R902" t="str">
        <f t="shared" si="86"/>
        <v>web</v>
      </c>
      <c r="S902" s="7">
        <f t="shared" si="87"/>
        <v>41901.208333333336</v>
      </c>
      <c r="T902" s="7">
        <f t="shared" si="88"/>
        <v>41902.208333333336</v>
      </c>
      <c r="U902" t="str" cm="1">
        <f t="array" ref="U902">LOOKUP(2,1/((D902&gt;=Min)*(D902&lt;Max)),Value)</f>
        <v>Less than 1000</v>
      </c>
    </row>
    <row r="903" spans="1:2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12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5"/>
        <v>music</v>
      </c>
      <c r="R903" t="str">
        <f t="shared" si="86"/>
        <v>rock</v>
      </c>
      <c r="S903" s="7">
        <f t="shared" si="87"/>
        <v>43298.208333333328</v>
      </c>
      <c r="T903" s="7">
        <f t="shared" si="88"/>
        <v>43331.208333333328</v>
      </c>
      <c r="U903" t="str" cm="1">
        <f t="array" ref="U903">LOOKUP(2,1/((D903&gt;=Min)*(D903&lt;Max)),Value)</f>
        <v>5000 to 9999</v>
      </c>
    </row>
    <row r="904" spans="1:2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12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5"/>
        <v>technology</v>
      </c>
      <c r="R904" t="str">
        <f t="shared" si="86"/>
        <v>web</v>
      </c>
      <c r="S904" s="7">
        <f t="shared" si="87"/>
        <v>42399.25</v>
      </c>
      <c r="T904" s="7">
        <f t="shared" si="88"/>
        <v>42441.25</v>
      </c>
      <c r="U904" t="str" cm="1">
        <f t="array" ref="U904">LOOKUP(2,1/((D904&gt;=Min)*(D904&lt;Max)),Value)</f>
        <v>1000 to 4999</v>
      </c>
    </row>
    <row r="905" spans="1:21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12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5"/>
        <v>publishing</v>
      </c>
      <c r="R905" t="str">
        <f t="shared" si="86"/>
        <v>nonfiction</v>
      </c>
      <c r="S905" s="7">
        <f t="shared" si="87"/>
        <v>41034.208333333336</v>
      </c>
      <c r="T905" s="7">
        <f t="shared" si="88"/>
        <v>41049.208333333336</v>
      </c>
      <c r="U905" t="str" cm="1">
        <f t="array" ref="U905">LOOKUP(2,1/((D905&gt;=Min)*(D905&lt;Max)),Value)</f>
        <v>40000 to 44999</v>
      </c>
    </row>
    <row r="906" spans="1:2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12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5"/>
        <v>publishing</v>
      </c>
      <c r="R906" t="str">
        <f t="shared" si="86"/>
        <v>radio &amp; podcasts</v>
      </c>
      <c r="S906" s="7">
        <f t="shared" si="87"/>
        <v>41186.208333333336</v>
      </c>
      <c r="T906" s="7">
        <f t="shared" si="88"/>
        <v>41190.208333333336</v>
      </c>
      <c r="U906" t="str" cm="1">
        <f t="array" ref="U906">LOOKUP(2,1/((D906&gt;=Min)*(D906&lt;Max)),Value)</f>
        <v>5000 to 9999</v>
      </c>
    </row>
    <row r="907" spans="1:2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12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5"/>
        <v>theater</v>
      </c>
      <c r="R907" t="str">
        <f t="shared" si="86"/>
        <v>plays</v>
      </c>
      <c r="S907" s="7">
        <f t="shared" si="87"/>
        <v>41536.208333333336</v>
      </c>
      <c r="T907" s="7">
        <f t="shared" si="88"/>
        <v>41539.208333333336</v>
      </c>
      <c r="U907" t="str" cm="1">
        <f t="array" ref="U907">LOOKUP(2,1/((D907&gt;=Min)*(D907&lt;Max)),Value)</f>
        <v>5000 to 9999</v>
      </c>
    </row>
    <row r="908" spans="1:21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12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5"/>
        <v>film &amp; video</v>
      </c>
      <c r="R908" t="str">
        <f t="shared" si="86"/>
        <v>documentary</v>
      </c>
      <c r="S908" s="7">
        <f t="shared" si="87"/>
        <v>42868.208333333328</v>
      </c>
      <c r="T908" s="7">
        <f t="shared" si="88"/>
        <v>42904.208333333328</v>
      </c>
      <c r="U908" t="str" cm="1">
        <f t="array" ref="U908">LOOKUP(2,1/((D908&gt;=Min)*(D908&lt;Max)),Value)</f>
        <v>5000 to 9999</v>
      </c>
    </row>
    <row r="909" spans="1:2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12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5"/>
        <v>theater</v>
      </c>
      <c r="R909" t="str">
        <f t="shared" si="86"/>
        <v>plays</v>
      </c>
      <c r="S909" s="7">
        <f t="shared" si="87"/>
        <v>40660.208333333336</v>
      </c>
      <c r="T909" s="7">
        <f t="shared" si="88"/>
        <v>40667.208333333336</v>
      </c>
      <c r="U909" t="str" cm="1">
        <f t="array" ref="U909">LOOKUP(2,1/((D909&gt;=Min)*(D909&lt;Max)),Value)</f>
        <v>5000 to 9999</v>
      </c>
    </row>
    <row r="910" spans="1:2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12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5"/>
        <v>games</v>
      </c>
      <c r="R910" t="str">
        <f t="shared" si="86"/>
        <v>video games</v>
      </c>
      <c r="S910" s="7">
        <f t="shared" si="87"/>
        <v>41031.208333333336</v>
      </c>
      <c r="T910" s="7">
        <f t="shared" si="88"/>
        <v>41042.208333333336</v>
      </c>
      <c r="U910" t="str" cm="1">
        <f t="array" ref="U910">LOOKUP(2,1/((D910&gt;=Min)*(D910&lt;Max)),Value)</f>
        <v>35000 to 39999</v>
      </c>
    </row>
    <row r="911" spans="1:2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12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5"/>
        <v>theater</v>
      </c>
      <c r="R911" t="str">
        <f t="shared" si="86"/>
        <v>plays</v>
      </c>
      <c r="S911" s="7">
        <f t="shared" si="87"/>
        <v>43255.208333333328</v>
      </c>
      <c r="T911" s="7">
        <f t="shared" si="88"/>
        <v>43282.208333333328</v>
      </c>
      <c r="U911" t="str" cm="1">
        <f t="array" ref="U911">LOOKUP(2,1/((D911&gt;=Min)*(D911&lt;Max)),Value)</f>
        <v>1000 to 4999</v>
      </c>
    </row>
    <row r="912" spans="1:2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12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5"/>
        <v>theater</v>
      </c>
      <c r="R912" t="str">
        <f t="shared" si="86"/>
        <v>plays</v>
      </c>
      <c r="S912" s="7">
        <f t="shared" si="87"/>
        <v>42026.25</v>
      </c>
      <c r="T912" s="7">
        <f t="shared" si="88"/>
        <v>42027.25</v>
      </c>
      <c r="U912" t="str" cm="1">
        <f t="array" ref="U912">LOOKUP(2,1/((D912&gt;=Min)*(D912&lt;Max)),Value)</f>
        <v>Greater than or equal to 50000</v>
      </c>
    </row>
    <row r="913" spans="1:2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12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5"/>
        <v>technology</v>
      </c>
      <c r="R913" t="str">
        <f t="shared" si="86"/>
        <v>web</v>
      </c>
      <c r="S913" s="7">
        <f t="shared" si="87"/>
        <v>43717.208333333328</v>
      </c>
      <c r="T913" s="7">
        <f t="shared" si="88"/>
        <v>43719.208333333328</v>
      </c>
      <c r="U913" t="str" cm="1">
        <f t="array" ref="U913">LOOKUP(2,1/((D913&gt;=Min)*(D913&lt;Max)),Value)</f>
        <v>5000 to 9999</v>
      </c>
    </row>
    <row r="914" spans="1:2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12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5"/>
        <v>film &amp; video</v>
      </c>
      <c r="R914" t="str">
        <f t="shared" si="86"/>
        <v>drama</v>
      </c>
      <c r="S914" s="7">
        <f t="shared" si="87"/>
        <v>41157.208333333336</v>
      </c>
      <c r="T914" s="7">
        <f t="shared" si="88"/>
        <v>41170.208333333336</v>
      </c>
      <c r="U914" t="str" cm="1">
        <f t="array" ref="U914">LOOKUP(2,1/((D914&gt;=Min)*(D914&lt;Max)),Value)</f>
        <v>1000 to 4999</v>
      </c>
    </row>
    <row r="915" spans="1:2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12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5"/>
        <v>film &amp; video</v>
      </c>
      <c r="R915" t="str">
        <f t="shared" si="86"/>
        <v>drama</v>
      </c>
      <c r="S915" s="7">
        <f t="shared" si="87"/>
        <v>43597.208333333328</v>
      </c>
      <c r="T915" s="7">
        <f t="shared" si="88"/>
        <v>43610.208333333328</v>
      </c>
      <c r="U915" t="str" cm="1">
        <f t="array" ref="U915">LOOKUP(2,1/((D915&gt;=Min)*(D915&lt;Max)),Value)</f>
        <v>Greater than or equal to 50000</v>
      </c>
    </row>
    <row r="916" spans="1:2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12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5"/>
        <v>theater</v>
      </c>
      <c r="R916" t="str">
        <f t="shared" si="86"/>
        <v>plays</v>
      </c>
      <c r="S916" s="7">
        <f t="shared" si="87"/>
        <v>41490.208333333336</v>
      </c>
      <c r="T916" s="7">
        <f t="shared" si="88"/>
        <v>41502.208333333336</v>
      </c>
      <c r="U916" t="str" cm="1">
        <f t="array" ref="U916">LOOKUP(2,1/((D916&gt;=Min)*(D916&lt;Max)),Value)</f>
        <v>5000 to 9999</v>
      </c>
    </row>
    <row r="917" spans="1:2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12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5"/>
        <v>film &amp; video</v>
      </c>
      <c r="R917" t="str">
        <f t="shared" si="86"/>
        <v>television</v>
      </c>
      <c r="S917" s="7">
        <f t="shared" si="87"/>
        <v>42976.208333333328</v>
      </c>
      <c r="T917" s="7">
        <f t="shared" si="88"/>
        <v>42985.208333333328</v>
      </c>
      <c r="U917" t="str" cm="1">
        <f t="array" ref="U917">LOOKUP(2,1/((D917&gt;=Min)*(D917&lt;Max)),Value)</f>
        <v>Greater than or equal to 50000</v>
      </c>
    </row>
    <row r="918" spans="1:21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12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5"/>
        <v>photography</v>
      </c>
      <c r="R918" t="str">
        <f t="shared" si="86"/>
        <v>photography books</v>
      </c>
      <c r="S918" s="7">
        <f t="shared" si="87"/>
        <v>41991.25</v>
      </c>
      <c r="T918" s="7">
        <f t="shared" si="88"/>
        <v>42000.25</v>
      </c>
      <c r="U918" t="str" cm="1">
        <f t="array" ref="U918">LOOKUP(2,1/((D918&gt;=Min)*(D918&lt;Max)),Value)</f>
        <v>1000 to 4999</v>
      </c>
    </row>
    <row r="919" spans="1:2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12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5"/>
        <v>film &amp; video</v>
      </c>
      <c r="R919" t="str">
        <f t="shared" si="86"/>
        <v>shorts</v>
      </c>
      <c r="S919" s="7">
        <f t="shared" si="87"/>
        <v>40722.208333333336</v>
      </c>
      <c r="T919" s="7">
        <f t="shared" si="88"/>
        <v>40746.208333333336</v>
      </c>
      <c r="U919" t="str" cm="1">
        <f t="array" ref="U919">LOOKUP(2,1/((D919&gt;=Min)*(D919&lt;Max)),Value)</f>
        <v>1000 to 4999</v>
      </c>
    </row>
    <row r="920" spans="1:2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12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5"/>
        <v>publishing</v>
      </c>
      <c r="R920" t="str">
        <f t="shared" si="86"/>
        <v>radio &amp; podcasts</v>
      </c>
      <c r="S920" s="7">
        <f t="shared" si="87"/>
        <v>41117.208333333336</v>
      </c>
      <c r="T920" s="7">
        <f t="shared" si="88"/>
        <v>41128.208333333336</v>
      </c>
      <c r="U920" t="str" cm="1">
        <f t="array" ref="U920">LOOKUP(2,1/((D920&gt;=Min)*(D920&lt;Max)),Value)</f>
        <v>1000 to 4999</v>
      </c>
    </row>
    <row r="921" spans="1:2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12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5"/>
        <v>theater</v>
      </c>
      <c r="R921" t="str">
        <f t="shared" si="86"/>
        <v>plays</v>
      </c>
      <c r="S921" s="7">
        <f t="shared" si="87"/>
        <v>43022.208333333328</v>
      </c>
      <c r="T921" s="7">
        <f t="shared" si="88"/>
        <v>43054.25</v>
      </c>
      <c r="U921" t="str" cm="1">
        <f t="array" ref="U921">LOOKUP(2,1/((D921&gt;=Min)*(D921&lt;Max)),Value)</f>
        <v>35000 to 39999</v>
      </c>
    </row>
    <row r="922" spans="1:2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12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5"/>
        <v>film &amp; video</v>
      </c>
      <c r="R922" t="str">
        <f t="shared" si="86"/>
        <v>animation</v>
      </c>
      <c r="S922" s="7">
        <f t="shared" si="87"/>
        <v>43503.25</v>
      </c>
      <c r="T922" s="7">
        <f t="shared" si="88"/>
        <v>43523.25</v>
      </c>
      <c r="U922" t="str" cm="1">
        <f t="array" ref="U922">LOOKUP(2,1/((D922&gt;=Min)*(D922&lt;Max)),Value)</f>
        <v>5000 to 9999</v>
      </c>
    </row>
    <row r="923" spans="1:2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12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5"/>
        <v>technology</v>
      </c>
      <c r="R923" t="str">
        <f t="shared" si="86"/>
        <v>web</v>
      </c>
      <c r="S923" s="7">
        <f t="shared" si="87"/>
        <v>40951.25</v>
      </c>
      <c r="T923" s="7">
        <f t="shared" si="88"/>
        <v>40965.25</v>
      </c>
      <c r="U923" t="str" cm="1">
        <f t="array" ref="U923">LOOKUP(2,1/((D923&gt;=Min)*(D923&lt;Max)),Value)</f>
        <v>Greater than or equal to 50000</v>
      </c>
    </row>
    <row r="924" spans="1:2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12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5"/>
        <v>music</v>
      </c>
      <c r="R924" t="str">
        <f t="shared" si="86"/>
        <v>world music</v>
      </c>
      <c r="S924" s="7">
        <f t="shared" si="87"/>
        <v>43443.25</v>
      </c>
      <c r="T924" s="7">
        <f t="shared" si="88"/>
        <v>43452.25</v>
      </c>
      <c r="U924" t="str" cm="1">
        <f t="array" ref="U924">LOOKUP(2,1/((D924&gt;=Min)*(D924&lt;Max)),Value)</f>
        <v>Greater than or equal to 50000</v>
      </c>
    </row>
    <row r="925" spans="1:2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12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5"/>
        <v>theater</v>
      </c>
      <c r="R925" t="str">
        <f t="shared" si="86"/>
        <v>plays</v>
      </c>
      <c r="S925" s="7">
        <f t="shared" si="87"/>
        <v>40373.208333333336</v>
      </c>
      <c r="T925" s="7">
        <f t="shared" si="88"/>
        <v>40374.208333333336</v>
      </c>
      <c r="U925" t="str" cm="1">
        <f t="array" ref="U925">LOOKUP(2,1/((D925&gt;=Min)*(D925&lt;Max)),Value)</f>
        <v>1000 to 4999</v>
      </c>
    </row>
    <row r="926" spans="1:2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12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5"/>
        <v>theater</v>
      </c>
      <c r="R926" t="str">
        <f t="shared" si="86"/>
        <v>plays</v>
      </c>
      <c r="S926" s="7">
        <f t="shared" si="87"/>
        <v>43769.208333333328</v>
      </c>
      <c r="T926" s="7">
        <f t="shared" si="88"/>
        <v>43780.25</v>
      </c>
      <c r="U926" t="str" cm="1">
        <f t="array" ref="U926">LOOKUP(2,1/((D926&gt;=Min)*(D926&lt;Max)),Value)</f>
        <v>35000 to 39999</v>
      </c>
    </row>
    <row r="927" spans="1:21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12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5"/>
        <v>theater</v>
      </c>
      <c r="R927" t="str">
        <f t="shared" si="86"/>
        <v>plays</v>
      </c>
      <c r="S927" s="7">
        <f t="shared" si="87"/>
        <v>43000.208333333328</v>
      </c>
      <c r="T927" s="7">
        <f t="shared" si="88"/>
        <v>43012.208333333328</v>
      </c>
      <c r="U927" t="str" cm="1">
        <f t="array" ref="U927">LOOKUP(2,1/((D927&gt;=Min)*(D927&lt;Max)),Value)</f>
        <v>1000 to 4999</v>
      </c>
    </row>
    <row r="928" spans="1:2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12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5"/>
        <v>food</v>
      </c>
      <c r="R928" t="str">
        <f t="shared" si="86"/>
        <v>food trucks</v>
      </c>
      <c r="S928" s="7">
        <f t="shared" si="87"/>
        <v>42502.208333333328</v>
      </c>
      <c r="T928" s="7">
        <f t="shared" si="88"/>
        <v>42506.208333333328</v>
      </c>
      <c r="U928" t="str" cm="1">
        <f t="array" ref="U928">LOOKUP(2,1/((D928&gt;=Min)*(D928&lt;Max)),Value)</f>
        <v>5000 to 9999</v>
      </c>
    </row>
    <row r="929" spans="1:2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12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5"/>
        <v>theater</v>
      </c>
      <c r="R929" t="str">
        <f t="shared" si="86"/>
        <v>plays</v>
      </c>
      <c r="S929" s="7">
        <f t="shared" si="87"/>
        <v>41102.208333333336</v>
      </c>
      <c r="T929" s="7">
        <f t="shared" si="88"/>
        <v>41131.208333333336</v>
      </c>
      <c r="U929" t="str" cm="1">
        <f t="array" ref="U929">LOOKUP(2,1/((D929&gt;=Min)*(D929&lt;Max)),Value)</f>
        <v>5000 to 9999</v>
      </c>
    </row>
    <row r="930" spans="1:2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12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5"/>
        <v>technology</v>
      </c>
      <c r="R930" t="str">
        <f t="shared" si="86"/>
        <v>web</v>
      </c>
      <c r="S930" s="7">
        <f t="shared" si="87"/>
        <v>41637.25</v>
      </c>
      <c r="T930" s="7">
        <f t="shared" si="88"/>
        <v>41646.25</v>
      </c>
      <c r="U930" t="str" cm="1">
        <f t="array" ref="U930">LOOKUP(2,1/((D930&gt;=Min)*(D930&lt;Max)),Value)</f>
        <v>Greater than or equal to 50000</v>
      </c>
    </row>
    <row r="931" spans="1:2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12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5"/>
        <v>theater</v>
      </c>
      <c r="R931" t="str">
        <f t="shared" si="86"/>
        <v>plays</v>
      </c>
      <c r="S931" s="7">
        <f t="shared" si="87"/>
        <v>42858.208333333328</v>
      </c>
      <c r="T931" s="7">
        <f t="shared" si="88"/>
        <v>42872.208333333328</v>
      </c>
      <c r="U931" t="str" cm="1">
        <f t="array" ref="U931">LOOKUP(2,1/((D931&gt;=Min)*(D931&lt;Max)),Value)</f>
        <v>5000 to 9999</v>
      </c>
    </row>
    <row r="932" spans="1:2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12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5"/>
        <v>theater</v>
      </c>
      <c r="R932" t="str">
        <f t="shared" si="86"/>
        <v>plays</v>
      </c>
      <c r="S932" s="7">
        <f t="shared" si="87"/>
        <v>42060.25</v>
      </c>
      <c r="T932" s="7">
        <f t="shared" si="88"/>
        <v>42067.25</v>
      </c>
      <c r="U932" t="str" cm="1">
        <f t="array" ref="U932">LOOKUP(2,1/((D932&gt;=Min)*(D932&lt;Max)),Value)</f>
        <v>1000 to 4999</v>
      </c>
    </row>
    <row r="933" spans="1:2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12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5"/>
        <v>theater</v>
      </c>
      <c r="R933" t="str">
        <f t="shared" si="86"/>
        <v>plays</v>
      </c>
      <c r="S933" s="7">
        <f t="shared" si="87"/>
        <v>41818.208333333336</v>
      </c>
      <c r="T933" s="7">
        <f t="shared" si="88"/>
        <v>41820.208333333336</v>
      </c>
      <c r="U933" t="str" cm="1">
        <f t="array" ref="U933">LOOKUP(2,1/((D933&gt;=Min)*(D933&lt;Max)),Value)</f>
        <v>5000 to 9999</v>
      </c>
    </row>
    <row r="934" spans="1:2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12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5"/>
        <v>music</v>
      </c>
      <c r="R934" t="str">
        <f t="shared" si="86"/>
        <v>rock</v>
      </c>
      <c r="S934" s="7">
        <f t="shared" si="87"/>
        <v>41709.208333333336</v>
      </c>
      <c r="T934" s="7">
        <f t="shared" si="88"/>
        <v>41712.208333333336</v>
      </c>
      <c r="U934" t="str" cm="1">
        <f t="array" ref="U934">LOOKUP(2,1/((D934&gt;=Min)*(D934&lt;Max)),Value)</f>
        <v>1000 to 4999</v>
      </c>
    </row>
    <row r="935" spans="1:2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12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5"/>
        <v>theater</v>
      </c>
      <c r="R935" t="str">
        <f t="shared" si="86"/>
        <v>plays</v>
      </c>
      <c r="S935" s="7">
        <f t="shared" si="87"/>
        <v>41372.208333333336</v>
      </c>
      <c r="T935" s="7">
        <f t="shared" si="88"/>
        <v>41385.208333333336</v>
      </c>
      <c r="U935" t="str" cm="1">
        <f t="array" ref="U935">LOOKUP(2,1/((D935&gt;=Min)*(D935&lt;Max)),Value)</f>
        <v>Greater than or equal to 50000</v>
      </c>
    </row>
    <row r="936" spans="1:2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12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5"/>
        <v>theater</v>
      </c>
      <c r="R936" t="str">
        <f t="shared" si="86"/>
        <v>plays</v>
      </c>
      <c r="S936" s="7">
        <f t="shared" si="87"/>
        <v>42422.25</v>
      </c>
      <c r="T936" s="7">
        <f t="shared" si="88"/>
        <v>42428.25</v>
      </c>
      <c r="U936" t="str" cm="1">
        <f t="array" ref="U936">LOOKUP(2,1/((D936&gt;=Min)*(D936&lt;Max)),Value)</f>
        <v>5000 to 9999</v>
      </c>
    </row>
    <row r="937" spans="1:21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12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5"/>
        <v>theater</v>
      </c>
      <c r="R937" t="str">
        <f t="shared" si="86"/>
        <v>plays</v>
      </c>
      <c r="S937" s="7">
        <f t="shared" si="87"/>
        <v>42209.208333333328</v>
      </c>
      <c r="T937" s="7">
        <f t="shared" si="88"/>
        <v>42216.208333333328</v>
      </c>
      <c r="U937" t="str" cm="1">
        <f t="array" ref="U937">LOOKUP(2,1/((D937&gt;=Min)*(D937&lt;Max)),Value)</f>
        <v>5000 to 9999</v>
      </c>
    </row>
    <row r="938" spans="1:2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12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5"/>
        <v>theater</v>
      </c>
      <c r="R938" t="str">
        <f t="shared" si="86"/>
        <v>plays</v>
      </c>
      <c r="S938" s="7">
        <f t="shared" si="87"/>
        <v>43668.208333333328</v>
      </c>
      <c r="T938" s="7">
        <f t="shared" si="88"/>
        <v>43671.208333333328</v>
      </c>
      <c r="U938" t="str" cm="1">
        <f t="array" ref="U938">LOOKUP(2,1/((D938&gt;=Min)*(D938&lt;Max)),Value)</f>
        <v>Greater than or equal to 50000</v>
      </c>
    </row>
    <row r="939" spans="1:2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12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5"/>
        <v>film &amp; video</v>
      </c>
      <c r="R939" t="str">
        <f t="shared" si="86"/>
        <v>documentary</v>
      </c>
      <c r="S939" s="7">
        <f t="shared" si="87"/>
        <v>42334.25</v>
      </c>
      <c r="T939" s="7">
        <f t="shared" si="88"/>
        <v>42343.25</v>
      </c>
      <c r="U939" t="str" cm="1">
        <f t="array" ref="U939">LOOKUP(2,1/((D939&gt;=Min)*(D939&lt;Max)),Value)</f>
        <v>Greater than or equal to 50000</v>
      </c>
    </row>
    <row r="940" spans="1:2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12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5"/>
        <v>publishing</v>
      </c>
      <c r="R940" t="str">
        <f t="shared" si="86"/>
        <v>fiction</v>
      </c>
      <c r="S940" s="7">
        <f t="shared" si="87"/>
        <v>43263.208333333328</v>
      </c>
      <c r="T940" s="7">
        <f t="shared" si="88"/>
        <v>43299.208333333328</v>
      </c>
      <c r="U940" t="str" cm="1">
        <f t="array" ref="U940">LOOKUP(2,1/((D940&gt;=Min)*(D940&lt;Max)),Value)</f>
        <v>5000 to 9999</v>
      </c>
    </row>
    <row r="941" spans="1:21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12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5"/>
        <v>games</v>
      </c>
      <c r="R941" t="str">
        <f t="shared" si="86"/>
        <v>video games</v>
      </c>
      <c r="S941" s="7">
        <f t="shared" si="87"/>
        <v>40670.208333333336</v>
      </c>
      <c r="T941" s="7">
        <f t="shared" si="88"/>
        <v>40687.208333333336</v>
      </c>
      <c r="U941" t="str" cm="1">
        <f t="array" ref="U941">LOOKUP(2,1/((D941&gt;=Min)*(D941&lt;Max)),Value)</f>
        <v>5000 to 9999</v>
      </c>
    </row>
    <row r="942" spans="1:2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12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5"/>
        <v>technology</v>
      </c>
      <c r="R942" t="str">
        <f t="shared" si="86"/>
        <v>web</v>
      </c>
      <c r="S942" s="7">
        <f t="shared" si="87"/>
        <v>41244.25</v>
      </c>
      <c r="T942" s="7">
        <f t="shared" si="88"/>
        <v>41266.25</v>
      </c>
      <c r="U942" t="str" cm="1">
        <f t="array" ref="U942">LOOKUP(2,1/((D942&gt;=Min)*(D942&lt;Max)),Value)</f>
        <v>5000 to 9999</v>
      </c>
    </row>
    <row r="943" spans="1:2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12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5"/>
        <v>theater</v>
      </c>
      <c r="R943" t="str">
        <f t="shared" si="86"/>
        <v>plays</v>
      </c>
      <c r="S943" s="7">
        <f t="shared" si="87"/>
        <v>40552.25</v>
      </c>
      <c r="T943" s="7">
        <f t="shared" si="88"/>
        <v>40587.25</v>
      </c>
      <c r="U943" t="str" cm="1">
        <f t="array" ref="U943">LOOKUP(2,1/((D943&gt;=Min)*(D943&lt;Max)),Value)</f>
        <v>40000 to 44999</v>
      </c>
    </row>
    <row r="944" spans="1:2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12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5"/>
        <v>theater</v>
      </c>
      <c r="R944" t="str">
        <f t="shared" si="86"/>
        <v>plays</v>
      </c>
      <c r="S944" s="7">
        <f t="shared" si="87"/>
        <v>40568.25</v>
      </c>
      <c r="T944" s="7">
        <f t="shared" si="88"/>
        <v>40571.25</v>
      </c>
      <c r="U944" t="str" cm="1">
        <f t="array" ref="U944">LOOKUP(2,1/((D944&gt;=Min)*(D944&lt;Max)),Value)</f>
        <v>5000 to 9999</v>
      </c>
    </row>
    <row r="945" spans="1:2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12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5"/>
        <v>food</v>
      </c>
      <c r="R945" t="str">
        <f t="shared" si="86"/>
        <v>food trucks</v>
      </c>
      <c r="S945" s="7">
        <f t="shared" si="87"/>
        <v>41906.208333333336</v>
      </c>
      <c r="T945" s="7">
        <f t="shared" si="88"/>
        <v>41941.208333333336</v>
      </c>
      <c r="U945" t="str" cm="1">
        <f t="array" ref="U945">LOOKUP(2,1/((D945&gt;=Min)*(D945&lt;Max)),Value)</f>
        <v>5000 to 9999</v>
      </c>
    </row>
    <row r="946" spans="1:2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12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5"/>
        <v>photography</v>
      </c>
      <c r="R946" t="str">
        <f t="shared" si="86"/>
        <v>photography books</v>
      </c>
      <c r="S946" s="7">
        <f t="shared" si="87"/>
        <v>42776.25</v>
      </c>
      <c r="T946" s="7">
        <f t="shared" si="88"/>
        <v>42795.25</v>
      </c>
      <c r="U946" t="str" cm="1">
        <f t="array" ref="U946">LOOKUP(2,1/((D946&gt;=Min)*(D946&lt;Max)),Value)</f>
        <v>10000 to 14999</v>
      </c>
    </row>
    <row r="947" spans="1:2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12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5"/>
        <v>photography</v>
      </c>
      <c r="R947" t="str">
        <f t="shared" si="86"/>
        <v>photography books</v>
      </c>
      <c r="S947" s="7">
        <f t="shared" si="87"/>
        <v>41004.208333333336</v>
      </c>
      <c r="T947" s="7">
        <f t="shared" si="88"/>
        <v>41019.208333333336</v>
      </c>
      <c r="U947" t="str" cm="1">
        <f t="array" ref="U947">LOOKUP(2,1/((D947&gt;=Min)*(D947&lt;Max)),Value)</f>
        <v>Greater than or equal to 50000</v>
      </c>
    </row>
    <row r="948" spans="1:21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12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5"/>
        <v>theater</v>
      </c>
      <c r="R948" t="str">
        <f t="shared" si="86"/>
        <v>plays</v>
      </c>
      <c r="S948" s="7">
        <f t="shared" si="87"/>
        <v>40710.208333333336</v>
      </c>
      <c r="T948" s="7">
        <f t="shared" si="88"/>
        <v>40712.208333333336</v>
      </c>
      <c r="U948" t="str" cm="1">
        <f t="array" ref="U948">LOOKUP(2,1/((D948&gt;=Min)*(D948&lt;Max)),Value)</f>
        <v>Greater than or equal to 50000</v>
      </c>
    </row>
    <row r="949" spans="1:2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12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5"/>
        <v>theater</v>
      </c>
      <c r="R949" t="str">
        <f t="shared" si="86"/>
        <v>plays</v>
      </c>
      <c r="S949" s="7">
        <f t="shared" si="87"/>
        <v>41908.208333333336</v>
      </c>
      <c r="T949" s="7">
        <f t="shared" si="88"/>
        <v>41915.208333333336</v>
      </c>
      <c r="U949" t="str" cm="1">
        <f t="array" ref="U949">LOOKUP(2,1/((D949&gt;=Min)*(D949&lt;Max)),Value)</f>
        <v>1000 to 4999</v>
      </c>
    </row>
    <row r="950" spans="1:2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12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5"/>
        <v>film &amp; video</v>
      </c>
      <c r="R950" t="str">
        <f t="shared" si="86"/>
        <v>documentary</v>
      </c>
      <c r="S950" s="7">
        <f t="shared" si="87"/>
        <v>41985.25</v>
      </c>
      <c r="T950" s="7">
        <f t="shared" si="88"/>
        <v>41995.25</v>
      </c>
      <c r="U950" t="str" cm="1">
        <f t="array" ref="U950">LOOKUP(2,1/((D950&gt;=Min)*(D950&lt;Max)),Value)</f>
        <v>5000 to 9999</v>
      </c>
    </row>
    <row r="951" spans="1:21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12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5"/>
        <v>technology</v>
      </c>
      <c r="R951" t="str">
        <f t="shared" si="86"/>
        <v>web</v>
      </c>
      <c r="S951" s="7">
        <f t="shared" si="87"/>
        <v>42112.208333333328</v>
      </c>
      <c r="T951" s="7">
        <f t="shared" si="88"/>
        <v>42131.208333333328</v>
      </c>
      <c r="U951" t="str" cm="1">
        <f t="array" ref="U951">LOOKUP(2,1/((D951&gt;=Min)*(D951&lt;Max)),Value)</f>
        <v>5000 to 9999</v>
      </c>
    </row>
    <row r="952" spans="1:2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12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5"/>
        <v>theater</v>
      </c>
      <c r="R952" t="str">
        <f t="shared" si="86"/>
        <v>plays</v>
      </c>
      <c r="S952" s="7">
        <f t="shared" si="87"/>
        <v>43571.208333333328</v>
      </c>
      <c r="T952" s="7">
        <f t="shared" si="88"/>
        <v>43576.208333333328</v>
      </c>
      <c r="U952" t="str" cm="1">
        <f t="array" ref="U952">LOOKUP(2,1/((D952&gt;=Min)*(D952&lt;Max)),Value)</f>
        <v>Less than 1000</v>
      </c>
    </row>
    <row r="953" spans="1:2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12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5"/>
        <v>music</v>
      </c>
      <c r="R953" t="str">
        <f t="shared" si="86"/>
        <v>rock</v>
      </c>
      <c r="S953" s="7">
        <f t="shared" si="87"/>
        <v>42730.25</v>
      </c>
      <c r="T953" s="7">
        <f t="shared" si="88"/>
        <v>42731.25</v>
      </c>
      <c r="U953" t="str" cm="1">
        <f t="array" ref="U953">LOOKUP(2,1/((D953&gt;=Min)*(D953&lt;Max)),Value)</f>
        <v>10000 to 14999</v>
      </c>
    </row>
    <row r="954" spans="1:2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12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5"/>
        <v>film &amp; video</v>
      </c>
      <c r="R954" t="str">
        <f t="shared" si="86"/>
        <v>documentary</v>
      </c>
      <c r="S954" s="7">
        <f t="shared" si="87"/>
        <v>42591.208333333328</v>
      </c>
      <c r="T954" s="7">
        <f t="shared" si="88"/>
        <v>42605.208333333328</v>
      </c>
      <c r="U954" t="str" cm="1">
        <f t="array" ref="U954">LOOKUP(2,1/((D954&gt;=Min)*(D954&lt;Max)),Value)</f>
        <v>Greater than or equal to 50000</v>
      </c>
    </row>
    <row r="955" spans="1:21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12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5"/>
        <v>film &amp; video</v>
      </c>
      <c r="R955" t="str">
        <f t="shared" si="86"/>
        <v>science fiction</v>
      </c>
      <c r="S955" s="7">
        <f t="shared" si="87"/>
        <v>42358.25</v>
      </c>
      <c r="T955" s="7">
        <f t="shared" si="88"/>
        <v>42394.25</v>
      </c>
      <c r="U955" t="str" cm="1">
        <f t="array" ref="U955">LOOKUP(2,1/((D955&gt;=Min)*(D955&lt;Max)),Value)</f>
        <v>1000 to 4999</v>
      </c>
    </row>
    <row r="956" spans="1:2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12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5"/>
        <v>technology</v>
      </c>
      <c r="R956" t="str">
        <f t="shared" si="86"/>
        <v>web</v>
      </c>
      <c r="S956" s="7">
        <f t="shared" si="87"/>
        <v>41174.208333333336</v>
      </c>
      <c r="T956" s="7">
        <f t="shared" si="88"/>
        <v>41198.208333333336</v>
      </c>
      <c r="U956" t="str" cm="1">
        <f t="array" ref="U956">LOOKUP(2,1/((D956&gt;=Min)*(D956&lt;Max)),Value)</f>
        <v>40000 to 44999</v>
      </c>
    </row>
    <row r="957" spans="1:21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12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5"/>
        <v>theater</v>
      </c>
      <c r="R957" t="str">
        <f t="shared" si="86"/>
        <v>plays</v>
      </c>
      <c r="S957" s="7">
        <f t="shared" si="87"/>
        <v>41238.25</v>
      </c>
      <c r="T957" s="7">
        <f t="shared" si="88"/>
        <v>41240.25</v>
      </c>
      <c r="U957" t="str" cm="1">
        <f t="array" ref="U957">LOOKUP(2,1/((D957&gt;=Min)*(D957&lt;Max)),Value)</f>
        <v>Less than 1000</v>
      </c>
    </row>
    <row r="958" spans="1:2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12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5"/>
        <v>film &amp; video</v>
      </c>
      <c r="R958" t="str">
        <f t="shared" si="86"/>
        <v>science fiction</v>
      </c>
      <c r="S958" s="7">
        <f t="shared" si="87"/>
        <v>42360.25</v>
      </c>
      <c r="T958" s="7">
        <f t="shared" si="88"/>
        <v>42364.25</v>
      </c>
      <c r="U958" t="str" cm="1">
        <f t="array" ref="U958">LOOKUP(2,1/((D958&gt;=Min)*(D958&lt;Max)),Value)</f>
        <v>Greater than or equal to 50000</v>
      </c>
    </row>
    <row r="959" spans="1:2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12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5"/>
        <v>theater</v>
      </c>
      <c r="R959" t="str">
        <f t="shared" si="86"/>
        <v>plays</v>
      </c>
      <c r="S959" s="7">
        <f t="shared" si="87"/>
        <v>40955.25</v>
      </c>
      <c r="T959" s="7">
        <f t="shared" si="88"/>
        <v>40958.25</v>
      </c>
      <c r="U959" t="str" cm="1">
        <f t="array" ref="U959">LOOKUP(2,1/((D959&gt;=Min)*(D959&lt;Max)),Value)</f>
        <v>5000 to 9999</v>
      </c>
    </row>
    <row r="960" spans="1:21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12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5"/>
        <v>film &amp; video</v>
      </c>
      <c r="R960" t="str">
        <f t="shared" si="86"/>
        <v>animation</v>
      </c>
      <c r="S960" s="7">
        <f t="shared" si="87"/>
        <v>40350.208333333336</v>
      </c>
      <c r="T960" s="7">
        <f t="shared" si="88"/>
        <v>40372.208333333336</v>
      </c>
      <c r="U960" t="str" cm="1">
        <f t="array" ref="U960">LOOKUP(2,1/((D960&gt;=Min)*(D960&lt;Max)),Value)</f>
        <v>1000 to 4999</v>
      </c>
    </row>
    <row r="961" spans="1:2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12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5"/>
        <v>publishing</v>
      </c>
      <c r="R961" t="str">
        <f t="shared" si="86"/>
        <v>translations</v>
      </c>
      <c r="S961" s="7">
        <f t="shared" si="87"/>
        <v>40357.208333333336</v>
      </c>
      <c r="T961" s="7">
        <f t="shared" si="88"/>
        <v>40385.208333333336</v>
      </c>
      <c r="U961" t="str" cm="1">
        <f t="array" ref="U961">LOOKUP(2,1/((D961&gt;=Min)*(D961&lt;Max)),Value)</f>
        <v>Greater than or equal to 50000</v>
      </c>
    </row>
    <row r="962" spans="1:2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90">E962/D962*100</f>
        <v>85.054545454545448</v>
      </c>
      <c r="G962" t="s">
        <v>14</v>
      </c>
      <c r="H962">
        <v>55</v>
      </c>
      <c r="I962" s="12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ref="Q962:Q1001" si="91">LEFT(P962,FIND("/",P962)-1)</f>
        <v>technology</v>
      </c>
      <c r="R962" t="str">
        <f t="shared" ref="R962:R1001" si="92">RIGHT(P962,LEN(P962)-FIND("/",P962))</f>
        <v>web</v>
      </c>
      <c r="S962" s="7">
        <f t="shared" ref="S962:S1001" si="93">(((L962/60)/60)/24)+DATE(1970,1,1)</f>
        <v>42408.25</v>
      </c>
      <c r="T962" s="7">
        <f t="shared" ref="T962:T1001" si="94">(((M962/60)/60)/24)+DATE(1970,1,1)</f>
        <v>42445.208333333328</v>
      </c>
      <c r="U962" t="str" cm="1">
        <f t="array" ref="U962">LOOKUP(2,1/((D962&gt;=Min)*(D962&lt;Max)),Value)</f>
        <v>5000 to 9999</v>
      </c>
    </row>
    <row r="963" spans="1:2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90"/>
        <v>119.29824561403508</v>
      </c>
      <c r="G963" t="s">
        <v>20</v>
      </c>
      <c r="H963">
        <v>155</v>
      </c>
      <c r="I963" s="12">
        <f t="shared" ref="I963:I1001" si="95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si="91"/>
        <v>publishing</v>
      </c>
      <c r="R963" t="str">
        <f t="shared" si="92"/>
        <v>translations</v>
      </c>
      <c r="S963" s="7">
        <f t="shared" si="93"/>
        <v>40591.25</v>
      </c>
      <c r="T963" s="7">
        <f t="shared" si="94"/>
        <v>40595.25</v>
      </c>
      <c r="U963" t="str" cm="1">
        <f t="array" ref="U963">LOOKUP(2,1/((D963&gt;=Min)*(D963&lt;Max)),Value)</f>
        <v>5000 to 9999</v>
      </c>
    </row>
    <row r="964" spans="1:2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12">
        <f t="shared" si="95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1"/>
        <v>food</v>
      </c>
      <c r="R964" t="str">
        <f t="shared" si="92"/>
        <v>food trucks</v>
      </c>
      <c r="S964" s="7">
        <f t="shared" si="93"/>
        <v>41592.25</v>
      </c>
      <c r="T964" s="7">
        <f t="shared" si="94"/>
        <v>41613.25</v>
      </c>
      <c r="U964" t="str" cm="1">
        <f t="array" ref="U964">LOOKUP(2,1/((D964&gt;=Min)*(D964&lt;Max)),Value)</f>
        <v>1000 to 4999</v>
      </c>
    </row>
    <row r="965" spans="1:2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12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1"/>
        <v>photography</v>
      </c>
      <c r="R965" t="str">
        <f t="shared" si="92"/>
        <v>photography books</v>
      </c>
      <c r="S965" s="7">
        <f t="shared" si="93"/>
        <v>40607.25</v>
      </c>
      <c r="T965" s="7">
        <f t="shared" si="94"/>
        <v>40613.25</v>
      </c>
      <c r="U965" t="str" cm="1">
        <f t="array" ref="U965">LOOKUP(2,1/((D965&gt;=Min)*(D965&lt;Max)),Value)</f>
        <v>5000 to 9999</v>
      </c>
    </row>
    <row r="966" spans="1:2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12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1"/>
        <v>theater</v>
      </c>
      <c r="R966" t="str">
        <f t="shared" si="92"/>
        <v>plays</v>
      </c>
      <c r="S966" s="7">
        <f t="shared" si="93"/>
        <v>42135.208333333328</v>
      </c>
      <c r="T966" s="7">
        <f t="shared" si="94"/>
        <v>42140.208333333328</v>
      </c>
      <c r="U966" t="str" cm="1">
        <f t="array" ref="U966">LOOKUP(2,1/((D966&gt;=Min)*(D966&lt;Max)),Value)</f>
        <v>1000 to 4999</v>
      </c>
    </row>
    <row r="967" spans="1:2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12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1"/>
        <v>music</v>
      </c>
      <c r="R967" t="str">
        <f t="shared" si="92"/>
        <v>rock</v>
      </c>
      <c r="S967" s="7">
        <f t="shared" si="93"/>
        <v>40203.25</v>
      </c>
      <c r="T967" s="7">
        <f t="shared" si="94"/>
        <v>40243.25</v>
      </c>
      <c r="U967" t="str" cm="1">
        <f t="array" ref="U967">LOOKUP(2,1/((D967&gt;=Min)*(D967&lt;Max)),Value)</f>
        <v>1000 to 4999</v>
      </c>
    </row>
    <row r="968" spans="1:2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12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1"/>
        <v>theater</v>
      </c>
      <c r="R968" t="str">
        <f t="shared" si="92"/>
        <v>plays</v>
      </c>
      <c r="S968" s="7">
        <f t="shared" si="93"/>
        <v>42901.208333333328</v>
      </c>
      <c r="T968" s="7">
        <f t="shared" si="94"/>
        <v>42903.208333333328</v>
      </c>
      <c r="U968" t="str" cm="1">
        <f t="array" ref="U968">LOOKUP(2,1/((D968&gt;=Min)*(D968&lt;Max)),Value)</f>
        <v>1000 to 4999</v>
      </c>
    </row>
    <row r="969" spans="1:2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12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1"/>
        <v>music</v>
      </c>
      <c r="R969" t="str">
        <f t="shared" si="92"/>
        <v>world music</v>
      </c>
      <c r="S969" s="7">
        <f t="shared" si="93"/>
        <v>41005.208333333336</v>
      </c>
      <c r="T969" s="7">
        <f t="shared" si="94"/>
        <v>41042.208333333336</v>
      </c>
      <c r="U969" t="str" cm="1">
        <f t="array" ref="U969">LOOKUP(2,1/((D969&gt;=Min)*(D969&lt;Max)),Value)</f>
        <v>Greater than or equal to 50000</v>
      </c>
    </row>
    <row r="970" spans="1:21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12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1"/>
        <v>food</v>
      </c>
      <c r="R970" t="str">
        <f t="shared" si="92"/>
        <v>food trucks</v>
      </c>
      <c r="S970" s="7">
        <f t="shared" si="93"/>
        <v>40544.25</v>
      </c>
      <c r="T970" s="7">
        <f t="shared" si="94"/>
        <v>40559.25</v>
      </c>
      <c r="U970" t="str" cm="1">
        <f t="array" ref="U970">LOOKUP(2,1/((D970&gt;=Min)*(D970&lt;Max)),Value)</f>
        <v>1000 to 4999</v>
      </c>
    </row>
    <row r="971" spans="1:2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12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1"/>
        <v>theater</v>
      </c>
      <c r="R971" t="str">
        <f t="shared" si="92"/>
        <v>plays</v>
      </c>
      <c r="S971" s="7">
        <f t="shared" si="93"/>
        <v>43821.25</v>
      </c>
      <c r="T971" s="7">
        <f t="shared" si="94"/>
        <v>43828.25</v>
      </c>
      <c r="U971" t="str" cm="1">
        <f t="array" ref="U971">LOOKUP(2,1/((D971&gt;=Min)*(D971&lt;Max)),Value)</f>
        <v>5000 to 9999</v>
      </c>
    </row>
    <row r="972" spans="1:21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12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1"/>
        <v>theater</v>
      </c>
      <c r="R972" t="str">
        <f t="shared" si="92"/>
        <v>plays</v>
      </c>
      <c r="S972" s="7">
        <f t="shared" si="93"/>
        <v>40672.208333333336</v>
      </c>
      <c r="T972" s="7">
        <f t="shared" si="94"/>
        <v>40673.208333333336</v>
      </c>
      <c r="U972" t="str" cm="1">
        <f t="array" ref="U972">LOOKUP(2,1/((D972&gt;=Min)*(D972&lt;Max)),Value)</f>
        <v>Greater than or equal to 50000</v>
      </c>
    </row>
    <row r="973" spans="1:2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12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1"/>
        <v>film &amp; video</v>
      </c>
      <c r="R973" t="str">
        <f t="shared" si="92"/>
        <v>television</v>
      </c>
      <c r="S973" s="7">
        <f t="shared" si="93"/>
        <v>41555.208333333336</v>
      </c>
      <c r="T973" s="7">
        <f t="shared" si="94"/>
        <v>41561.208333333336</v>
      </c>
      <c r="U973" t="str" cm="1">
        <f t="array" ref="U973">LOOKUP(2,1/((D973&gt;=Min)*(D973&lt;Max)),Value)</f>
        <v>5000 to 9999</v>
      </c>
    </row>
    <row r="974" spans="1:21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12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1"/>
        <v>technology</v>
      </c>
      <c r="R974" t="str">
        <f t="shared" si="92"/>
        <v>web</v>
      </c>
      <c r="S974" s="7">
        <f t="shared" si="93"/>
        <v>41792.208333333336</v>
      </c>
      <c r="T974" s="7">
        <f t="shared" si="94"/>
        <v>41801.208333333336</v>
      </c>
      <c r="U974" t="str" cm="1">
        <f t="array" ref="U974">LOOKUP(2,1/((D974&gt;=Min)*(D974&lt;Max)),Value)</f>
        <v>40000 to 44999</v>
      </c>
    </row>
    <row r="975" spans="1:2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12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1"/>
        <v>theater</v>
      </c>
      <c r="R975" t="str">
        <f t="shared" si="92"/>
        <v>plays</v>
      </c>
      <c r="S975" s="7">
        <f t="shared" si="93"/>
        <v>40522.25</v>
      </c>
      <c r="T975" s="7">
        <f t="shared" si="94"/>
        <v>40524.25</v>
      </c>
      <c r="U975" t="str" cm="1">
        <f t="array" ref="U975">LOOKUP(2,1/((D975&gt;=Min)*(D975&lt;Max)),Value)</f>
        <v>Greater than or equal to 50000</v>
      </c>
    </row>
    <row r="976" spans="1:2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12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1"/>
        <v>music</v>
      </c>
      <c r="R976" t="str">
        <f t="shared" si="92"/>
        <v>indie rock</v>
      </c>
      <c r="S976" s="7">
        <f t="shared" si="93"/>
        <v>41412.208333333336</v>
      </c>
      <c r="T976" s="7">
        <f t="shared" si="94"/>
        <v>41413.208333333336</v>
      </c>
      <c r="U976" t="str" cm="1">
        <f t="array" ref="U976">LOOKUP(2,1/((D976&gt;=Min)*(D976&lt;Max)),Value)</f>
        <v>Less than 1000</v>
      </c>
    </row>
    <row r="977" spans="1:2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12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1"/>
        <v>theater</v>
      </c>
      <c r="R977" t="str">
        <f t="shared" si="92"/>
        <v>plays</v>
      </c>
      <c r="S977" s="7">
        <f t="shared" si="93"/>
        <v>42337.25</v>
      </c>
      <c r="T977" s="7">
        <f t="shared" si="94"/>
        <v>42376.25</v>
      </c>
      <c r="U977" t="str" cm="1">
        <f t="array" ref="U977">LOOKUP(2,1/((D977&gt;=Min)*(D977&lt;Max)),Value)</f>
        <v>5000 to 9999</v>
      </c>
    </row>
    <row r="978" spans="1:21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12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1"/>
        <v>theater</v>
      </c>
      <c r="R978" t="str">
        <f t="shared" si="92"/>
        <v>plays</v>
      </c>
      <c r="S978" s="7">
        <f t="shared" si="93"/>
        <v>40571.25</v>
      </c>
      <c r="T978" s="7">
        <f t="shared" si="94"/>
        <v>40577.25</v>
      </c>
      <c r="U978" t="str" cm="1">
        <f t="array" ref="U978">LOOKUP(2,1/((D978&gt;=Min)*(D978&lt;Max)),Value)</f>
        <v>1000 to 4999</v>
      </c>
    </row>
    <row r="979" spans="1:2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12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1"/>
        <v>food</v>
      </c>
      <c r="R979" t="str">
        <f t="shared" si="92"/>
        <v>food trucks</v>
      </c>
      <c r="S979" s="7">
        <f t="shared" si="93"/>
        <v>43138.25</v>
      </c>
      <c r="T979" s="7">
        <f t="shared" si="94"/>
        <v>43170.25</v>
      </c>
      <c r="U979" t="str" cm="1">
        <f t="array" ref="U979">LOOKUP(2,1/((D979&gt;=Min)*(D979&lt;Max)),Value)</f>
        <v>5000 to 9999</v>
      </c>
    </row>
    <row r="980" spans="1:2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12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1"/>
        <v>games</v>
      </c>
      <c r="R980" t="str">
        <f t="shared" si="92"/>
        <v>video games</v>
      </c>
      <c r="S980" s="7">
        <f t="shared" si="93"/>
        <v>42686.25</v>
      </c>
      <c r="T980" s="7">
        <f t="shared" si="94"/>
        <v>42708.25</v>
      </c>
      <c r="U980" t="str" cm="1">
        <f t="array" ref="U980">LOOKUP(2,1/((D980&gt;=Min)*(D980&lt;Max)),Value)</f>
        <v>1000 to 4999</v>
      </c>
    </row>
    <row r="981" spans="1:2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12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1"/>
        <v>theater</v>
      </c>
      <c r="R981" t="str">
        <f t="shared" si="92"/>
        <v>plays</v>
      </c>
      <c r="S981" s="7">
        <f t="shared" si="93"/>
        <v>42078.208333333328</v>
      </c>
      <c r="T981" s="7">
        <f t="shared" si="94"/>
        <v>42084.208333333328</v>
      </c>
      <c r="U981" t="str" cm="1">
        <f t="array" ref="U981">LOOKUP(2,1/((D981&gt;=Min)*(D981&lt;Max)),Value)</f>
        <v>Greater than or equal to 50000</v>
      </c>
    </row>
    <row r="982" spans="1:2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12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1"/>
        <v>publishing</v>
      </c>
      <c r="R982" t="str">
        <f t="shared" si="92"/>
        <v>nonfiction</v>
      </c>
      <c r="S982" s="7">
        <f t="shared" si="93"/>
        <v>42307.208333333328</v>
      </c>
      <c r="T982" s="7">
        <f t="shared" si="94"/>
        <v>42312.25</v>
      </c>
      <c r="U982" t="str" cm="1">
        <f t="array" ref="U982">LOOKUP(2,1/((D982&gt;=Min)*(D982&lt;Max)),Value)</f>
        <v>Greater than or equal to 50000</v>
      </c>
    </row>
    <row r="983" spans="1:2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12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1"/>
        <v>technology</v>
      </c>
      <c r="R983" t="str">
        <f t="shared" si="92"/>
        <v>web</v>
      </c>
      <c r="S983" s="7">
        <f t="shared" si="93"/>
        <v>43094.25</v>
      </c>
      <c r="T983" s="7">
        <f t="shared" si="94"/>
        <v>43127.25</v>
      </c>
      <c r="U983" t="str" cm="1">
        <f t="array" ref="U983">LOOKUP(2,1/((D983&gt;=Min)*(D983&lt;Max)),Value)</f>
        <v>5000 to 9999</v>
      </c>
    </row>
    <row r="984" spans="1:2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12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1"/>
        <v>film &amp; video</v>
      </c>
      <c r="R984" t="str">
        <f t="shared" si="92"/>
        <v>documentary</v>
      </c>
      <c r="S984" s="7">
        <f t="shared" si="93"/>
        <v>40743.208333333336</v>
      </c>
      <c r="T984" s="7">
        <f t="shared" si="94"/>
        <v>40745.208333333336</v>
      </c>
      <c r="U984" t="str" cm="1">
        <f t="array" ref="U984">LOOKUP(2,1/((D984&gt;=Min)*(D984&lt;Max)),Value)</f>
        <v>5000 to 9999</v>
      </c>
    </row>
    <row r="985" spans="1:2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12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1"/>
        <v>film &amp; video</v>
      </c>
      <c r="R985" t="str">
        <f t="shared" si="92"/>
        <v>documentary</v>
      </c>
      <c r="S985" s="7">
        <f t="shared" si="93"/>
        <v>43681.208333333328</v>
      </c>
      <c r="T985" s="7">
        <f t="shared" si="94"/>
        <v>43696.208333333328</v>
      </c>
      <c r="U985" t="str" cm="1">
        <f t="array" ref="U985">LOOKUP(2,1/((D985&gt;=Min)*(D985&lt;Max)),Value)</f>
        <v>Greater than or equal to 50000</v>
      </c>
    </row>
    <row r="986" spans="1:21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12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1"/>
        <v>theater</v>
      </c>
      <c r="R986" t="str">
        <f t="shared" si="92"/>
        <v>plays</v>
      </c>
      <c r="S986" s="7">
        <f t="shared" si="93"/>
        <v>43716.208333333328</v>
      </c>
      <c r="T986" s="7">
        <f t="shared" si="94"/>
        <v>43742.208333333328</v>
      </c>
      <c r="U986" t="str" cm="1">
        <f t="array" ref="U986">LOOKUP(2,1/((D986&gt;=Min)*(D986&lt;Max)),Value)</f>
        <v>5000 to 9999</v>
      </c>
    </row>
    <row r="987" spans="1:2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12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1"/>
        <v>music</v>
      </c>
      <c r="R987" t="str">
        <f t="shared" si="92"/>
        <v>rock</v>
      </c>
      <c r="S987" s="7">
        <f t="shared" si="93"/>
        <v>41614.25</v>
      </c>
      <c r="T987" s="7">
        <f t="shared" si="94"/>
        <v>41640.25</v>
      </c>
      <c r="U987" t="str" cm="1">
        <f t="array" ref="U987">LOOKUP(2,1/((D987&gt;=Min)*(D987&lt;Max)),Value)</f>
        <v>Greater than or equal to 50000</v>
      </c>
    </row>
    <row r="988" spans="1:2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12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1"/>
        <v>music</v>
      </c>
      <c r="R988" t="str">
        <f t="shared" si="92"/>
        <v>rock</v>
      </c>
      <c r="S988" s="7">
        <f t="shared" si="93"/>
        <v>40638.208333333336</v>
      </c>
      <c r="T988" s="7">
        <f t="shared" si="94"/>
        <v>40652.208333333336</v>
      </c>
      <c r="U988" t="str" cm="1">
        <f t="array" ref="U988">LOOKUP(2,1/((D988&gt;=Min)*(D988&lt;Max)),Value)</f>
        <v>5000 to 9999</v>
      </c>
    </row>
    <row r="989" spans="1:2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12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1"/>
        <v>film &amp; video</v>
      </c>
      <c r="R989" t="str">
        <f t="shared" si="92"/>
        <v>documentary</v>
      </c>
      <c r="S989" s="7">
        <f t="shared" si="93"/>
        <v>42852.208333333328</v>
      </c>
      <c r="T989" s="7">
        <f t="shared" si="94"/>
        <v>42866.208333333328</v>
      </c>
      <c r="U989" t="str" cm="1">
        <f t="array" ref="U989">LOOKUP(2,1/((D989&gt;=Min)*(D989&lt;Max)),Value)</f>
        <v>5000 to 9999</v>
      </c>
    </row>
    <row r="990" spans="1:2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12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1"/>
        <v>publishing</v>
      </c>
      <c r="R990" t="str">
        <f t="shared" si="92"/>
        <v>radio &amp; podcasts</v>
      </c>
      <c r="S990" s="7">
        <f t="shared" si="93"/>
        <v>42686.25</v>
      </c>
      <c r="T990" s="7">
        <f t="shared" si="94"/>
        <v>42707.25</v>
      </c>
      <c r="U990" t="str" cm="1">
        <f t="array" ref="U990">LOOKUP(2,1/((D990&gt;=Min)*(D990&lt;Max)),Value)</f>
        <v>5000 to 9999</v>
      </c>
    </row>
    <row r="991" spans="1:2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12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1"/>
        <v>publishing</v>
      </c>
      <c r="R991" t="str">
        <f t="shared" si="92"/>
        <v>translations</v>
      </c>
      <c r="S991" s="7">
        <f t="shared" si="93"/>
        <v>43571.208333333328</v>
      </c>
      <c r="T991" s="7">
        <f t="shared" si="94"/>
        <v>43576.208333333328</v>
      </c>
      <c r="U991" t="str" cm="1">
        <f t="array" ref="U991">LOOKUP(2,1/((D991&gt;=Min)*(D991&lt;Max)),Value)</f>
        <v>1000 to 4999</v>
      </c>
    </row>
    <row r="992" spans="1:2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12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1"/>
        <v>film &amp; video</v>
      </c>
      <c r="R992" t="str">
        <f t="shared" si="92"/>
        <v>drama</v>
      </c>
      <c r="S992" s="7">
        <f t="shared" si="93"/>
        <v>42432.25</v>
      </c>
      <c r="T992" s="7">
        <f t="shared" si="94"/>
        <v>42454.208333333328</v>
      </c>
      <c r="U992" t="str" cm="1">
        <f t="array" ref="U992">LOOKUP(2,1/((D992&gt;=Min)*(D992&lt;Max)),Value)</f>
        <v>5000 to 9999</v>
      </c>
    </row>
    <row r="993" spans="1:2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12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1"/>
        <v>music</v>
      </c>
      <c r="R993" t="str">
        <f t="shared" si="92"/>
        <v>rock</v>
      </c>
      <c r="S993" s="7">
        <f t="shared" si="93"/>
        <v>41907.208333333336</v>
      </c>
      <c r="T993" s="7">
        <f t="shared" si="94"/>
        <v>41911.208333333336</v>
      </c>
      <c r="U993" t="str" cm="1">
        <f t="array" ref="U993">LOOKUP(2,1/((D993&gt;=Min)*(D993&lt;Max)),Value)</f>
        <v>5000 to 9999</v>
      </c>
    </row>
    <row r="994" spans="1:2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12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1"/>
        <v>film &amp; video</v>
      </c>
      <c r="R994" t="str">
        <f t="shared" si="92"/>
        <v>drama</v>
      </c>
      <c r="S994" s="7">
        <f t="shared" si="93"/>
        <v>43227.208333333328</v>
      </c>
      <c r="T994" s="7">
        <f t="shared" si="94"/>
        <v>43241.208333333328</v>
      </c>
      <c r="U994" t="str" cm="1">
        <f t="array" ref="U994">LOOKUP(2,1/((D994&gt;=Min)*(D994&lt;Max)),Value)</f>
        <v>1000 to 4999</v>
      </c>
    </row>
    <row r="995" spans="1:2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12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1"/>
        <v>photography</v>
      </c>
      <c r="R995" t="str">
        <f t="shared" si="92"/>
        <v>photography books</v>
      </c>
      <c r="S995" s="7">
        <f t="shared" si="93"/>
        <v>42362.25</v>
      </c>
      <c r="T995" s="7">
        <f t="shared" si="94"/>
        <v>42379.25</v>
      </c>
      <c r="U995" t="str" cm="1">
        <f t="array" ref="U995">LOOKUP(2,1/((D995&gt;=Min)*(D995&lt;Max)),Value)</f>
        <v>5000 to 9999</v>
      </c>
    </row>
    <row r="996" spans="1:2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12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1"/>
        <v>publishing</v>
      </c>
      <c r="R996" t="str">
        <f t="shared" si="92"/>
        <v>translations</v>
      </c>
      <c r="S996" s="7">
        <f t="shared" si="93"/>
        <v>41929.208333333336</v>
      </c>
      <c r="T996" s="7">
        <f t="shared" si="94"/>
        <v>41935.208333333336</v>
      </c>
      <c r="U996" t="str" cm="1">
        <f t="array" ref="U996">LOOKUP(2,1/((D996&gt;=Min)*(D996&lt;Max)),Value)</f>
        <v>Greater than or equal to 50000</v>
      </c>
    </row>
    <row r="997" spans="1:2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12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1"/>
        <v>food</v>
      </c>
      <c r="R997" t="str">
        <f t="shared" si="92"/>
        <v>food trucks</v>
      </c>
      <c r="S997" s="7">
        <f t="shared" si="93"/>
        <v>43408.208333333328</v>
      </c>
      <c r="T997" s="7">
        <f t="shared" si="94"/>
        <v>43437.25</v>
      </c>
      <c r="U997" t="str" cm="1">
        <f t="array" ref="U997">LOOKUP(2,1/((D997&gt;=Min)*(D997&lt;Max)),Value)</f>
        <v>Greater than or equal to 50000</v>
      </c>
    </row>
    <row r="998" spans="1:21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12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1"/>
        <v>theater</v>
      </c>
      <c r="R998" t="str">
        <f t="shared" si="92"/>
        <v>plays</v>
      </c>
      <c r="S998" s="7">
        <f t="shared" si="93"/>
        <v>41276.25</v>
      </c>
      <c r="T998" s="7">
        <f t="shared" si="94"/>
        <v>41306.25</v>
      </c>
      <c r="U998" t="str" cm="1">
        <f t="array" ref="U998">LOOKUP(2,1/((D998&gt;=Min)*(D998&lt;Max)),Value)</f>
        <v>5000 to 9999</v>
      </c>
    </row>
    <row r="999" spans="1:2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12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1"/>
        <v>theater</v>
      </c>
      <c r="R999" t="str">
        <f t="shared" si="92"/>
        <v>plays</v>
      </c>
      <c r="S999" s="7">
        <f t="shared" si="93"/>
        <v>41659.25</v>
      </c>
      <c r="T999" s="7">
        <f t="shared" si="94"/>
        <v>41664.25</v>
      </c>
      <c r="U999" t="str" cm="1">
        <f t="array" ref="U999">LOOKUP(2,1/((D999&gt;=Min)*(D999&lt;Max)),Value)</f>
        <v>5000 to 9999</v>
      </c>
    </row>
    <row r="1000" spans="1:2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12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1"/>
        <v>music</v>
      </c>
      <c r="R1000" t="str">
        <f t="shared" si="92"/>
        <v>indie rock</v>
      </c>
      <c r="S1000" s="7">
        <f t="shared" si="93"/>
        <v>40220.25</v>
      </c>
      <c r="T1000" s="7">
        <f t="shared" si="94"/>
        <v>40234.25</v>
      </c>
      <c r="U1000" t="str" cm="1">
        <f t="array" ref="U1000">LOOKUP(2,1/((D1000&gt;=Min)*(D1000&lt;Max)),Value)</f>
        <v>Greater than or equal to 50000</v>
      </c>
    </row>
    <row r="1001" spans="1:2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12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1"/>
        <v>food</v>
      </c>
      <c r="R1001" t="str">
        <f t="shared" si="92"/>
        <v>food trucks</v>
      </c>
      <c r="S1001" s="7">
        <f t="shared" si="93"/>
        <v>42550.208333333328</v>
      </c>
      <c r="T1001" s="7">
        <f t="shared" si="94"/>
        <v>42557.208333333328</v>
      </c>
      <c r="U1001" t="str" cm="1">
        <f t="array" ref="U1001">LOOKUP(2,1/((D1001&gt;=Min)*(D1001&lt;Max)),Value)</f>
        <v>Greater than or equal to 50000</v>
      </c>
    </row>
  </sheetData>
  <autoFilter ref="A1:U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F575B"/>
        <color rgb="FF00FA71"/>
        <color rgb="FF1199FF"/>
      </colorScale>
    </cfRule>
  </conditionalFormatting>
  <conditionalFormatting sqref="G2:G1001">
    <cfRule type="cellIs" dxfId="11" priority="2" operator="equal">
      <formula>"live"</formula>
    </cfRule>
    <cfRule type="cellIs" dxfId="10" priority="3" operator="equal">
      <formula>"canceled"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CFFA-C166-4AE7-AD01-2A47A67112CD}">
  <dimension ref="A2:H60"/>
  <sheetViews>
    <sheetView showGridLines="0" workbookViewId="0"/>
  </sheetViews>
  <sheetFormatPr defaultRowHeight="15.75" x14ac:dyDescent="0.25"/>
  <cols>
    <col min="1" max="1" width="11" bestFit="1" customWidth="1"/>
    <col min="2" max="2" width="8.37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5" t="s">
        <v>6</v>
      </c>
      <c r="B2" t="s">
        <v>2046</v>
      </c>
    </row>
    <row r="4" spans="1:6" x14ac:dyDescent="0.25">
      <c r="A4" s="5" t="s">
        <v>2045</v>
      </c>
    </row>
    <row r="5" spans="1:6" x14ac:dyDescent="0.25"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6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6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6" t="s">
        <v>2037</v>
      </c>
      <c r="E9">
        <v>4</v>
      </c>
      <c r="F9">
        <v>4</v>
      </c>
    </row>
    <row r="10" spans="1:6" x14ac:dyDescent="0.25">
      <c r="A10" s="6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6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6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6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6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6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  <row r="30" spans="7:7" x14ac:dyDescent="0.25">
      <c r="G30" s="14"/>
    </row>
    <row r="34" spans="7:8" x14ac:dyDescent="0.25">
      <c r="H34" s="31" t="s">
        <v>2129</v>
      </c>
    </row>
    <row r="35" spans="7:8" x14ac:dyDescent="0.25">
      <c r="H35" s="23" t="s">
        <v>2117</v>
      </c>
    </row>
    <row r="36" spans="7:8" x14ac:dyDescent="0.25">
      <c r="H36" s="23" t="s">
        <v>2118</v>
      </c>
    </row>
    <row r="37" spans="7:8" x14ac:dyDescent="0.25">
      <c r="H37" s="23" t="s">
        <v>2119</v>
      </c>
    </row>
    <row r="38" spans="7:8" x14ac:dyDescent="0.25">
      <c r="H38" s="13"/>
    </row>
    <row r="39" spans="7:8" x14ac:dyDescent="0.25">
      <c r="H39" s="13"/>
    </row>
    <row r="42" spans="7:8" x14ac:dyDescent="0.25">
      <c r="H42" s="15"/>
    </row>
    <row r="43" spans="7:8" x14ac:dyDescent="0.25">
      <c r="H43" s="13"/>
    </row>
    <row r="46" spans="7:8" x14ac:dyDescent="0.25">
      <c r="G46" s="14"/>
      <c r="H46" s="14"/>
    </row>
    <row r="47" spans="7:8" x14ac:dyDescent="0.25">
      <c r="G47" s="14"/>
      <c r="H47" s="14"/>
    </row>
    <row r="48" spans="7:8" x14ac:dyDescent="0.25">
      <c r="G48" s="14"/>
      <c r="H48" s="14"/>
    </row>
    <row r="49" spans="5:8" x14ac:dyDescent="0.25">
      <c r="G49" s="14"/>
      <c r="H49" s="14"/>
    </row>
    <row r="50" spans="5:8" x14ac:dyDescent="0.25">
      <c r="G50" s="14"/>
      <c r="H50" s="14"/>
    </row>
    <row r="51" spans="5:8" x14ac:dyDescent="0.25">
      <c r="G51" s="14"/>
      <c r="H51" s="14"/>
    </row>
    <row r="52" spans="5:8" x14ac:dyDescent="0.25">
      <c r="G52" s="14"/>
      <c r="H52" s="14"/>
    </row>
    <row r="53" spans="5:8" x14ac:dyDescent="0.25">
      <c r="G53" s="14"/>
      <c r="H53" s="14"/>
    </row>
    <row r="54" spans="5:8" x14ac:dyDescent="0.25">
      <c r="G54" s="14"/>
      <c r="H54" s="14"/>
    </row>
    <row r="55" spans="5:8" x14ac:dyDescent="0.25">
      <c r="G55" s="14"/>
      <c r="H55" s="14"/>
    </row>
    <row r="57" spans="5:8" x14ac:dyDescent="0.25">
      <c r="E57" s="14"/>
    </row>
    <row r="60" spans="5:8" x14ac:dyDescent="0.25">
      <c r="F60" s="14"/>
    </row>
  </sheetData>
  <sortState xmlns:xlrd2="http://schemas.microsoft.com/office/spreadsheetml/2017/richdata2" ref="A20:G28">
    <sortCondition descending="1" ref="G20:G28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A389-9D0F-4503-B0F3-FBFBF4BE3CE2}">
  <dimension ref="A1:U62"/>
  <sheetViews>
    <sheetView showGridLines="0" workbookViewId="0"/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1" customWidth="1"/>
  </cols>
  <sheetData>
    <row r="1" spans="1:6" x14ac:dyDescent="0.25">
      <c r="A1" s="5" t="s">
        <v>6</v>
      </c>
      <c r="B1" t="s">
        <v>2046</v>
      </c>
    </row>
    <row r="2" spans="1:6" x14ac:dyDescent="0.25">
      <c r="A2" s="5" t="s">
        <v>2031</v>
      </c>
      <c r="B2" t="s">
        <v>2046</v>
      </c>
    </row>
    <row r="4" spans="1:6" x14ac:dyDescent="0.25">
      <c r="A4" s="5" t="s">
        <v>2045</v>
      </c>
      <c r="B4" s="5" t="s">
        <v>2044</v>
      </c>
    </row>
    <row r="5" spans="1:6" x14ac:dyDescent="0.2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2048</v>
      </c>
      <c r="E7">
        <v>4</v>
      </c>
      <c r="F7">
        <v>4</v>
      </c>
    </row>
    <row r="8" spans="1:6" x14ac:dyDescent="0.25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2051</v>
      </c>
      <c r="C10">
        <v>8</v>
      </c>
      <c r="E10">
        <v>10</v>
      </c>
      <c r="F10">
        <v>18</v>
      </c>
    </row>
    <row r="11" spans="1:6" x14ac:dyDescent="0.25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2056</v>
      </c>
      <c r="C15">
        <v>3</v>
      </c>
      <c r="E15">
        <v>4</v>
      </c>
      <c r="F15">
        <v>7</v>
      </c>
    </row>
    <row r="16" spans="1:6" x14ac:dyDescent="0.2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2061</v>
      </c>
      <c r="C20">
        <v>4</v>
      </c>
      <c r="E20">
        <v>4</v>
      </c>
      <c r="F20">
        <v>8</v>
      </c>
    </row>
    <row r="21" spans="1:6" x14ac:dyDescent="0.2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2066</v>
      </c>
      <c r="C25">
        <v>7</v>
      </c>
      <c r="E25">
        <v>14</v>
      </c>
      <c r="F25">
        <v>21</v>
      </c>
    </row>
    <row r="26" spans="1:6" x14ac:dyDescent="0.2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2070</v>
      </c>
      <c r="E29">
        <v>3</v>
      </c>
      <c r="F29">
        <v>3</v>
      </c>
    </row>
    <row r="30" spans="1:6" x14ac:dyDescent="0.25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  <row r="36" spans="7:21" x14ac:dyDescent="0.25">
      <c r="G36" s="16"/>
      <c r="H36" s="16"/>
    </row>
    <row r="37" spans="7:21" x14ac:dyDescent="0.25">
      <c r="G37" s="16"/>
      <c r="H37" s="16"/>
      <c r="J37" s="31" t="s">
        <v>2129</v>
      </c>
    </row>
    <row r="38" spans="7:21" ht="30.75" customHeight="1" x14ac:dyDescent="0.25">
      <c r="G38" s="16"/>
      <c r="H38" s="16"/>
      <c r="J38" s="22" t="s">
        <v>2114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7:21" ht="51.75" customHeight="1" x14ac:dyDescent="0.25">
      <c r="G39" s="16"/>
      <c r="H39" s="16"/>
      <c r="J39" s="22" t="s">
        <v>2115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7:21" ht="40.5" customHeight="1" x14ac:dyDescent="0.25">
      <c r="G40" s="16"/>
      <c r="H40" s="16"/>
      <c r="J40" s="22" t="s">
        <v>2116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7:21" x14ac:dyDescent="0.25">
      <c r="G41" s="16"/>
      <c r="H41" s="16"/>
    </row>
    <row r="42" spans="7:21" x14ac:dyDescent="0.25">
      <c r="G42" s="16"/>
      <c r="H42" s="16"/>
    </row>
    <row r="43" spans="7:21" x14ac:dyDescent="0.25">
      <c r="G43" s="16"/>
      <c r="H43" s="16"/>
    </row>
    <row r="44" spans="7:21" x14ac:dyDescent="0.25">
      <c r="G44" s="16"/>
      <c r="H44" s="16"/>
    </row>
    <row r="45" spans="7:21" x14ac:dyDescent="0.25">
      <c r="G45" s="16"/>
      <c r="H45" s="16"/>
      <c r="M45" s="13"/>
    </row>
    <row r="46" spans="7:21" x14ac:dyDescent="0.25">
      <c r="G46" s="16"/>
      <c r="H46" s="16"/>
      <c r="M46" s="13"/>
    </row>
    <row r="47" spans="7:21" x14ac:dyDescent="0.25">
      <c r="G47" s="16"/>
      <c r="H47" s="16"/>
      <c r="M47" s="13"/>
    </row>
    <row r="48" spans="7:21" x14ac:dyDescent="0.25">
      <c r="G48" s="16"/>
      <c r="H48" s="16"/>
    </row>
    <row r="49" spans="2:13" x14ac:dyDescent="0.25">
      <c r="G49" s="16"/>
      <c r="H49" s="16"/>
    </row>
    <row r="50" spans="2:13" x14ac:dyDescent="0.25">
      <c r="G50" s="16"/>
      <c r="H50" s="16"/>
    </row>
    <row r="51" spans="2:13" x14ac:dyDescent="0.25">
      <c r="G51" s="16"/>
      <c r="H51" s="16"/>
    </row>
    <row r="52" spans="2:13" x14ac:dyDescent="0.25">
      <c r="G52" s="16"/>
      <c r="H52" s="16"/>
    </row>
    <row r="53" spans="2:13" x14ac:dyDescent="0.25">
      <c r="G53" s="16"/>
      <c r="H53" s="16"/>
      <c r="M53" s="13"/>
    </row>
    <row r="54" spans="2:13" x14ac:dyDescent="0.25">
      <c r="G54" s="16"/>
      <c r="H54" s="16"/>
    </row>
    <row r="55" spans="2:13" x14ac:dyDescent="0.25">
      <c r="G55" s="16"/>
      <c r="H55" s="16"/>
    </row>
    <row r="56" spans="2:13" x14ac:dyDescent="0.25">
      <c r="G56" s="16"/>
      <c r="H56" s="16"/>
    </row>
    <row r="57" spans="2:13" x14ac:dyDescent="0.25">
      <c r="G57" s="16"/>
      <c r="H57" s="16"/>
    </row>
    <row r="58" spans="2:13" x14ac:dyDescent="0.25">
      <c r="G58" s="16"/>
      <c r="H58" s="16"/>
    </row>
    <row r="59" spans="2:13" x14ac:dyDescent="0.25">
      <c r="G59" s="16"/>
      <c r="H59" s="16"/>
    </row>
    <row r="60" spans="2:13" x14ac:dyDescent="0.25">
      <c r="G60" s="16"/>
      <c r="H60" s="16"/>
    </row>
    <row r="61" spans="2:13" x14ac:dyDescent="0.25">
      <c r="G61" s="16"/>
      <c r="H61" s="16"/>
    </row>
    <row r="62" spans="2:13" x14ac:dyDescent="0.25">
      <c r="B62" s="17"/>
      <c r="C62" s="17"/>
      <c r="D62" s="17"/>
      <c r="E62" s="17"/>
      <c r="F62" s="17"/>
      <c r="G62" s="16"/>
    </row>
  </sheetData>
  <sortState xmlns:xlrd2="http://schemas.microsoft.com/office/spreadsheetml/2017/richdata2" ref="A37:G60">
    <sortCondition descending="1" ref="G37:G60"/>
  </sortState>
  <mergeCells count="3">
    <mergeCell ref="J38:U38"/>
    <mergeCell ref="J39:U39"/>
    <mergeCell ref="J40:U40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3821-9AC2-4DE5-B265-E1BE4097B5B2}">
  <dimension ref="A1:G48"/>
  <sheetViews>
    <sheetView showGridLines="0" workbookViewId="0">
      <selection activeCell="G33" sqref="G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5" t="s">
        <v>2031</v>
      </c>
      <c r="B1" t="s">
        <v>2046</v>
      </c>
    </row>
    <row r="2" spans="1:5" x14ac:dyDescent="0.25">
      <c r="A2" s="5" t="s">
        <v>2085</v>
      </c>
      <c r="B2" t="s">
        <v>2046</v>
      </c>
    </row>
    <row r="4" spans="1:5" x14ac:dyDescent="0.25">
      <c r="A4" s="5" t="s">
        <v>2086</v>
      </c>
      <c r="B4" s="5" t="s">
        <v>2044</v>
      </c>
    </row>
    <row r="5" spans="1:5" x14ac:dyDescent="0.25">
      <c r="A5" s="5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2043</v>
      </c>
      <c r="B18">
        <v>57</v>
      </c>
      <c r="C18">
        <v>364</v>
      </c>
      <c r="D18">
        <v>565</v>
      </c>
      <c r="E18">
        <v>986</v>
      </c>
    </row>
    <row r="33" spans="6:7" x14ac:dyDescent="0.25">
      <c r="G33" s="31" t="s">
        <v>2129</v>
      </c>
    </row>
    <row r="34" spans="6:7" x14ac:dyDescent="0.25">
      <c r="F34" s="14"/>
      <c r="G34" s="15" t="s">
        <v>2110</v>
      </c>
    </row>
    <row r="35" spans="6:7" x14ac:dyDescent="0.25">
      <c r="F35" s="14"/>
      <c r="G35" s="15" t="s">
        <v>2111</v>
      </c>
    </row>
    <row r="36" spans="6:7" x14ac:dyDescent="0.25">
      <c r="F36" s="14"/>
      <c r="G36" t="s">
        <v>2112</v>
      </c>
    </row>
    <row r="37" spans="6:7" x14ac:dyDescent="0.25">
      <c r="F37" s="14"/>
      <c r="G37" t="s">
        <v>2113</v>
      </c>
    </row>
    <row r="38" spans="6:7" x14ac:dyDescent="0.25">
      <c r="F38" s="14"/>
      <c r="G38" s="15"/>
    </row>
    <row r="39" spans="6:7" x14ac:dyDescent="0.25">
      <c r="F39" s="14"/>
      <c r="G39" s="15"/>
    </row>
    <row r="40" spans="6:7" x14ac:dyDescent="0.25">
      <c r="F40" s="14"/>
      <c r="G40" s="15"/>
    </row>
    <row r="41" spans="6:7" x14ac:dyDescent="0.25">
      <c r="F41" s="14"/>
      <c r="G41" s="15"/>
    </row>
    <row r="42" spans="6:7" x14ac:dyDescent="0.25">
      <c r="F42" s="14"/>
      <c r="G42" s="15"/>
    </row>
    <row r="43" spans="6:7" x14ac:dyDescent="0.25">
      <c r="F43" s="14"/>
      <c r="G43" s="15"/>
    </row>
    <row r="44" spans="6:7" x14ac:dyDescent="0.25">
      <c r="F44" s="14"/>
      <c r="G44" s="15"/>
    </row>
    <row r="45" spans="6:7" x14ac:dyDescent="0.25">
      <c r="F45" s="14"/>
      <c r="G45" s="15"/>
    </row>
    <row r="46" spans="6:7" x14ac:dyDescent="0.25">
      <c r="F46" s="14"/>
      <c r="G46" s="15"/>
    </row>
    <row r="48" spans="6:7" x14ac:dyDescent="0.25">
      <c r="F48" s="14"/>
    </row>
  </sheetData>
  <sortState xmlns:xlrd2="http://schemas.microsoft.com/office/spreadsheetml/2017/richdata2" ref="A34:G45">
    <sortCondition descending="1" ref="G34:G45"/>
  </sortState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4240-4106-4ED9-9639-CA7274878F4A}">
  <dimension ref="A1:L420"/>
  <sheetViews>
    <sheetView showGridLines="0" workbookViewId="0"/>
  </sheetViews>
  <sheetFormatPr defaultRowHeight="15.75" x14ac:dyDescent="0.25"/>
  <cols>
    <col min="1" max="1" width="26.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  <col min="9" max="9" width="14.625" bestFit="1" customWidth="1"/>
    <col min="10" max="10" width="13.375" bestFit="1" customWidth="1"/>
  </cols>
  <sheetData>
    <row r="1" spans="1:9" s="21" customFormat="1" x14ac:dyDescent="0.25">
      <c r="A1" s="24" t="s">
        <v>2108</v>
      </c>
      <c r="B1" s="24" t="s">
        <v>2088</v>
      </c>
      <c r="C1" s="24" t="s">
        <v>2089</v>
      </c>
      <c r="D1" s="24" t="s">
        <v>2091</v>
      </c>
      <c r="E1" s="24" t="s">
        <v>2109</v>
      </c>
      <c r="F1" s="24" t="s">
        <v>2087</v>
      </c>
      <c r="G1" s="24" t="s">
        <v>2090</v>
      </c>
      <c r="H1" s="24" t="s">
        <v>2092</v>
      </c>
    </row>
    <row r="2" spans="1:9" x14ac:dyDescent="0.25">
      <c r="A2" s="6" t="s">
        <v>2093</v>
      </c>
      <c r="B2">
        <f>COUNTIFS(Crowdfunding!$G$2:$G$1001,"=successful",Crowdfunding!$U$2:$U$1001,'Crowdfunding Goal Analysis'!$A2)</f>
        <v>30</v>
      </c>
      <c r="C2">
        <f>COUNTIFS(Crowdfunding!$G$2:$G$1001,"=failed",Crowdfunding!$U$2:$U$1001,'Crowdfunding Goal Analysis'!$A2)</f>
        <v>20</v>
      </c>
      <c r="D2">
        <f>COUNTIFS(Crowdfunding!$G$2:$G$1001,"=canceled",Crowdfunding!$U$2:$U$1001,'Crowdfunding Goal Analysis'!$A2)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  <c r="I2" s="10"/>
    </row>
    <row r="3" spans="1:9" x14ac:dyDescent="0.25">
      <c r="A3" s="6" t="s">
        <v>2094</v>
      </c>
      <c r="B3">
        <f>COUNTIFS(Crowdfunding!$G$2:$G$1001,"=successful",Crowdfunding!$U$2:$U$1001,'Crowdfunding Goal Analysis'!$A3)</f>
        <v>191</v>
      </c>
      <c r="C3">
        <f>COUNTIFS(Crowdfunding!$G$2:$G$1001,"=failed",Crowdfunding!$U$2:$U$1001,'Crowdfunding Goal Analysis'!$A3)</f>
        <v>38</v>
      </c>
      <c r="D3">
        <f>COUNTIFS(Crowdfunding!$G$2:$G$1001,"=canceled",Crowdfunding!$U$2:$U$1001,'Crowdfunding Goal Analysis'!$A3)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  <c r="I3" s="10"/>
    </row>
    <row r="4" spans="1:9" x14ac:dyDescent="0.25">
      <c r="A4" s="6" t="s">
        <v>2095</v>
      </c>
      <c r="B4">
        <f>COUNTIFS(Crowdfunding!$G$2:$G$1001,"=successful",Crowdfunding!$U$2:$U$1001,'Crowdfunding Goal Analysis'!$A4)</f>
        <v>164</v>
      </c>
      <c r="C4">
        <f>COUNTIFS(Crowdfunding!$G$2:$G$1001,"=failed",Crowdfunding!$U$2:$U$1001,'Crowdfunding Goal Analysis'!$A4)</f>
        <v>126</v>
      </c>
      <c r="D4">
        <f>COUNTIFS(Crowdfunding!$G$2:$G$1001,"=canceled",Crowdfunding!$U$2:$U$1001,'Crowdfunding Goal Analysis'!$A4)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  <c r="I4" s="10"/>
    </row>
    <row r="5" spans="1:9" x14ac:dyDescent="0.25">
      <c r="A5" s="6" t="s">
        <v>2096</v>
      </c>
      <c r="B5">
        <f>COUNTIFS(Crowdfunding!$G$2:$G$1001,"=successful",Crowdfunding!$U$2:$U$1001,'Crowdfunding Goal Analysis'!$A5)</f>
        <v>4</v>
      </c>
      <c r="C5">
        <f>COUNTIFS(Crowdfunding!$G$2:$G$1001,"=failed",Crowdfunding!$U$2:$U$1001,'Crowdfunding Goal Analysis'!$A5)</f>
        <v>5</v>
      </c>
      <c r="D5">
        <f>COUNTIFS(Crowdfunding!$G$2:$G$1001,"=canceled",Crowdfunding!$U$2:$U$1001,'Crowdfunding Goal Analysis'!$A5)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  <c r="I5" s="10"/>
    </row>
    <row r="6" spans="1:9" x14ac:dyDescent="0.25">
      <c r="A6" s="6" t="s">
        <v>2097</v>
      </c>
      <c r="B6">
        <f>COUNTIFS(Crowdfunding!$G$2:$G$1001,"=successful",Crowdfunding!$U$2:$U$1001,'Crowdfunding Goal Analysis'!$A6)</f>
        <v>10</v>
      </c>
      <c r="C6">
        <f>COUNTIFS(Crowdfunding!$G$2:$G$1001,"=failed",Crowdfunding!$U$2:$U$1001,'Crowdfunding Goal Analysis'!$A6)</f>
        <v>0</v>
      </c>
      <c r="D6">
        <f>COUNTIFS(Crowdfunding!$G$2:$G$1001,"=canceled",Crowdfunding!$U$2:$U$1001,'Crowdfunding Goal Analysis'!$A6)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  <c r="I6" s="10"/>
    </row>
    <row r="7" spans="1:9" x14ac:dyDescent="0.25">
      <c r="A7" s="6" t="s">
        <v>2098</v>
      </c>
      <c r="B7">
        <f>COUNTIFS(Crowdfunding!$G$2:$G$1001,"=successful",Crowdfunding!$U$2:$U$1001,'Crowdfunding Goal Analysis'!$A7)</f>
        <v>7</v>
      </c>
      <c r="C7">
        <f>COUNTIFS(Crowdfunding!$G$2:$G$1001,"=failed",Crowdfunding!$U$2:$U$1001,'Crowdfunding Goal Analysis'!$A7)</f>
        <v>0</v>
      </c>
      <c r="D7">
        <f>COUNTIFS(Crowdfunding!$G$2:$G$1001,"=canceled",Crowdfunding!$U$2:$U$1001,'Crowdfunding Goal Analysis'!$A7)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  <c r="I7" s="10"/>
    </row>
    <row r="8" spans="1:9" x14ac:dyDescent="0.25">
      <c r="A8" s="6" t="s">
        <v>2099</v>
      </c>
      <c r="B8">
        <f>COUNTIFS(Crowdfunding!$G$2:$G$1001,"=successful",Crowdfunding!$U$2:$U$1001,'Crowdfunding Goal Analysis'!$A8)</f>
        <v>11</v>
      </c>
      <c r="C8">
        <f>COUNTIFS(Crowdfunding!$G$2:$G$1001,"=failed",Crowdfunding!$U$2:$U$1001,'Crowdfunding Goal Analysis'!$A8)</f>
        <v>3</v>
      </c>
      <c r="D8">
        <f>COUNTIFS(Crowdfunding!$G$2:$G$1001,"=canceled",Crowdfunding!$U$2:$U$1001,'Crowdfunding Goal Analysis'!$A8)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  <c r="I8" s="10"/>
    </row>
    <row r="9" spans="1:9" x14ac:dyDescent="0.25">
      <c r="A9" s="6" t="s">
        <v>2100</v>
      </c>
      <c r="B9">
        <f>COUNTIFS(Crowdfunding!$G$2:$G$1001,"=successful",Crowdfunding!$U$2:$U$1001,'Crowdfunding Goal Analysis'!$A9)</f>
        <v>7</v>
      </c>
      <c r="C9">
        <f>COUNTIFS(Crowdfunding!$G$2:$G$1001,"=failed",Crowdfunding!$U$2:$U$1001,'Crowdfunding Goal Analysis'!$A9)</f>
        <v>0</v>
      </c>
      <c r="D9">
        <f>COUNTIFS(Crowdfunding!$G$2:$G$1001,"=canceled",Crowdfunding!$U$2:$U$1001,'Crowdfunding Goal Analysis'!$A9)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  <c r="I9" s="10"/>
    </row>
    <row r="10" spans="1:9" x14ac:dyDescent="0.25">
      <c r="A10" s="6" t="s">
        <v>2101</v>
      </c>
      <c r="B10">
        <f>COUNTIFS(Crowdfunding!$G$2:$G$1001,"=successful",Crowdfunding!$U$2:$U$1001,'Crowdfunding Goal Analysis'!$A10)</f>
        <v>8</v>
      </c>
      <c r="C10">
        <f>COUNTIFS(Crowdfunding!$G$2:$G$1001,"=failed",Crowdfunding!$U$2:$U$1001,'Crowdfunding Goal Analysis'!$A10)</f>
        <v>3</v>
      </c>
      <c r="D10">
        <f>COUNTIFS(Crowdfunding!$G$2:$G$1001,"=canceled",Crowdfunding!$U$2:$U$1001,'Crowdfunding Goal Analysis'!$A10)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  <c r="I10" s="10"/>
    </row>
    <row r="11" spans="1:9" x14ac:dyDescent="0.25">
      <c r="A11" s="6" t="s">
        <v>2102</v>
      </c>
      <c r="B11">
        <f>COUNTIFS(Crowdfunding!$G$2:$G$1001,"=successful",Crowdfunding!$U$2:$U$1001,'Crowdfunding Goal Analysis'!$A11)</f>
        <v>11</v>
      </c>
      <c r="C11">
        <f>COUNTIFS(Crowdfunding!$G$2:$G$1001,"=failed",Crowdfunding!$U$2:$U$1001,'Crowdfunding Goal Analysis'!$A11)</f>
        <v>3</v>
      </c>
      <c r="D11">
        <f>COUNTIFS(Crowdfunding!$G$2:$G$1001,"=canceled",Crowdfunding!$U$2:$U$1001,'Crowdfunding Goal Analysis'!$A11)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  <c r="I11" s="10"/>
    </row>
    <row r="12" spans="1:9" x14ac:dyDescent="0.25">
      <c r="A12" s="6" t="s">
        <v>2103</v>
      </c>
      <c r="B12">
        <f>COUNTIFS(Crowdfunding!$G$2:$G$1001,"=successful",Crowdfunding!$U$2:$U$1001,'Crowdfunding Goal Analysis'!$A12)</f>
        <v>8</v>
      </c>
      <c r="C12">
        <f>COUNTIFS(Crowdfunding!$G$2:$G$1001,"=failed",Crowdfunding!$U$2:$U$1001,'Crowdfunding Goal Analysis'!$A12)</f>
        <v>3</v>
      </c>
      <c r="D12">
        <f>COUNTIFS(Crowdfunding!$G$2:$G$1001,"=canceled",Crowdfunding!$U$2:$U$1001,'Crowdfunding Goal Analysis'!$A12)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  <c r="I12" s="10"/>
    </row>
    <row r="13" spans="1:9" x14ac:dyDescent="0.25">
      <c r="A13" s="3" t="s">
        <v>2104</v>
      </c>
      <c r="B13">
        <f>COUNTIFS(Crowdfunding!$G$2:$G$1001,"=successful",Crowdfunding!$U$2:$U$1001,'Crowdfunding Goal Analysis'!$A13)</f>
        <v>114</v>
      </c>
      <c r="C13">
        <f>COUNTIFS(Crowdfunding!$G$2:$G$1001,"=failed",Crowdfunding!$U$2:$U$1001,'Crowdfunding Goal Analysis'!$A13)</f>
        <v>163</v>
      </c>
      <c r="D13">
        <f>COUNTIFS(Crowdfunding!$G$2:$G$1001,"=canceled",Crowdfunding!$U$2:$U$1001,'Crowdfunding Goal Analysis'!$A13)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  <c r="I13" s="10"/>
    </row>
    <row r="14" spans="1:9" x14ac:dyDescent="0.25">
      <c r="A14" s="6"/>
      <c r="F14" s="10"/>
      <c r="G14" s="10"/>
      <c r="H14" s="10"/>
    </row>
    <row r="420" spans="12:12" x14ac:dyDescent="0.25">
      <c r="L420" s="9"/>
    </row>
  </sheetData>
  <sortState xmlns:xlrd2="http://schemas.microsoft.com/office/spreadsheetml/2017/richdata2" ref="A2:H13">
    <sortCondition ref="A2:A13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E14F-368F-4AFC-9102-AF7E1B403119}">
  <dimension ref="A2:K567"/>
  <sheetViews>
    <sheetView showGridLines="0" workbookViewId="0"/>
  </sheetViews>
  <sheetFormatPr defaultRowHeight="15.75" x14ac:dyDescent="0.25"/>
  <cols>
    <col min="1" max="1" width="8.875" bestFit="1" customWidth="1"/>
    <col min="2" max="2" width="13.125" bestFit="1" customWidth="1"/>
    <col min="4" max="4" width="8.125" bestFit="1" customWidth="1"/>
    <col min="5" max="5" width="13.125" bestFit="1" customWidth="1"/>
    <col min="7" max="7" width="41.125" bestFit="1" customWidth="1"/>
    <col min="8" max="8" width="10.375" bestFit="1" customWidth="1"/>
    <col min="10" max="10" width="41.125" bestFit="1" customWidth="1"/>
    <col min="11" max="11" width="9.375" bestFit="1" customWidth="1"/>
    <col min="12" max="12" width="11.875" bestFit="1" customWidth="1"/>
  </cols>
  <sheetData>
    <row r="2" spans="1:11" x14ac:dyDescent="0.25">
      <c r="A2" s="1" t="s">
        <v>4</v>
      </c>
      <c r="B2" s="1" t="s">
        <v>5</v>
      </c>
      <c r="D2" s="1" t="s">
        <v>4</v>
      </c>
      <c r="E2" s="1" t="s">
        <v>5</v>
      </c>
      <c r="G2" s="20" t="s">
        <v>2126</v>
      </c>
      <c r="H2" s="20" t="s">
        <v>2128</v>
      </c>
      <c r="J2" s="20" t="s">
        <v>2127</v>
      </c>
      <c r="K2" s="20" t="s">
        <v>2128</v>
      </c>
    </row>
    <row r="3" spans="1:11" x14ac:dyDescent="0.25">
      <c r="A3" t="s">
        <v>20</v>
      </c>
      <c r="B3">
        <v>158</v>
      </c>
      <c r="D3" t="s">
        <v>14</v>
      </c>
      <c r="E3">
        <v>0</v>
      </c>
      <c r="G3" s="18" t="s">
        <v>2120</v>
      </c>
      <c r="H3" s="19">
        <f>AVERAGE(B3:B567)</f>
        <v>851.14690265486729</v>
      </c>
      <c r="J3" s="18" t="s">
        <v>2120</v>
      </c>
      <c r="K3" s="19">
        <f>AVERAGE(E3:E567)</f>
        <v>585.61538461538464</v>
      </c>
    </row>
    <row r="4" spans="1:11" x14ac:dyDescent="0.25">
      <c r="A4" t="s">
        <v>20</v>
      </c>
      <c r="B4">
        <v>1425</v>
      </c>
      <c r="D4" t="s">
        <v>14</v>
      </c>
      <c r="E4">
        <v>24</v>
      </c>
      <c r="G4" s="18" t="s">
        <v>2121</v>
      </c>
      <c r="H4" s="19">
        <f>MEDIAN(B3:B567)</f>
        <v>201</v>
      </c>
      <c r="J4" s="18" t="s">
        <v>2121</v>
      </c>
      <c r="K4" s="19">
        <f>MEDIAN(E3:E567)</f>
        <v>114.5</v>
      </c>
    </row>
    <row r="5" spans="1:11" x14ac:dyDescent="0.25">
      <c r="A5" t="s">
        <v>20</v>
      </c>
      <c r="B5">
        <v>174</v>
      </c>
      <c r="D5" t="s">
        <v>14</v>
      </c>
      <c r="E5">
        <v>53</v>
      </c>
      <c r="G5" s="18" t="s">
        <v>2122</v>
      </c>
      <c r="H5" s="19">
        <f>MIN(B3:B567)</f>
        <v>16</v>
      </c>
      <c r="J5" s="18" t="s">
        <v>2122</v>
      </c>
      <c r="K5" s="19">
        <f>MIN(E3:E567)</f>
        <v>0</v>
      </c>
    </row>
    <row r="6" spans="1:11" x14ac:dyDescent="0.25">
      <c r="A6" t="s">
        <v>20</v>
      </c>
      <c r="B6">
        <v>227</v>
      </c>
      <c r="D6" t="s">
        <v>14</v>
      </c>
      <c r="E6">
        <v>18</v>
      </c>
      <c r="G6" s="18" t="s">
        <v>2123</v>
      </c>
      <c r="H6" s="19">
        <f>MAX(B3:B567)</f>
        <v>7295</v>
      </c>
      <c r="J6" s="18" t="s">
        <v>2123</v>
      </c>
      <c r="K6" s="19">
        <f>MAX(E3:E567)</f>
        <v>6080</v>
      </c>
    </row>
    <row r="7" spans="1:11" x14ac:dyDescent="0.25">
      <c r="A7" t="s">
        <v>20</v>
      </c>
      <c r="B7">
        <v>220</v>
      </c>
      <c r="D7" t="s">
        <v>14</v>
      </c>
      <c r="E7">
        <v>44</v>
      </c>
      <c r="G7" s="18" t="s">
        <v>2124</v>
      </c>
      <c r="H7" s="19">
        <f>H8*H8</f>
        <v>1603373.7324019107</v>
      </c>
      <c r="J7" s="18" t="s">
        <v>2124</v>
      </c>
      <c r="K7" s="19">
        <f>K8*K8</f>
        <v>921574.68174133555</v>
      </c>
    </row>
    <row r="8" spans="1:11" x14ac:dyDescent="0.25">
      <c r="A8" t="s">
        <v>20</v>
      </c>
      <c r="B8">
        <v>98</v>
      </c>
      <c r="D8" t="s">
        <v>14</v>
      </c>
      <c r="E8">
        <v>27</v>
      </c>
      <c r="G8" s="18" t="s">
        <v>2125</v>
      </c>
      <c r="H8" s="19">
        <f>_xlfn.STDEV.P(B3:B567)</f>
        <v>1266.2439466397898</v>
      </c>
      <c r="J8" s="18" t="s">
        <v>2125</v>
      </c>
      <c r="K8" s="19">
        <f>_xlfn.STDEV.P(E3:E567)</f>
        <v>959.98681331637863</v>
      </c>
    </row>
    <row r="9" spans="1:11" x14ac:dyDescent="0.25">
      <c r="A9" t="s">
        <v>20</v>
      </c>
      <c r="B9">
        <v>100</v>
      </c>
      <c r="D9" t="s">
        <v>14</v>
      </c>
      <c r="E9">
        <v>55</v>
      </c>
    </row>
    <row r="10" spans="1:11" x14ac:dyDescent="0.25">
      <c r="A10" t="s">
        <v>20</v>
      </c>
      <c r="B10">
        <v>1249</v>
      </c>
      <c r="D10" t="s">
        <v>14</v>
      </c>
      <c r="E10">
        <v>200</v>
      </c>
    </row>
    <row r="11" spans="1:11" x14ac:dyDescent="0.25">
      <c r="A11" t="s">
        <v>20</v>
      </c>
      <c r="B11">
        <v>1396</v>
      </c>
      <c r="D11" t="s">
        <v>14</v>
      </c>
      <c r="E11">
        <v>452</v>
      </c>
    </row>
    <row r="12" spans="1:11" x14ac:dyDescent="0.25">
      <c r="A12" t="s">
        <v>20</v>
      </c>
      <c r="B12">
        <v>890</v>
      </c>
      <c r="D12" t="s">
        <v>14</v>
      </c>
      <c r="E12">
        <v>674</v>
      </c>
    </row>
    <row r="13" spans="1:11" x14ac:dyDescent="0.25">
      <c r="A13" t="s">
        <v>20</v>
      </c>
      <c r="B13">
        <v>142</v>
      </c>
      <c r="D13" t="s">
        <v>14</v>
      </c>
      <c r="E13">
        <v>558</v>
      </c>
    </row>
    <row r="14" spans="1:11" x14ac:dyDescent="0.25">
      <c r="A14" t="s">
        <v>20</v>
      </c>
      <c r="B14">
        <v>2673</v>
      </c>
      <c r="D14" t="s">
        <v>14</v>
      </c>
      <c r="E14">
        <v>15</v>
      </c>
    </row>
    <row r="15" spans="1:11" x14ac:dyDescent="0.25">
      <c r="A15" t="s">
        <v>20</v>
      </c>
      <c r="B15">
        <v>163</v>
      </c>
      <c r="D15" t="s">
        <v>14</v>
      </c>
      <c r="E15">
        <v>2307</v>
      </c>
    </row>
    <row r="16" spans="1:11" x14ac:dyDescent="0.25">
      <c r="A16" t="s">
        <v>20</v>
      </c>
      <c r="B16">
        <v>2220</v>
      </c>
      <c r="D16" t="s">
        <v>14</v>
      </c>
      <c r="E16">
        <v>88</v>
      </c>
    </row>
    <row r="17" spans="1:11" x14ac:dyDescent="0.25">
      <c r="A17" t="s">
        <v>20</v>
      </c>
      <c r="B17">
        <v>1606</v>
      </c>
      <c r="D17" t="s">
        <v>14</v>
      </c>
      <c r="E17">
        <v>48</v>
      </c>
    </row>
    <row r="18" spans="1:11" x14ac:dyDescent="0.25">
      <c r="A18" t="s">
        <v>20</v>
      </c>
      <c r="B18">
        <v>129</v>
      </c>
      <c r="D18" t="s">
        <v>14</v>
      </c>
      <c r="E18">
        <v>1</v>
      </c>
    </row>
    <row r="19" spans="1:11" x14ac:dyDescent="0.25">
      <c r="A19" t="s">
        <v>20</v>
      </c>
      <c r="B19">
        <v>226</v>
      </c>
      <c r="D19" t="s">
        <v>14</v>
      </c>
      <c r="E19">
        <v>1467</v>
      </c>
    </row>
    <row r="20" spans="1:11" x14ac:dyDescent="0.25">
      <c r="A20" t="s">
        <v>20</v>
      </c>
      <c r="B20">
        <v>5419</v>
      </c>
      <c r="D20" t="s">
        <v>14</v>
      </c>
      <c r="E20">
        <v>75</v>
      </c>
    </row>
    <row r="21" spans="1:11" x14ac:dyDescent="0.25">
      <c r="A21" t="s">
        <v>20</v>
      </c>
      <c r="B21">
        <v>165</v>
      </c>
      <c r="D21" t="s">
        <v>14</v>
      </c>
      <c r="E21">
        <v>120</v>
      </c>
    </row>
    <row r="22" spans="1:11" x14ac:dyDescent="0.25">
      <c r="A22" t="s">
        <v>20</v>
      </c>
      <c r="B22">
        <v>1965</v>
      </c>
      <c r="D22" t="s">
        <v>14</v>
      </c>
      <c r="E22">
        <v>2253</v>
      </c>
    </row>
    <row r="23" spans="1:11" x14ac:dyDescent="0.25">
      <c r="A23" t="s">
        <v>20</v>
      </c>
      <c r="B23">
        <v>16</v>
      </c>
      <c r="D23" t="s">
        <v>14</v>
      </c>
      <c r="E23">
        <v>5</v>
      </c>
    </row>
    <row r="24" spans="1:11" x14ac:dyDescent="0.25">
      <c r="A24" t="s">
        <v>20</v>
      </c>
      <c r="B24">
        <v>107</v>
      </c>
      <c r="D24" t="s">
        <v>14</v>
      </c>
      <c r="E24">
        <v>38</v>
      </c>
    </row>
    <row r="25" spans="1:11" x14ac:dyDescent="0.25">
      <c r="A25" t="s">
        <v>20</v>
      </c>
      <c r="B25">
        <v>134</v>
      </c>
      <c r="D25" t="s">
        <v>14</v>
      </c>
      <c r="E25">
        <v>12</v>
      </c>
    </row>
    <row r="26" spans="1:11" x14ac:dyDescent="0.25">
      <c r="A26" t="s">
        <v>20</v>
      </c>
      <c r="B26">
        <v>198</v>
      </c>
      <c r="D26" t="s">
        <v>14</v>
      </c>
      <c r="E26">
        <v>1684</v>
      </c>
    </row>
    <row r="27" spans="1:11" x14ac:dyDescent="0.25">
      <c r="A27" t="s">
        <v>20</v>
      </c>
      <c r="B27">
        <v>111</v>
      </c>
      <c r="D27" t="s">
        <v>14</v>
      </c>
      <c r="E27">
        <v>56</v>
      </c>
    </row>
    <row r="28" spans="1:11" x14ac:dyDescent="0.25">
      <c r="A28" t="s">
        <v>20</v>
      </c>
      <c r="B28">
        <v>222</v>
      </c>
      <c r="D28" t="s">
        <v>14</v>
      </c>
      <c r="E28">
        <v>838</v>
      </c>
    </row>
    <row r="29" spans="1:11" x14ac:dyDescent="0.25">
      <c r="A29" t="s">
        <v>20</v>
      </c>
      <c r="B29">
        <v>6212</v>
      </c>
      <c r="D29" t="s">
        <v>14</v>
      </c>
      <c r="E29">
        <v>1000</v>
      </c>
    </row>
    <row r="30" spans="1:11" x14ac:dyDescent="0.25">
      <c r="A30" t="s">
        <v>20</v>
      </c>
      <c r="B30">
        <v>98</v>
      </c>
      <c r="D30" t="s">
        <v>14</v>
      </c>
      <c r="E30">
        <v>1482</v>
      </c>
      <c r="G30" s="20" t="s">
        <v>2126</v>
      </c>
      <c r="H30" s="20" t="s">
        <v>2128</v>
      </c>
      <c r="J30" s="20" t="s">
        <v>2127</v>
      </c>
      <c r="K30" s="20" t="s">
        <v>2128</v>
      </c>
    </row>
    <row r="31" spans="1:11" x14ac:dyDescent="0.25">
      <c r="A31" t="s">
        <v>20</v>
      </c>
      <c r="B31">
        <v>92</v>
      </c>
      <c r="D31" t="s">
        <v>14</v>
      </c>
      <c r="E31">
        <v>106</v>
      </c>
      <c r="G31" s="27" t="s">
        <v>2134</v>
      </c>
      <c r="H31" s="29">
        <f>_xlfn.QUARTILE.INC(B3:B567,3)</f>
        <v>1280</v>
      </c>
      <c r="J31" s="27" t="s">
        <v>2134</v>
      </c>
      <c r="K31" s="29">
        <f>_xlfn.QUARTILE.INC(E3:E567,3)</f>
        <v>784.5</v>
      </c>
    </row>
    <row r="32" spans="1:11" x14ac:dyDescent="0.25">
      <c r="A32" t="s">
        <v>20</v>
      </c>
      <c r="B32">
        <v>149</v>
      </c>
      <c r="D32" t="s">
        <v>14</v>
      </c>
      <c r="E32">
        <v>679</v>
      </c>
      <c r="G32" s="28" t="s">
        <v>2135</v>
      </c>
      <c r="H32" s="30">
        <f>_xlfn.QUARTILE.INC(B3:B567,1)</f>
        <v>128</v>
      </c>
      <c r="J32" s="28" t="s">
        <v>2135</v>
      </c>
      <c r="K32" s="30">
        <f>_xlfn.QUARTILE.INC(E3:E567,1)</f>
        <v>38</v>
      </c>
    </row>
    <row r="33" spans="1:11" x14ac:dyDescent="0.25">
      <c r="A33" t="s">
        <v>20</v>
      </c>
      <c r="B33">
        <v>2431</v>
      </c>
      <c r="D33" t="s">
        <v>14</v>
      </c>
      <c r="E33">
        <v>1220</v>
      </c>
      <c r="G33" s="25" t="s">
        <v>2136</v>
      </c>
      <c r="H33" s="26">
        <f>H31-H32</f>
        <v>1152</v>
      </c>
      <c r="J33" s="25" t="s">
        <v>2136</v>
      </c>
      <c r="K33" s="26">
        <f>K31-K32</f>
        <v>746.5</v>
      </c>
    </row>
    <row r="34" spans="1:11" x14ac:dyDescent="0.25">
      <c r="A34" t="s">
        <v>20</v>
      </c>
      <c r="B34">
        <v>303</v>
      </c>
      <c r="D34" t="s">
        <v>14</v>
      </c>
      <c r="E34">
        <v>1</v>
      </c>
      <c r="G34" s="25" t="s">
        <v>2137</v>
      </c>
      <c r="H34" s="26">
        <f>H8</f>
        <v>1266.2439466397898</v>
      </c>
      <c r="J34" s="25" t="s">
        <v>2137</v>
      </c>
      <c r="K34" s="26">
        <f>K8</f>
        <v>959.98681331637863</v>
      </c>
    </row>
    <row r="35" spans="1:11" x14ac:dyDescent="0.25">
      <c r="A35" t="s">
        <v>20</v>
      </c>
      <c r="B35">
        <v>209</v>
      </c>
      <c r="D35" t="s">
        <v>14</v>
      </c>
      <c r="E35">
        <v>37</v>
      </c>
      <c r="G35" s="25" t="s">
        <v>2138</v>
      </c>
      <c r="H35" s="26">
        <f>H7</f>
        <v>1603373.7324019107</v>
      </c>
      <c r="J35" s="25" t="s">
        <v>2138</v>
      </c>
      <c r="K35" s="26">
        <f>K7</f>
        <v>921574.68174133555</v>
      </c>
    </row>
    <row r="36" spans="1:11" x14ac:dyDescent="0.25">
      <c r="A36" t="s">
        <v>20</v>
      </c>
      <c r="B36">
        <v>131</v>
      </c>
      <c r="D36" t="s">
        <v>14</v>
      </c>
      <c r="E36">
        <v>60</v>
      </c>
    </row>
    <row r="37" spans="1:11" x14ac:dyDescent="0.25">
      <c r="A37" t="s">
        <v>20</v>
      </c>
      <c r="B37">
        <v>164</v>
      </c>
      <c r="D37" t="s">
        <v>14</v>
      </c>
      <c r="E37">
        <v>296</v>
      </c>
    </row>
    <row r="38" spans="1:11" x14ac:dyDescent="0.25">
      <c r="A38" t="s">
        <v>20</v>
      </c>
      <c r="B38">
        <v>201</v>
      </c>
      <c r="D38" t="s">
        <v>14</v>
      </c>
      <c r="E38">
        <v>3304</v>
      </c>
      <c r="G38" s="31" t="s">
        <v>2129</v>
      </c>
    </row>
    <row r="39" spans="1:11" x14ac:dyDescent="0.25">
      <c r="A39" t="s">
        <v>20</v>
      </c>
      <c r="B39">
        <v>211</v>
      </c>
      <c r="D39" t="s">
        <v>14</v>
      </c>
      <c r="E39">
        <v>73</v>
      </c>
      <c r="G39" t="s">
        <v>2130</v>
      </c>
    </row>
    <row r="40" spans="1:11" x14ac:dyDescent="0.25">
      <c r="A40" t="s">
        <v>20</v>
      </c>
      <c r="B40">
        <v>128</v>
      </c>
      <c r="D40" t="s">
        <v>14</v>
      </c>
      <c r="E40">
        <v>3387</v>
      </c>
      <c r="G40" t="s">
        <v>2131</v>
      </c>
    </row>
    <row r="41" spans="1:11" x14ac:dyDescent="0.25">
      <c r="A41" t="s">
        <v>20</v>
      </c>
      <c r="B41">
        <v>1600</v>
      </c>
      <c r="D41" t="s">
        <v>14</v>
      </c>
      <c r="E41">
        <v>662</v>
      </c>
    </row>
    <row r="42" spans="1:11" x14ac:dyDescent="0.25">
      <c r="A42" t="s">
        <v>20</v>
      </c>
      <c r="B42">
        <v>249</v>
      </c>
      <c r="D42" t="s">
        <v>14</v>
      </c>
      <c r="E42">
        <v>774</v>
      </c>
      <c r="G42" t="s">
        <v>2139</v>
      </c>
    </row>
    <row r="43" spans="1:11" x14ac:dyDescent="0.25">
      <c r="A43" t="s">
        <v>20</v>
      </c>
      <c r="B43">
        <v>236</v>
      </c>
      <c r="D43" t="s">
        <v>14</v>
      </c>
      <c r="E43">
        <v>672</v>
      </c>
      <c r="G43" t="s">
        <v>2140</v>
      </c>
    </row>
    <row r="44" spans="1:11" x14ac:dyDescent="0.25">
      <c r="A44" t="s">
        <v>20</v>
      </c>
      <c r="B44">
        <v>4065</v>
      </c>
      <c r="D44" t="s">
        <v>14</v>
      </c>
      <c r="E44">
        <v>940</v>
      </c>
    </row>
    <row r="45" spans="1:11" x14ac:dyDescent="0.25">
      <c r="A45" t="s">
        <v>20</v>
      </c>
      <c r="B45">
        <v>246</v>
      </c>
      <c r="D45" t="s">
        <v>14</v>
      </c>
      <c r="E45">
        <v>117</v>
      </c>
    </row>
    <row r="46" spans="1:11" x14ac:dyDescent="0.25">
      <c r="A46" t="s">
        <v>20</v>
      </c>
      <c r="B46">
        <v>2475</v>
      </c>
      <c r="D46" t="s">
        <v>14</v>
      </c>
      <c r="E46">
        <v>115</v>
      </c>
    </row>
    <row r="47" spans="1:11" x14ac:dyDescent="0.25">
      <c r="A47" t="s">
        <v>20</v>
      </c>
      <c r="B47">
        <v>76</v>
      </c>
      <c r="D47" t="s">
        <v>14</v>
      </c>
      <c r="E47">
        <v>326</v>
      </c>
    </row>
    <row r="48" spans="1:11" x14ac:dyDescent="0.25">
      <c r="A48" t="s">
        <v>20</v>
      </c>
      <c r="B48">
        <v>54</v>
      </c>
      <c r="D48" t="s">
        <v>14</v>
      </c>
      <c r="E48">
        <v>1</v>
      </c>
    </row>
    <row r="49" spans="1:11" x14ac:dyDescent="0.25">
      <c r="A49" t="s">
        <v>20</v>
      </c>
      <c r="B49">
        <v>88</v>
      </c>
      <c r="D49" t="s">
        <v>14</v>
      </c>
      <c r="E49">
        <v>1467</v>
      </c>
    </row>
    <row r="50" spans="1:11" x14ac:dyDescent="0.25">
      <c r="A50" t="s">
        <v>20</v>
      </c>
      <c r="B50">
        <v>85</v>
      </c>
      <c r="D50" t="s">
        <v>14</v>
      </c>
      <c r="E50">
        <v>5681</v>
      </c>
    </row>
    <row r="51" spans="1:11" x14ac:dyDescent="0.25">
      <c r="A51" t="s">
        <v>20</v>
      </c>
      <c r="B51">
        <v>170</v>
      </c>
      <c r="D51" t="s">
        <v>14</v>
      </c>
      <c r="E51">
        <v>1059</v>
      </c>
    </row>
    <row r="52" spans="1:11" x14ac:dyDescent="0.25">
      <c r="A52" t="s">
        <v>20</v>
      </c>
      <c r="B52">
        <v>330</v>
      </c>
      <c r="D52" t="s">
        <v>14</v>
      </c>
      <c r="E52">
        <v>1194</v>
      </c>
    </row>
    <row r="53" spans="1:11" x14ac:dyDescent="0.25">
      <c r="A53" t="s">
        <v>20</v>
      </c>
      <c r="B53">
        <v>127</v>
      </c>
      <c r="D53" t="s">
        <v>14</v>
      </c>
      <c r="E53">
        <v>30</v>
      </c>
    </row>
    <row r="54" spans="1:11" x14ac:dyDescent="0.25">
      <c r="A54" t="s">
        <v>20</v>
      </c>
      <c r="B54">
        <v>411</v>
      </c>
      <c r="D54" t="s">
        <v>14</v>
      </c>
      <c r="E54">
        <v>75</v>
      </c>
      <c r="G54" t="s">
        <v>2132</v>
      </c>
    </row>
    <row r="55" spans="1:11" x14ac:dyDescent="0.25">
      <c r="A55" t="s">
        <v>20</v>
      </c>
      <c r="B55">
        <v>180</v>
      </c>
      <c r="D55" t="s">
        <v>14</v>
      </c>
      <c r="E55">
        <v>955</v>
      </c>
      <c r="G55" t="s">
        <v>2133</v>
      </c>
      <c r="H55" s="12">
        <f>H6-H5</f>
        <v>7279</v>
      </c>
      <c r="K55" s="12">
        <f>K6-K5</f>
        <v>6080</v>
      </c>
    </row>
    <row r="56" spans="1:11" x14ac:dyDescent="0.25">
      <c r="A56" t="s">
        <v>20</v>
      </c>
      <c r="B56">
        <v>374</v>
      </c>
      <c r="D56" t="s">
        <v>14</v>
      </c>
      <c r="E56">
        <v>67</v>
      </c>
    </row>
    <row r="57" spans="1:11" x14ac:dyDescent="0.25">
      <c r="A57" t="s">
        <v>20</v>
      </c>
      <c r="B57">
        <v>71</v>
      </c>
      <c r="D57" t="s">
        <v>14</v>
      </c>
      <c r="E57">
        <v>5</v>
      </c>
    </row>
    <row r="58" spans="1:11" x14ac:dyDescent="0.25">
      <c r="A58" t="s">
        <v>20</v>
      </c>
      <c r="B58">
        <v>203</v>
      </c>
      <c r="D58" t="s">
        <v>14</v>
      </c>
      <c r="E58">
        <v>26</v>
      </c>
    </row>
    <row r="59" spans="1:11" x14ac:dyDescent="0.25">
      <c r="A59" t="s">
        <v>20</v>
      </c>
      <c r="B59">
        <v>113</v>
      </c>
      <c r="D59" t="s">
        <v>14</v>
      </c>
      <c r="E59">
        <v>1130</v>
      </c>
    </row>
    <row r="60" spans="1:11" x14ac:dyDescent="0.25">
      <c r="A60" t="s">
        <v>20</v>
      </c>
      <c r="B60">
        <v>96</v>
      </c>
      <c r="D60" t="s">
        <v>14</v>
      </c>
      <c r="E60">
        <v>782</v>
      </c>
    </row>
    <row r="61" spans="1:11" x14ac:dyDescent="0.25">
      <c r="A61" t="s">
        <v>20</v>
      </c>
      <c r="B61">
        <v>498</v>
      </c>
      <c r="D61" t="s">
        <v>14</v>
      </c>
      <c r="E61">
        <v>210</v>
      </c>
    </row>
    <row r="62" spans="1:11" x14ac:dyDescent="0.25">
      <c r="A62" t="s">
        <v>20</v>
      </c>
      <c r="B62">
        <v>180</v>
      </c>
      <c r="D62" t="s">
        <v>14</v>
      </c>
      <c r="E62">
        <v>136</v>
      </c>
    </row>
    <row r="63" spans="1:11" x14ac:dyDescent="0.25">
      <c r="A63" t="s">
        <v>20</v>
      </c>
      <c r="B63">
        <v>27</v>
      </c>
      <c r="D63" t="s">
        <v>14</v>
      </c>
      <c r="E63">
        <v>86</v>
      </c>
    </row>
    <row r="64" spans="1:11" x14ac:dyDescent="0.25">
      <c r="A64" t="s">
        <v>20</v>
      </c>
      <c r="B64">
        <v>2331</v>
      </c>
      <c r="D64" t="s">
        <v>14</v>
      </c>
      <c r="E64">
        <v>19</v>
      </c>
    </row>
    <row r="65" spans="1:5" x14ac:dyDescent="0.25">
      <c r="A65" t="s">
        <v>20</v>
      </c>
      <c r="B65">
        <v>113</v>
      </c>
      <c r="D65" t="s">
        <v>14</v>
      </c>
      <c r="E65">
        <v>886</v>
      </c>
    </row>
    <row r="66" spans="1:5" x14ac:dyDescent="0.25">
      <c r="A66" t="s">
        <v>20</v>
      </c>
      <c r="B66">
        <v>164</v>
      </c>
      <c r="D66" t="s">
        <v>14</v>
      </c>
      <c r="E66">
        <v>35</v>
      </c>
    </row>
    <row r="67" spans="1:5" x14ac:dyDescent="0.25">
      <c r="A67" t="s">
        <v>20</v>
      </c>
      <c r="B67">
        <v>164</v>
      </c>
      <c r="D67" t="s">
        <v>14</v>
      </c>
      <c r="E67">
        <v>24</v>
      </c>
    </row>
    <row r="68" spans="1:5" x14ac:dyDescent="0.25">
      <c r="A68" t="s">
        <v>20</v>
      </c>
      <c r="B68">
        <v>336</v>
      </c>
      <c r="D68" t="s">
        <v>14</v>
      </c>
      <c r="E68">
        <v>86</v>
      </c>
    </row>
    <row r="69" spans="1:5" x14ac:dyDescent="0.25">
      <c r="A69" t="s">
        <v>20</v>
      </c>
      <c r="B69">
        <v>1917</v>
      </c>
      <c r="D69" t="s">
        <v>14</v>
      </c>
      <c r="E69">
        <v>243</v>
      </c>
    </row>
    <row r="70" spans="1:5" x14ac:dyDescent="0.25">
      <c r="A70" t="s">
        <v>20</v>
      </c>
      <c r="B70">
        <v>95</v>
      </c>
      <c r="D70" t="s">
        <v>14</v>
      </c>
      <c r="E70">
        <v>65</v>
      </c>
    </row>
    <row r="71" spans="1:5" x14ac:dyDescent="0.25">
      <c r="A71" t="s">
        <v>20</v>
      </c>
      <c r="B71">
        <v>147</v>
      </c>
      <c r="D71" t="s">
        <v>14</v>
      </c>
      <c r="E71">
        <v>100</v>
      </c>
    </row>
    <row r="72" spans="1:5" x14ac:dyDescent="0.25">
      <c r="A72" t="s">
        <v>20</v>
      </c>
      <c r="B72">
        <v>86</v>
      </c>
      <c r="D72" t="s">
        <v>14</v>
      </c>
      <c r="E72">
        <v>168</v>
      </c>
    </row>
    <row r="73" spans="1:5" x14ac:dyDescent="0.25">
      <c r="A73" t="s">
        <v>20</v>
      </c>
      <c r="B73">
        <v>83</v>
      </c>
      <c r="D73" t="s">
        <v>14</v>
      </c>
      <c r="E73">
        <v>13</v>
      </c>
    </row>
    <row r="74" spans="1:5" x14ac:dyDescent="0.25">
      <c r="A74" t="s">
        <v>20</v>
      </c>
      <c r="B74">
        <v>676</v>
      </c>
      <c r="D74" t="s">
        <v>14</v>
      </c>
      <c r="E74">
        <v>1</v>
      </c>
    </row>
    <row r="75" spans="1:5" x14ac:dyDescent="0.25">
      <c r="A75" t="s">
        <v>20</v>
      </c>
      <c r="B75">
        <v>361</v>
      </c>
      <c r="D75" t="s">
        <v>14</v>
      </c>
      <c r="E75">
        <v>40</v>
      </c>
    </row>
    <row r="76" spans="1:5" x14ac:dyDescent="0.25">
      <c r="A76" t="s">
        <v>20</v>
      </c>
      <c r="B76">
        <v>131</v>
      </c>
      <c r="D76" t="s">
        <v>14</v>
      </c>
      <c r="E76">
        <v>226</v>
      </c>
    </row>
    <row r="77" spans="1:5" x14ac:dyDescent="0.25">
      <c r="A77" t="s">
        <v>20</v>
      </c>
      <c r="B77">
        <v>126</v>
      </c>
      <c r="D77" t="s">
        <v>14</v>
      </c>
      <c r="E77">
        <v>1625</v>
      </c>
    </row>
    <row r="78" spans="1:5" x14ac:dyDescent="0.25">
      <c r="A78" t="s">
        <v>20</v>
      </c>
      <c r="B78">
        <v>275</v>
      </c>
      <c r="D78" t="s">
        <v>14</v>
      </c>
      <c r="E78">
        <v>143</v>
      </c>
    </row>
    <row r="79" spans="1:5" x14ac:dyDescent="0.25">
      <c r="A79" t="s">
        <v>20</v>
      </c>
      <c r="B79">
        <v>67</v>
      </c>
      <c r="D79" t="s">
        <v>14</v>
      </c>
      <c r="E79">
        <v>934</v>
      </c>
    </row>
    <row r="80" spans="1:5" x14ac:dyDescent="0.25">
      <c r="A80" t="s">
        <v>20</v>
      </c>
      <c r="B80">
        <v>154</v>
      </c>
      <c r="D80" t="s">
        <v>14</v>
      </c>
      <c r="E80">
        <v>17</v>
      </c>
    </row>
    <row r="81" spans="1:5" x14ac:dyDescent="0.25">
      <c r="A81" t="s">
        <v>20</v>
      </c>
      <c r="B81">
        <v>1782</v>
      </c>
      <c r="D81" t="s">
        <v>14</v>
      </c>
      <c r="E81">
        <v>2179</v>
      </c>
    </row>
    <row r="82" spans="1:5" x14ac:dyDescent="0.25">
      <c r="A82" t="s">
        <v>20</v>
      </c>
      <c r="B82">
        <v>903</v>
      </c>
      <c r="D82" t="s">
        <v>14</v>
      </c>
      <c r="E82">
        <v>931</v>
      </c>
    </row>
    <row r="83" spans="1:5" x14ac:dyDescent="0.25">
      <c r="A83" t="s">
        <v>20</v>
      </c>
      <c r="B83">
        <v>94</v>
      </c>
      <c r="D83" t="s">
        <v>14</v>
      </c>
      <c r="E83">
        <v>92</v>
      </c>
    </row>
    <row r="84" spans="1:5" x14ac:dyDescent="0.25">
      <c r="A84" t="s">
        <v>20</v>
      </c>
      <c r="B84">
        <v>180</v>
      </c>
      <c r="D84" t="s">
        <v>14</v>
      </c>
      <c r="E84">
        <v>57</v>
      </c>
    </row>
    <row r="85" spans="1:5" x14ac:dyDescent="0.25">
      <c r="A85" t="s">
        <v>20</v>
      </c>
      <c r="B85">
        <v>533</v>
      </c>
      <c r="D85" t="s">
        <v>14</v>
      </c>
      <c r="E85">
        <v>41</v>
      </c>
    </row>
    <row r="86" spans="1:5" x14ac:dyDescent="0.25">
      <c r="A86" t="s">
        <v>20</v>
      </c>
      <c r="B86">
        <v>2443</v>
      </c>
      <c r="D86" t="s">
        <v>14</v>
      </c>
      <c r="E86">
        <v>1</v>
      </c>
    </row>
    <row r="87" spans="1:5" x14ac:dyDescent="0.25">
      <c r="A87" t="s">
        <v>20</v>
      </c>
      <c r="B87">
        <v>89</v>
      </c>
      <c r="D87" t="s">
        <v>14</v>
      </c>
      <c r="E87">
        <v>101</v>
      </c>
    </row>
    <row r="88" spans="1:5" x14ac:dyDescent="0.25">
      <c r="A88" t="s">
        <v>20</v>
      </c>
      <c r="B88">
        <v>159</v>
      </c>
      <c r="D88" t="s">
        <v>14</v>
      </c>
      <c r="E88">
        <v>1335</v>
      </c>
    </row>
    <row r="89" spans="1:5" x14ac:dyDescent="0.25">
      <c r="A89" t="s">
        <v>20</v>
      </c>
      <c r="B89">
        <v>50</v>
      </c>
      <c r="D89" t="s">
        <v>14</v>
      </c>
      <c r="E89">
        <v>15</v>
      </c>
    </row>
    <row r="90" spans="1:5" x14ac:dyDescent="0.25">
      <c r="A90" t="s">
        <v>20</v>
      </c>
      <c r="B90">
        <v>186</v>
      </c>
      <c r="D90" t="s">
        <v>14</v>
      </c>
      <c r="E90">
        <v>454</v>
      </c>
    </row>
    <row r="91" spans="1:5" x14ac:dyDescent="0.25">
      <c r="A91" t="s">
        <v>20</v>
      </c>
      <c r="B91">
        <v>1071</v>
      </c>
      <c r="D91" t="s">
        <v>14</v>
      </c>
      <c r="E91">
        <v>3182</v>
      </c>
    </row>
    <row r="92" spans="1:5" x14ac:dyDescent="0.25">
      <c r="A92" t="s">
        <v>20</v>
      </c>
      <c r="B92">
        <v>117</v>
      </c>
      <c r="D92" t="s">
        <v>14</v>
      </c>
      <c r="E92">
        <v>15</v>
      </c>
    </row>
    <row r="93" spans="1:5" x14ac:dyDescent="0.25">
      <c r="A93" t="s">
        <v>20</v>
      </c>
      <c r="B93">
        <v>70</v>
      </c>
      <c r="D93" t="s">
        <v>14</v>
      </c>
      <c r="E93">
        <v>133</v>
      </c>
    </row>
    <row r="94" spans="1:5" x14ac:dyDescent="0.25">
      <c r="A94" t="s">
        <v>20</v>
      </c>
      <c r="B94">
        <v>135</v>
      </c>
      <c r="D94" t="s">
        <v>14</v>
      </c>
      <c r="E94">
        <v>2062</v>
      </c>
    </row>
    <row r="95" spans="1:5" x14ac:dyDescent="0.25">
      <c r="A95" t="s">
        <v>20</v>
      </c>
      <c r="B95">
        <v>768</v>
      </c>
      <c r="D95" t="s">
        <v>14</v>
      </c>
      <c r="E95">
        <v>29</v>
      </c>
    </row>
    <row r="96" spans="1:5" x14ac:dyDescent="0.25">
      <c r="A96" t="s">
        <v>20</v>
      </c>
      <c r="B96">
        <v>199</v>
      </c>
      <c r="D96" t="s">
        <v>14</v>
      </c>
      <c r="E96">
        <v>132</v>
      </c>
    </row>
    <row r="97" spans="1:5" x14ac:dyDescent="0.25">
      <c r="A97" t="s">
        <v>20</v>
      </c>
      <c r="B97">
        <v>107</v>
      </c>
      <c r="D97" t="s">
        <v>14</v>
      </c>
      <c r="E97">
        <v>137</v>
      </c>
    </row>
    <row r="98" spans="1:5" x14ac:dyDescent="0.25">
      <c r="A98" t="s">
        <v>20</v>
      </c>
      <c r="B98">
        <v>195</v>
      </c>
      <c r="D98" t="s">
        <v>14</v>
      </c>
      <c r="E98">
        <v>908</v>
      </c>
    </row>
    <row r="99" spans="1:5" x14ac:dyDescent="0.25">
      <c r="A99" t="s">
        <v>20</v>
      </c>
      <c r="B99">
        <v>3376</v>
      </c>
      <c r="D99" t="s">
        <v>14</v>
      </c>
      <c r="E99">
        <v>10</v>
      </c>
    </row>
    <row r="100" spans="1:5" x14ac:dyDescent="0.25">
      <c r="A100" t="s">
        <v>20</v>
      </c>
      <c r="B100">
        <v>41</v>
      </c>
      <c r="D100" t="s">
        <v>14</v>
      </c>
      <c r="E100">
        <v>1910</v>
      </c>
    </row>
    <row r="101" spans="1:5" x14ac:dyDescent="0.25">
      <c r="A101" t="s">
        <v>20</v>
      </c>
      <c r="B101">
        <v>1821</v>
      </c>
      <c r="D101" t="s">
        <v>14</v>
      </c>
      <c r="E101">
        <v>38</v>
      </c>
    </row>
    <row r="102" spans="1:5" x14ac:dyDescent="0.25">
      <c r="A102" t="s">
        <v>20</v>
      </c>
      <c r="B102">
        <v>164</v>
      </c>
      <c r="D102" t="s">
        <v>14</v>
      </c>
      <c r="E102">
        <v>104</v>
      </c>
    </row>
    <row r="103" spans="1:5" x14ac:dyDescent="0.25">
      <c r="A103" t="s">
        <v>20</v>
      </c>
      <c r="B103">
        <v>157</v>
      </c>
      <c r="D103" t="s">
        <v>14</v>
      </c>
      <c r="E103">
        <v>49</v>
      </c>
    </row>
    <row r="104" spans="1:5" x14ac:dyDescent="0.25">
      <c r="A104" t="s">
        <v>20</v>
      </c>
      <c r="B104">
        <v>246</v>
      </c>
      <c r="D104" t="s">
        <v>14</v>
      </c>
      <c r="E104">
        <v>1</v>
      </c>
    </row>
    <row r="105" spans="1:5" x14ac:dyDescent="0.25">
      <c r="A105" t="s">
        <v>20</v>
      </c>
      <c r="B105">
        <v>1396</v>
      </c>
      <c r="D105" t="s">
        <v>14</v>
      </c>
      <c r="E105">
        <v>245</v>
      </c>
    </row>
    <row r="106" spans="1:5" x14ac:dyDescent="0.25">
      <c r="A106" t="s">
        <v>20</v>
      </c>
      <c r="B106">
        <v>2506</v>
      </c>
      <c r="D106" t="s">
        <v>14</v>
      </c>
      <c r="E106">
        <v>32</v>
      </c>
    </row>
    <row r="107" spans="1:5" x14ac:dyDescent="0.25">
      <c r="A107" t="s">
        <v>20</v>
      </c>
      <c r="B107">
        <v>244</v>
      </c>
      <c r="D107" t="s">
        <v>14</v>
      </c>
      <c r="E107">
        <v>7</v>
      </c>
    </row>
    <row r="108" spans="1:5" x14ac:dyDescent="0.25">
      <c r="A108" t="s">
        <v>20</v>
      </c>
      <c r="B108">
        <v>146</v>
      </c>
      <c r="D108" t="s">
        <v>14</v>
      </c>
      <c r="E108">
        <v>803</v>
      </c>
    </row>
    <row r="109" spans="1:5" x14ac:dyDescent="0.25">
      <c r="A109" t="s">
        <v>20</v>
      </c>
      <c r="B109">
        <v>1267</v>
      </c>
      <c r="D109" t="s">
        <v>14</v>
      </c>
      <c r="E109">
        <v>16</v>
      </c>
    </row>
    <row r="110" spans="1:5" x14ac:dyDescent="0.25">
      <c r="A110" t="s">
        <v>20</v>
      </c>
      <c r="B110">
        <v>1561</v>
      </c>
      <c r="D110" t="s">
        <v>14</v>
      </c>
      <c r="E110">
        <v>31</v>
      </c>
    </row>
    <row r="111" spans="1:5" x14ac:dyDescent="0.25">
      <c r="A111" t="s">
        <v>20</v>
      </c>
      <c r="B111">
        <v>48</v>
      </c>
      <c r="D111" t="s">
        <v>14</v>
      </c>
      <c r="E111">
        <v>108</v>
      </c>
    </row>
    <row r="112" spans="1:5" x14ac:dyDescent="0.25">
      <c r="A112" t="s">
        <v>20</v>
      </c>
      <c r="B112">
        <v>2739</v>
      </c>
      <c r="D112" t="s">
        <v>14</v>
      </c>
      <c r="E112">
        <v>30</v>
      </c>
    </row>
    <row r="113" spans="1:5" x14ac:dyDescent="0.25">
      <c r="A113" t="s">
        <v>20</v>
      </c>
      <c r="B113">
        <v>3537</v>
      </c>
      <c r="D113" t="s">
        <v>14</v>
      </c>
      <c r="E113">
        <v>17</v>
      </c>
    </row>
    <row r="114" spans="1:5" x14ac:dyDescent="0.25">
      <c r="A114" t="s">
        <v>20</v>
      </c>
      <c r="B114">
        <v>2107</v>
      </c>
      <c r="D114" t="s">
        <v>14</v>
      </c>
      <c r="E114">
        <v>80</v>
      </c>
    </row>
    <row r="115" spans="1:5" x14ac:dyDescent="0.25">
      <c r="A115" t="s">
        <v>20</v>
      </c>
      <c r="B115">
        <v>3318</v>
      </c>
      <c r="D115" t="s">
        <v>14</v>
      </c>
      <c r="E115">
        <v>2468</v>
      </c>
    </row>
    <row r="116" spans="1:5" x14ac:dyDescent="0.25">
      <c r="A116" t="s">
        <v>20</v>
      </c>
      <c r="B116">
        <v>340</v>
      </c>
      <c r="D116" t="s">
        <v>14</v>
      </c>
      <c r="E116">
        <v>26</v>
      </c>
    </row>
    <row r="117" spans="1:5" x14ac:dyDescent="0.25">
      <c r="A117" t="s">
        <v>20</v>
      </c>
      <c r="B117">
        <v>1442</v>
      </c>
      <c r="D117" t="s">
        <v>14</v>
      </c>
      <c r="E117">
        <v>73</v>
      </c>
    </row>
    <row r="118" spans="1:5" x14ac:dyDescent="0.25">
      <c r="A118" t="s">
        <v>20</v>
      </c>
      <c r="B118">
        <v>126</v>
      </c>
      <c r="D118" t="s">
        <v>14</v>
      </c>
      <c r="E118">
        <v>128</v>
      </c>
    </row>
    <row r="119" spans="1:5" x14ac:dyDescent="0.25">
      <c r="A119" t="s">
        <v>20</v>
      </c>
      <c r="B119">
        <v>524</v>
      </c>
      <c r="D119" t="s">
        <v>14</v>
      </c>
      <c r="E119">
        <v>33</v>
      </c>
    </row>
    <row r="120" spans="1:5" x14ac:dyDescent="0.25">
      <c r="A120" t="s">
        <v>20</v>
      </c>
      <c r="B120">
        <v>1989</v>
      </c>
      <c r="D120" t="s">
        <v>14</v>
      </c>
      <c r="E120">
        <v>1072</v>
      </c>
    </row>
    <row r="121" spans="1:5" x14ac:dyDescent="0.25">
      <c r="A121" t="s">
        <v>20</v>
      </c>
      <c r="B121">
        <v>157</v>
      </c>
      <c r="D121" t="s">
        <v>14</v>
      </c>
      <c r="E121">
        <v>393</v>
      </c>
    </row>
    <row r="122" spans="1:5" x14ac:dyDescent="0.25">
      <c r="A122" t="s">
        <v>20</v>
      </c>
      <c r="B122">
        <v>4498</v>
      </c>
      <c r="D122" t="s">
        <v>14</v>
      </c>
      <c r="E122">
        <v>1257</v>
      </c>
    </row>
    <row r="123" spans="1:5" x14ac:dyDescent="0.25">
      <c r="A123" t="s">
        <v>20</v>
      </c>
      <c r="B123">
        <v>80</v>
      </c>
      <c r="D123" t="s">
        <v>14</v>
      </c>
      <c r="E123">
        <v>328</v>
      </c>
    </row>
    <row r="124" spans="1:5" x14ac:dyDescent="0.25">
      <c r="A124" t="s">
        <v>20</v>
      </c>
      <c r="B124">
        <v>43</v>
      </c>
      <c r="D124" t="s">
        <v>14</v>
      </c>
      <c r="E124">
        <v>147</v>
      </c>
    </row>
    <row r="125" spans="1:5" x14ac:dyDescent="0.25">
      <c r="A125" t="s">
        <v>20</v>
      </c>
      <c r="B125">
        <v>2053</v>
      </c>
      <c r="D125" t="s">
        <v>14</v>
      </c>
      <c r="E125">
        <v>830</v>
      </c>
    </row>
    <row r="126" spans="1:5" x14ac:dyDescent="0.25">
      <c r="A126" t="s">
        <v>20</v>
      </c>
      <c r="B126">
        <v>168</v>
      </c>
      <c r="D126" t="s">
        <v>14</v>
      </c>
      <c r="E126">
        <v>331</v>
      </c>
    </row>
    <row r="127" spans="1:5" x14ac:dyDescent="0.25">
      <c r="A127" t="s">
        <v>20</v>
      </c>
      <c r="B127">
        <v>4289</v>
      </c>
      <c r="D127" t="s">
        <v>14</v>
      </c>
      <c r="E127">
        <v>25</v>
      </c>
    </row>
    <row r="128" spans="1:5" x14ac:dyDescent="0.25">
      <c r="A128" t="s">
        <v>20</v>
      </c>
      <c r="B128">
        <v>165</v>
      </c>
      <c r="D128" t="s">
        <v>14</v>
      </c>
      <c r="E128">
        <v>3483</v>
      </c>
    </row>
    <row r="129" spans="1:5" x14ac:dyDescent="0.25">
      <c r="A129" t="s">
        <v>20</v>
      </c>
      <c r="B129">
        <v>1815</v>
      </c>
      <c r="D129" t="s">
        <v>14</v>
      </c>
      <c r="E129">
        <v>923</v>
      </c>
    </row>
    <row r="130" spans="1:5" x14ac:dyDescent="0.25">
      <c r="A130" t="s">
        <v>20</v>
      </c>
      <c r="B130">
        <v>397</v>
      </c>
      <c r="D130" t="s">
        <v>14</v>
      </c>
      <c r="E130">
        <v>1</v>
      </c>
    </row>
    <row r="131" spans="1:5" x14ac:dyDescent="0.25">
      <c r="A131" t="s">
        <v>20</v>
      </c>
      <c r="B131">
        <v>1539</v>
      </c>
      <c r="D131" t="s">
        <v>14</v>
      </c>
      <c r="E131">
        <v>33</v>
      </c>
    </row>
    <row r="132" spans="1:5" x14ac:dyDescent="0.25">
      <c r="A132" t="s">
        <v>20</v>
      </c>
      <c r="B132">
        <v>138</v>
      </c>
      <c r="D132" t="s">
        <v>14</v>
      </c>
      <c r="E132">
        <v>40</v>
      </c>
    </row>
    <row r="133" spans="1:5" x14ac:dyDescent="0.25">
      <c r="A133" t="s">
        <v>20</v>
      </c>
      <c r="B133">
        <v>3594</v>
      </c>
      <c r="D133" t="s">
        <v>14</v>
      </c>
      <c r="E133">
        <v>23</v>
      </c>
    </row>
    <row r="134" spans="1:5" x14ac:dyDescent="0.25">
      <c r="A134" t="s">
        <v>20</v>
      </c>
      <c r="B134">
        <v>5880</v>
      </c>
      <c r="D134" t="s">
        <v>14</v>
      </c>
      <c r="E134">
        <v>75</v>
      </c>
    </row>
    <row r="135" spans="1:5" x14ac:dyDescent="0.25">
      <c r="A135" t="s">
        <v>20</v>
      </c>
      <c r="B135">
        <v>112</v>
      </c>
      <c r="D135" t="s">
        <v>14</v>
      </c>
      <c r="E135">
        <v>2176</v>
      </c>
    </row>
    <row r="136" spans="1:5" x14ac:dyDescent="0.25">
      <c r="A136" t="s">
        <v>20</v>
      </c>
      <c r="B136">
        <v>943</v>
      </c>
      <c r="D136" t="s">
        <v>14</v>
      </c>
      <c r="E136">
        <v>441</v>
      </c>
    </row>
    <row r="137" spans="1:5" x14ac:dyDescent="0.25">
      <c r="A137" t="s">
        <v>20</v>
      </c>
      <c r="B137">
        <v>2468</v>
      </c>
      <c r="D137" t="s">
        <v>14</v>
      </c>
      <c r="E137">
        <v>25</v>
      </c>
    </row>
    <row r="138" spans="1:5" x14ac:dyDescent="0.25">
      <c r="A138" t="s">
        <v>20</v>
      </c>
      <c r="B138">
        <v>2551</v>
      </c>
      <c r="D138" t="s">
        <v>14</v>
      </c>
      <c r="E138">
        <v>127</v>
      </c>
    </row>
    <row r="139" spans="1:5" x14ac:dyDescent="0.25">
      <c r="A139" t="s">
        <v>20</v>
      </c>
      <c r="B139">
        <v>101</v>
      </c>
      <c r="D139" t="s">
        <v>14</v>
      </c>
      <c r="E139">
        <v>355</v>
      </c>
    </row>
    <row r="140" spans="1:5" x14ac:dyDescent="0.25">
      <c r="A140" t="s">
        <v>20</v>
      </c>
      <c r="B140">
        <v>92</v>
      </c>
      <c r="D140" t="s">
        <v>14</v>
      </c>
      <c r="E140">
        <v>44</v>
      </c>
    </row>
    <row r="141" spans="1:5" x14ac:dyDescent="0.25">
      <c r="A141" t="s">
        <v>20</v>
      </c>
      <c r="B141">
        <v>62</v>
      </c>
      <c r="D141" t="s">
        <v>14</v>
      </c>
      <c r="E141">
        <v>67</v>
      </c>
    </row>
    <row r="142" spans="1:5" x14ac:dyDescent="0.25">
      <c r="A142" t="s">
        <v>20</v>
      </c>
      <c r="B142">
        <v>149</v>
      </c>
      <c r="D142" t="s">
        <v>14</v>
      </c>
      <c r="E142">
        <v>1068</v>
      </c>
    </row>
    <row r="143" spans="1:5" x14ac:dyDescent="0.25">
      <c r="A143" t="s">
        <v>20</v>
      </c>
      <c r="B143">
        <v>329</v>
      </c>
      <c r="D143" t="s">
        <v>14</v>
      </c>
      <c r="E143">
        <v>424</v>
      </c>
    </row>
    <row r="144" spans="1:5" x14ac:dyDescent="0.25">
      <c r="A144" t="s">
        <v>20</v>
      </c>
      <c r="B144">
        <v>97</v>
      </c>
      <c r="D144" t="s">
        <v>14</v>
      </c>
      <c r="E144">
        <v>151</v>
      </c>
    </row>
    <row r="145" spans="1:5" x14ac:dyDescent="0.25">
      <c r="A145" t="s">
        <v>20</v>
      </c>
      <c r="B145">
        <v>1784</v>
      </c>
      <c r="D145" t="s">
        <v>14</v>
      </c>
      <c r="E145">
        <v>1608</v>
      </c>
    </row>
    <row r="146" spans="1:5" x14ac:dyDescent="0.25">
      <c r="A146" t="s">
        <v>20</v>
      </c>
      <c r="B146">
        <v>1684</v>
      </c>
      <c r="D146" t="s">
        <v>14</v>
      </c>
      <c r="E146">
        <v>941</v>
      </c>
    </row>
    <row r="147" spans="1:5" x14ac:dyDescent="0.25">
      <c r="A147" t="s">
        <v>20</v>
      </c>
      <c r="B147">
        <v>250</v>
      </c>
      <c r="D147" t="s">
        <v>14</v>
      </c>
      <c r="E147">
        <v>1</v>
      </c>
    </row>
    <row r="148" spans="1:5" x14ac:dyDescent="0.25">
      <c r="A148" t="s">
        <v>20</v>
      </c>
      <c r="B148">
        <v>238</v>
      </c>
      <c r="D148" t="s">
        <v>14</v>
      </c>
      <c r="E148">
        <v>40</v>
      </c>
    </row>
    <row r="149" spans="1:5" x14ac:dyDescent="0.25">
      <c r="A149" t="s">
        <v>20</v>
      </c>
      <c r="B149">
        <v>53</v>
      </c>
      <c r="D149" t="s">
        <v>14</v>
      </c>
      <c r="E149">
        <v>3015</v>
      </c>
    </row>
    <row r="150" spans="1:5" x14ac:dyDescent="0.25">
      <c r="A150" t="s">
        <v>20</v>
      </c>
      <c r="B150">
        <v>214</v>
      </c>
      <c r="D150" t="s">
        <v>14</v>
      </c>
      <c r="E150">
        <v>435</v>
      </c>
    </row>
    <row r="151" spans="1:5" x14ac:dyDescent="0.25">
      <c r="A151" t="s">
        <v>20</v>
      </c>
      <c r="B151">
        <v>222</v>
      </c>
      <c r="D151" t="s">
        <v>14</v>
      </c>
      <c r="E151">
        <v>714</v>
      </c>
    </row>
    <row r="152" spans="1:5" x14ac:dyDescent="0.25">
      <c r="A152" t="s">
        <v>20</v>
      </c>
      <c r="B152">
        <v>1884</v>
      </c>
      <c r="D152" t="s">
        <v>14</v>
      </c>
      <c r="E152">
        <v>5497</v>
      </c>
    </row>
    <row r="153" spans="1:5" x14ac:dyDescent="0.25">
      <c r="A153" t="s">
        <v>20</v>
      </c>
      <c r="B153">
        <v>218</v>
      </c>
      <c r="D153" t="s">
        <v>14</v>
      </c>
      <c r="E153">
        <v>418</v>
      </c>
    </row>
    <row r="154" spans="1:5" x14ac:dyDescent="0.25">
      <c r="A154" t="s">
        <v>20</v>
      </c>
      <c r="B154">
        <v>6465</v>
      </c>
      <c r="D154" t="s">
        <v>14</v>
      </c>
      <c r="E154">
        <v>1439</v>
      </c>
    </row>
    <row r="155" spans="1:5" x14ac:dyDescent="0.25">
      <c r="A155" t="s">
        <v>20</v>
      </c>
      <c r="B155">
        <v>59</v>
      </c>
      <c r="D155" t="s">
        <v>14</v>
      </c>
      <c r="E155">
        <v>15</v>
      </c>
    </row>
    <row r="156" spans="1:5" x14ac:dyDescent="0.25">
      <c r="A156" t="s">
        <v>20</v>
      </c>
      <c r="B156">
        <v>88</v>
      </c>
      <c r="D156" t="s">
        <v>14</v>
      </c>
      <c r="E156">
        <v>1999</v>
      </c>
    </row>
    <row r="157" spans="1:5" x14ac:dyDescent="0.25">
      <c r="A157" t="s">
        <v>20</v>
      </c>
      <c r="B157">
        <v>1697</v>
      </c>
      <c r="D157" t="s">
        <v>14</v>
      </c>
      <c r="E157">
        <v>118</v>
      </c>
    </row>
    <row r="158" spans="1:5" x14ac:dyDescent="0.25">
      <c r="A158" t="s">
        <v>20</v>
      </c>
      <c r="B158">
        <v>92</v>
      </c>
      <c r="D158" t="s">
        <v>14</v>
      </c>
      <c r="E158">
        <v>162</v>
      </c>
    </row>
    <row r="159" spans="1:5" x14ac:dyDescent="0.25">
      <c r="A159" t="s">
        <v>20</v>
      </c>
      <c r="B159">
        <v>186</v>
      </c>
      <c r="D159" t="s">
        <v>14</v>
      </c>
      <c r="E159">
        <v>83</v>
      </c>
    </row>
    <row r="160" spans="1:5" x14ac:dyDescent="0.25">
      <c r="A160" t="s">
        <v>20</v>
      </c>
      <c r="B160">
        <v>138</v>
      </c>
      <c r="D160" t="s">
        <v>14</v>
      </c>
      <c r="E160">
        <v>747</v>
      </c>
    </row>
    <row r="161" spans="1:5" x14ac:dyDescent="0.25">
      <c r="A161" t="s">
        <v>20</v>
      </c>
      <c r="B161">
        <v>261</v>
      </c>
      <c r="D161" t="s">
        <v>14</v>
      </c>
      <c r="E161">
        <v>84</v>
      </c>
    </row>
    <row r="162" spans="1:5" x14ac:dyDescent="0.25">
      <c r="A162" t="s">
        <v>20</v>
      </c>
      <c r="B162">
        <v>107</v>
      </c>
      <c r="D162" t="s">
        <v>14</v>
      </c>
      <c r="E162">
        <v>91</v>
      </c>
    </row>
    <row r="163" spans="1:5" x14ac:dyDescent="0.25">
      <c r="A163" t="s">
        <v>20</v>
      </c>
      <c r="B163">
        <v>199</v>
      </c>
      <c r="D163" t="s">
        <v>14</v>
      </c>
      <c r="E163">
        <v>792</v>
      </c>
    </row>
    <row r="164" spans="1:5" x14ac:dyDescent="0.25">
      <c r="A164" t="s">
        <v>20</v>
      </c>
      <c r="B164">
        <v>5512</v>
      </c>
      <c r="D164" t="s">
        <v>14</v>
      </c>
      <c r="E164">
        <v>32</v>
      </c>
    </row>
    <row r="165" spans="1:5" x14ac:dyDescent="0.25">
      <c r="A165" t="s">
        <v>20</v>
      </c>
      <c r="B165">
        <v>86</v>
      </c>
      <c r="D165" t="s">
        <v>14</v>
      </c>
      <c r="E165">
        <v>186</v>
      </c>
    </row>
    <row r="166" spans="1:5" x14ac:dyDescent="0.25">
      <c r="A166" t="s">
        <v>20</v>
      </c>
      <c r="B166">
        <v>2768</v>
      </c>
      <c r="D166" t="s">
        <v>14</v>
      </c>
      <c r="E166">
        <v>605</v>
      </c>
    </row>
    <row r="167" spans="1:5" x14ac:dyDescent="0.25">
      <c r="A167" t="s">
        <v>20</v>
      </c>
      <c r="B167">
        <v>48</v>
      </c>
      <c r="D167" t="s">
        <v>14</v>
      </c>
      <c r="E167">
        <v>1</v>
      </c>
    </row>
    <row r="168" spans="1:5" x14ac:dyDescent="0.25">
      <c r="A168" t="s">
        <v>20</v>
      </c>
      <c r="B168">
        <v>87</v>
      </c>
      <c r="D168" t="s">
        <v>14</v>
      </c>
      <c r="E168">
        <v>31</v>
      </c>
    </row>
    <row r="169" spans="1:5" x14ac:dyDescent="0.25">
      <c r="A169" t="s">
        <v>20</v>
      </c>
      <c r="B169">
        <v>1894</v>
      </c>
      <c r="D169" t="s">
        <v>14</v>
      </c>
      <c r="E169">
        <v>1181</v>
      </c>
    </row>
    <row r="170" spans="1:5" x14ac:dyDescent="0.25">
      <c r="A170" t="s">
        <v>20</v>
      </c>
      <c r="B170">
        <v>282</v>
      </c>
      <c r="D170" t="s">
        <v>14</v>
      </c>
      <c r="E170">
        <v>39</v>
      </c>
    </row>
    <row r="171" spans="1:5" x14ac:dyDescent="0.25">
      <c r="A171" t="s">
        <v>20</v>
      </c>
      <c r="B171">
        <v>116</v>
      </c>
      <c r="D171" t="s">
        <v>14</v>
      </c>
      <c r="E171">
        <v>46</v>
      </c>
    </row>
    <row r="172" spans="1:5" x14ac:dyDescent="0.25">
      <c r="A172" t="s">
        <v>20</v>
      </c>
      <c r="B172">
        <v>83</v>
      </c>
      <c r="D172" t="s">
        <v>14</v>
      </c>
      <c r="E172">
        <v>105</v>
      </c>
    </row>
    <row r="173" spans="1:5" x14ac:dyDescent="0.25">
      <c r="A173" t="s">
        <v>20</v>
      </c>
      <c r="B173">
        <v>91</v>
      </c>
      <c r="D173" t="s">
        <v>14</v>
      </c>
      <c r="E173">
        <v>535</v>
      </c>
    </row>
    <row r="174" spans="1:5" x14ac:dyDescent="0.25">
      <c r="A174" t="s">
        <v>20</v>
      </c>
      <c r="B174">
        <v>546</v>
      </c>
      <c r="D174" t="s">
        <v>14</v>
      </c>
      <c r="E174">
        <v>16</v>
      </c>
    </row>
    <row r="175" spans="1:5" x14ac:dyDescent="0.25">
      <c r="A175" t="s">
        <v>20</v>
      </c>
      <c r="B175">
        <v>393</v>
      </c>
      <c r="D175" t="s">
        <v>14</v>
      </c>
      <c r="E175">
        <v>575</v>
      </c>
    </row>
    <row r="176" spans="1:5" x14ac:dyDescent="0.25">
      <c r="A176" t="s">
        <v>20</v>
      </c>
      <c r="B176">
        <v>133</v>
      </c>
      <c r="D176" t="s">
        <v>14</v>
      </c>
      <c r="E176">
        <v>1120</v>
      </c>
    </row>
    <row r="177" spans="1:5" x14ac:dyDescent="0.25">
      <c r="A177" t="s">
        <v>20</v>
      </c>
      <c r="B177">
        <v>254</v>
      </c>
      <c r="D177" t="s">
        <v>14</v>
      </c>
      <c r="E177">
        <v>113</v>
      </c>
    </row>
    <row r="178" spans="1:5" x14ac:dyDescent="0.25">
      <c r="A178" t="s">
        <v>20</v>
      </c>
      <c r="B178">
        <v>176</v>
      </c>
      <c r="D178" t="s">
        <v>14</v>
      </c>
      <c r="E178">
        <v>1538</v>
      </c>
    </row>
    <row r="179" spans="1:5" x14ac:dyDescent="0.25">
      <c r="A179" t="s">
        <v>20</v>
      </c>
      <c r="B179">
        <v>337</v>
      </c>
      <c r="D179" t="s">
        <v>14</v>
      </c>
      <c r="E179">
        <v>9</v>
      </c>
    </row>
    <row r="180" spans="1:5" x14ac:dyDescent="0.25">
      <c r="A180" t="s">
        <v>20</v>
      </c>
      <c r="B180">
        <v>107</v>
      </c>
      <c r="D180" t="s">
        <v>14</v>
      </c>
      <c r="E180">
        <v>554</v>
      </c>
    </row>
    <row r="181" spans="1:5" x14ac:dyDescent="0.25">
      <c r="A181" t="s">
        <v>20</v>
      </c>
      <c r="B181">
        <v>183</v>
      </c>
      <c r="D181" t="s">
        <v>14</v>
      </c>
      <c r="E181">
        <v>648</v>
      </c>
    </row>
    <row r="182" spans="1:5" x14ac:dyDescent="0.25">
      <c r="A182" t="s">
        <v>20</v>
      </c>
      <c r="B182">
        <v>72</v>
      </c>
      <c r="D182" t="s">
        <v>14</v>
      </c>
      <c r="E182">
        <v>21</v>
      </c>
    </row>
    <row r="183" spans="1:5" x14ac:dyDescent="0.25">
      <c r="A183" t="s">
        <v>20</v>
      </c>
      <c r="B183">
        <v>295</v>
      </c>
      <c r="D183" t="s">
        <v>14</v>
      </c>
      <c r="E183">
        <v>54</v>
      </c>
    </row>
    <row r="184" spans="1:5" x14ac:dyDescent="0.25">
      <c r="A184" t="s">
        <v>20</v>
      </c>
      <c r="B184">
        <v>142</v>
      </c>
      <c r="D184" t="s">
        <v>14</v>
      </c>
      <c r="E184">
        <v>120</v>
      </c>
    </row>
    <row r="185" spans="1:5" x14ac:dyDescent="0.25">
      <c r="A185" t="s">
        <v>20</v>
      </c>
      <c r="B185">
        <v>85</v>
      </c>
      <c r="D185" t="s">
        <v>14</v>
      </c>
      <c r="E185">
        <v>579</v>
      </c>
    </row>
    <row r="186" spans="1:5" x14ac:dyDescent="0.25">
      <c r="A186" t="s">
        <v>20</v>
      </c>
      <c r="B186">
        <v>659</v>
      </c>
      <c r="D186" t="s">
        <v>14</v>
      </c>
      <c r="E186">
        <v>2072</v>
      </c>
    </row>
    <row r="187" spans="1:5" x14ac:dyDescent="0.25">
      <c r="A187" t="s">
        <v>20</v>
      </c>
      <c r="B187">
        <v>121</v>
      </c>
      <c r="D187" t="s">
        <v>14</v>
      </c>
      <c r="E187">
        <v>0</v>
      </c>
    </row>
    <row r="188" spans="1:5" x14ac:dyDescent="0.25">
      <c r="A188" t="s">
        <v>20</v>
      </c>
      <c r="B188">
        <v>3742</v>
      </c>
      <c r="D188" t="s">
        <v>14</v>
      </c>
      <c r="E188">
        <v>1796</v>
      </c>
    </row>
    <row r="189" spans="1:5" x14ac:dyDescent="0.25">
      <c r="A189" t="s">
        <v>20</v>
      </c>
      <c r="B189">
        <v>223</v>
      </c>
      <c r="D189" t="s">
        <v>14</v>
      </c>
      <c r="E189">
        <v>62</v>
      </c>
    </row>
    <row r="190" spans="1:5" x14ac:dyDescent="0.25">
      <c r="A190" t="s">
        <v>20</v>
      </c>
      <c r="B190">
        <v>133</v>
      </c>
      <c r="D190" t="s">
        <v>14</v>
      </c>
      <c r="E190">
        <v>347</v>
      </c>
    </row>
    <row r="191" spans="1:5" x14ac:dyDescent="0.25">
      <c r="A191" t="s">
        <v>20</v>
      </c>
      <c r="B191">
        <v>5168</v>
      </c>
      <c r="D191" t="s">
        <v>14</v>
      </c>
      <c r="E191">
        <v>19</v>
      </c>
    </row>
    <row r="192" spans="1:5" x14ac:dyDescent="0.25">
      <c r="A192" t="s">
        <v>20</v>
      </c>
      <c r="B192">
        <v>307</v>
      </c>
      <c r="D192" t="s">
        <v>14</v>
      </c>
      <c r="E192">
        <v>1258</v>
      </c>
    </row>
    <row r="193" spans="1:5" x14ac:dyDescent="0.25">
      <c r="A193" t="s">
        <v>20</v>
      </c>
      <c r="B193">
        <v>2441</v>
      </c>
      <c r="D193" t="s">
        <v>14</v>
      </c>
      <c r="E193">
        <v>362</v>
      </c>
    </row>
    <row r="194" spans="1:5" x14ac:dyDescent="0.25">
      <c r="A194" t="s">
        <v>20</v>
      </c>
      <c r="B194">
        <v>1385</v>
      </c>
      <c r="D194" t="s">
        <v>14</v>
      </c>
      <c r="E194">
        <v>133</v>
      </c>
    </row>
    <row r="195" spans="1:5" x14ac:dyDescent="0.25">
      <c r="A195" t="s">
        <v>20</v>
      </c>
      <c r="B195">
        <v>190</v>
      </c>
      <c r="D195" t="s">
        <v>14</v>
      </c>
      <c r="E195">
        <v>846</v>
      </c>
    </row>
    <row r="196" spans="1:5" x14ac:dyDescent="0.25">
      <c r="A196" t="s">
        <v>20</v>
      </c>
      <c r="B196">
        <v>470</v>
      </c>
      <c r="D196" t="s">
        <v>14</v>
      </c>
      <c r="E196">
        <v>10</v>
      </c>
    </row>
    <row r="197" spans="1:5" x14ac:dyDescent="0.25">
      <c r="A197" t="s">
        <v>20</v>
      </c>
      <c r="B197">
        <v>253</v>
      </c>
      <c r="D197" t="s">
        <v>14</v>
      </c>
      <c r="E197">
        <v>191</v>
      </c>
    </row>
    <row r="198" spans="1:5" x14ac:dyDescent="0.25">
      <c r="A198" t="s">
        <v>20</v>
      </c>
      <c r="B198">
        <v>1113</v>
      </c>
      <c r="D198" t="s">
        <v>14</v>
      </c>
      <c r="E198">
        <v>1979</v>
      </c>
    </row>
    <row r="199" spans="1:5" x14ac:dyDescent="0.25">
      <c r="A199" t="s">
        <v>20</v>
      </c>
      <c r="B199">
        <v>2283</v>
      </c>
      <c r="D199" t="s">
        <v>14</v>
      </c>
      <c r="E199">
        <v>63</v>
      </c>
    </row>
    <row r="200" spans="1:5" x14ac:dyDescent="0.25">
      <c r="A200" t="s">
        <v>20</v>
      </c>
      <c r="B200">
        <v>1095</v>
      </c>
      <c r="D200" t="s">
        <v>14</v>
      </c>
      <c r="E200">
        <v>6080</v>
      </c>
    </row>
    <row r="201" spans="1:5" x14ac:dyDescent="0.25">
      <c r="A201" t="s">
        <v>20</v>
      </c>
      <c r="B201">
        <v>1690</v>
      </c>
      <c r="D201" t="s">
        <v>14</v>
      </c>
      <c r="E201">
        <v>80</v>
      </c>
    </row>
    <row r="202" spans="1:5" x14ac:dyDescent="0.25">
      <c r="A202" t="s">
        <v>20</v>
      </c>
      <c r="B202">
        <v>191</v>
      </c>
      <c r="D202" t="s">
        <v>14</v>
      </c>
      <c r="E202">
        <v>9</v>
      </c>
    </row>
    <row r="203" spans="1:5" x14ac:dyDescent="0.25">
      <c r="A203" t="s">
        <v>20</v>
      </c>
      <c r="B203">
        <v>2013</v>
      </c>
      <c r="D203" t="s">
        <v>14</v>
      </c>
      <c r="E203">
        <v>1784</v>
      </c>
    </row>
    <row r="204" spans="1:5" x14ac:dyDescent="0.25">
      <c r="A204" t="s">
        <v>20</v>
      </c>
      <c r="B204">
        <v>1703</v>
      </c>
      <c r="D204" t="s">
        <v>14</v>
      </c>
      <c r="E204">
        <v>243</v>
      </c>
    </row>
    <row r="205" spans="1:5" x14ac:dyDescent="0.25">
      <c r="A205" t="s">
        <v>20</v>
      </c>
      <c r="B205">
        <v>80</v>
      </c>
      <c r="D205" t="s">
        <v>14</v>
      </c>
      <c r="E205">
        <v>1296</v>
      </c>
    </row>
    <row r="206" spans="1:5" x14ac:dyDescent="0.25">
      <c r="A206" t="s">
        <v>20</v>
      </c>
      <c r="B206">
        <v>41</v>
      </c>
      <c r="D206" t="s">
        <v>14</v>
      </c>
      <c r="E206">
        <v>77</v>
      </c>
    </row>
    <row r="207" spans="1:5" x14ac:dyDescent="0.25">
      <c r="A207" t="s">
        <v>20</v>
      </c>
      <c r="B207">
        <v>187</v>
      </c>
      <c r="D207" t="s">
        <v>14</v>
      </c>
      <c r="E207">
        <v>395</v>
      </c>
    </row>
    <row r="208" spans="1:5" x14ac:dyDescent="0.25">
      <c r="A208" t="s">
        <v>20</v>
      </c>
      <c r="B208">
        <v>2875</v>
      </c>
      <c r="D208" t="s">
        <v>14</v>
      </c>
      <c r="E208">
        <v>49</v>
      </c>
    </row>
    <row r="209" spans="1:5" x14ac:dyDescent="0.25">
      <c r="A209" t="s">
        <v>20</v>
      </c>
      <c r="B209">
        <v>88</v>
      </c>
      <c r="D209" t="s">
        <v>14</v>
      </c>
      <c r="E209">
        <v>180</v>
      </c>
    </row>
    <row r="210" spans="1:5" x14ac:dyDescent="0.25">
      <c r="A210" t="s">
        <v>20</v>
      </c>
      <c r="B210">
        <v>191</v>
      </c>
      <c r="D210" t="s">
        <v>14</v>
      </c>
      <c r="E210">
        <v>2690</v>
      </c>
    </row>
    <row r="211" spans="1:5" x14ac:dyDescent="0.25">
      <c r="A211" t="s">
        <v>20</v>
      </c>
      <c r="B211">
        <v>139</v>
      </c>
      <c r="D211" t="s">
        <v>14</v>
      </c>
      <c r="E211">
        <v>2779</v>
      </c>
    </row>
    <row r="212" spans="1:5" x14ac:dyDescent="0.25">
      <c r="A212" t="s">
        <v>20</v>
      </c>
      <c r="B212">
        <v>186</v>
      </c>
      <c r="D212" t="s">
        <v>14</v>
      </c>
      <c r="E212">
        <v>92</v>
      </c>
    </row>
    <row r="213" spans="1:5" x14ac:dyDescent="0.25">
      <c r="A213" t="s">
        <v>20</v>
      </c>
      <c r="B213">
        <v>112</v>
      </c>
      <c r="D213" t="s">
        <v>14</v>
      </c>
      <c r="E213">
        <v>1028</v>
      </c>
    </row>
    <row r="214" spans="1:5" x14ac:dyDescent="0.25">
      <c r="A214" t="s">
        <v>20</v>
      </c>
      <c r="B214">
        <v>101</v>
      </c>
      <c r="D214" t="s">
        <v>14</v>
      </c>
      <c r="E214">
        <v>26</v>
      </c>
    </row>
    <row r="215" spans="1:5" x14ac:dyDescent="0.25">
      <c r="A215" t="s">
        <v>20</v>
      </c>
      <c r="B215">
        <v>206</v>
      </c>
      <c r="D215" t="s">
        <v>14</v>
      </c>
      <c r="E215">
        <v>1790</v>
      </c>
    </row>
    <row r="216" spans="1:5" x14ac:dyDescent="0.25">
      <c r="A216" t="s">
        <v>20</v>
      </c>
      <c r="B216">
        <v>154</v>
      </c>
      <c r="D216" t="s">
        <v>14</v>
      </c>
      <c r="E216">
        <v>37</v>
      </c>
    </row>
    <row r="217" spans="1:5" x14ac:dyDescent="0.25">
      <c r="A217" t="s">
        <v>20</v>
      </c>
      <c r="B217">
        <v>5966</v>
      </c>
      <c r="D217" t="s">
        <v>14</v>
      </c>
      <c r="E217">
        <v>35</v>
      </c>
    </row>
    <row r="218" spans="1:5" x14ac:dyDescent="0.25">
      <c r="A218" t="s">
        <v>20</v>
      </c>
      <c r="B218">
        <v>169</v>
      </c>
      <c r="D218" t="s">
        <v>14</v>
      </c>
      <c r="E218">
        <v>558</v>
      </c>
    </row>
    <row r="219" spans="1:5" x14ac:dyDescent="0.25">
      <c r="A219" t="s">
        <v>20</v>
      </c>
      <c r="B219">
        <v>2106</v>
      </c>
      <c r="D219" t="s">
        <v>14</v>
      </c>
      <c r="E219">
        <v>64</v>
      </c>
    </row>
    <row r="220" spans="1:5" x14ac:dyDescent="0.25">
      <c r="A220" t="s">
        <v>20</v>
      </c>
      <c r="B220">
        <v>131</v>
      </c>
      <c r="D220" t="s">
        <v>14</v>
      </c>
      <c r="E220">
        <v>245</v>
      </c>
    </row>
    <row r="221" spans="1:5" x14ac:dyDescent="0.25">
      <c r="A221" t="s">
        <v>20</v>
      </c>
      <c r="B221">
        <v>84</v>
      </c>
      <c r="D221" t="s">
        <v>14</v>
      </c>
      <c r="E221">
        <v>71</v>
      </c>
    </row>
    <row r="222" spans="1:5" x14ac:dyDescent="0.25">
      <c r="A222" t="s">
        <v>20</v>
      </c>
      <c r="B222">
        <v>155</v>
      </c>
      <c r="D222" t="s">
        <v>14</v>
      </c>
      <c r="E222">
        <v>42</v>
      </c>
    </row>
    <row r="223" spans="1:5" x14ac:dyDescent="0.25">
      <c r="A223" t="s">
        <v>20</v>
      </c>
      <c r="B223">
        <v>189</v>
      </c>
      <c r="D223" t="s">
        <v>14</v>
      </c>
      <c r="E223">
        <v>156</v>
      </c>
    </row>
    <row r="224" spans="1:5" x14ac:dyDescent="0.25">
      <c r="A224" t="s">
        <v>20</v>
      </c>
      <c r="B224">
        <v>4799</v>
      </c>
      <c r="D224" t="s">
        <v>14</v>
      </c>
      <c r="E224">
        <v>1368</v>
      </c>
    </row>
    <row r="225" spans="1:5" x14ac:dyDescent="0.25">
      <c r="A225" t="s">
        <v>20</v>
      </c>
      <c r="B225">
        <v>1137</v>
      </c>
      <c r="D225" t="s">
        <v>14</v>
      </c>
      <c r="E225">
        <v>102</v>
      </c>
    </row>
    <row r="226" spans="1:5" x14ac:dyDescent="0.25">
      <c r="A226" t="s">
        <v>20</v>
      </c>
      <c r="B226">
        <v>1152</v>
      </c>
      <c r="D226" t="s">
        <v>14</v>
      </c>
      <c r="E226">
        <v>86</v>
      </c>
    </row>
    <row r="227" spans="1:5" x14ac:dyDescent="0.25">
      <c r="A227" t="s">
        <v>20</v>
      </c>
      <c r="B227">
        <v>50</v>
      </c>
      <c r="D227" t="s">
        <v>14</v>
      </c>
      <c r="E227">
        <v>253</v>
      </c>
    </row>
    <row r="228" spans="1:5" x14ac:dyDescent="0.25">
      <c r="A228" t="s">
        <v>20</v>
      </c>
      <c r="B228">
        <v>3059</v>
      </c>
      <c r="D228" t="s">
        <v>14</v>
      </c>
      <c r="E228">
        <v>157</v>
      </c>
    </row>
    <row r="229" spans="1:5" x14ac:dyDescent="0.25">
      <c r="A229" t="s">
        <v>20</v>
      </c>
      <c r="B229">
        <v>34</v>
      </c>
      <c r="D229" t="s">
        <v>14</v>
      </c>
      <c r="E229">
        <v>183</v>
      </c>
    </row>
    <row r="230" spans="1:5" x14ac:dyDescent="0.25">
      <c r="A230" t="s">
        <v>20</v>
      </c>
      <c r="B230">
        <v>220</v>
      </c>
      <c r="D230" t="s">
        <v>14</v>
      </c>
      <c r="E230">
        <v>82</v>
      </c>
    </row>
    <row r="231" spans="1:5" x14ac:dyDescent="0.25">
      <c r="A231" t="s">
        <v>20</v>
      </c>
      <c r="B231">
        <v>1604</v>
      </c>
      <c r="D231" t="s">
        <v>14</v>
      </c>
      <c r="E231">
        <v>1</v>
      </c>
    </row>
    <row r="232" spans="1:5" x14ac:dyDescent="0.25">
      <c r="A232" t="s">
        <v>20</v>
      </c>
      <c r="B232">
        <v>454</v>
      </c>
      <c r="D232" t="s">
        <v>14</v>
      </c>
      <c r="E232">
        <v>1198</v>
      </c>
    </row>
    <row r="233" spans="1:5" x14ac:dyDescent="0.25">
      <c r="A233" t="s">
        <v>20</v>
      </c>
      <c r="B233">
        <v>123</v>
      </c>
      <c r="D233" t="s">
        <v>14</v>
      </c>
      <c r="E233">
        <v>648</v>
      </c>
    </row>
    <row r="234" spans="1:5" x14ac:dyDescent="0.25">
      <c r="A234" t="s">
        <v>20</v>
      </c>
      <c r="B234">
        <v>299</v>
      </c>
      <c r="D234" t="s">
        <v>14</v>
      </c>
      <c r="E234">
        <v>64</v>
      </c>
    </row>
    <row r="235" spans="1:5" x14ac:dyDescent="0.25">
      <c r="A235" t="s">
        <v>20</v>
      </c>
      <c r="B235">
        <v>2237</v>
      </c>
      <c r="D235" t="s">
        <v>14</v>
      </c>
      <c r="E235">
        <v>62</v>
      </c>
    </row>
    <row r="236" spans="1:5" x14ac:dyDescent="0.25">
      <c r="A236" t="s">
        <v>20</v>
      </c>
      <c r="B236">
        <v>645</v>
      </c>
      <c r="D236" t="s">
        <v>14</v>
      </c>
      <c r="E236">
        <v>750</v>
      </c>
    </row>
    <row r="237" spans="1:5" x14ac:dyDescent="0.25">
      <c r="A237" t="s">
        <v>20</v>
      </c>
      <c r="B237">
        <v>484</v>
      </c>
      <c r="D237" t="s">
        <v>14</v>
      </c>
      <c r="E237">
        <v>105</v>
      </c>
    </row>
    <row r="238" spans="1:5" x14ac:dyDescent="0.25">
      <c r="A238" t="s">
        <v>20</v>
      </c>
      <c r="B238">
        <v>154</v>
      </c>
      <c r="D238" t="s">
        <v>14</v>
      </c>
      <c r="E238">
        <v>2604</v>
      </c>
    </row>
    <row r="239" spans="1:5" x14ac:dyDescent="0.25">
      <c r="A239" t="s">
        <v>20</v>
      </c>
      <c r="B239">
        <v>82</v>
      </c>
      <c r="D239" t="s">
        <v>14</v>
      </c>
      <c r="E239">
        <v>65</v>
      </c>
    </row>
    <row r="240" spans="1:5" x14ac:dyDescent="0.25">
      <c r="A240" t="s">
        <v>20</v>
      </c>
      <c r="B240">
        <v>134</v>
      </c>
      <c r="D240" t="s">
        <v>14</v>
      </c>
      <c r="E240">
        <v>94</v>
      </c>
    </row>
    <row r="241" spans="1:5" x14ac:dyDescent="0.25">
      <c r="A241" t="s">
        <v>20</v>
      </c>
      <c r="B241">
        <v>5203</v>
      </c>
      <c r="D241" t="s">
        <v>14</v>
      </c>
      <c r="E241">
        <v>257</v>
      </c>
    </row>
    <row r="242" spans="1:5" x14ac:dyDescent="0.25">
      <c r="A242" t="s">
        <v>20</v>
      </c>
      <c r="B242">
        <v>94</v>
      </c>
      <c r="D242" t="s">
        <v>14</v>
      </c>
      <c r="E242">
        <v>2928</v>
      </c>
    </row>
    <row r="243" spans="1:5" x14ac:dyDescent="0.25">
      <c r="A243" t="s">
        <v>20</v>
      </c>
      <c r="B243">
        <v>205</v>
      </c>
      <c r="D243" t="s">
        <v>14</v>
      </c>
      <c r="E243">
        <v>4697</v>
      </c>
    </row>
    <row r="244" spans="1:5" x14ac:dyDescent="0.25">
      <c r="A244" t="s">
        <v>20</v>
      </c>
      <c r="B244">
        <v>92</v>
      </c>
      <c r="D244" t="s">
        <v>14</v>
      </c>
      <c r="E244">
        <v>2915</v>
      </c>
    </row>
    <row r="245" spans="1:5" x14ac:dyDescent="0.25">
      <c r="A245" t="s">
        <v>20</v>
      </c>
      <c r="B245">
        <v>219</v>
      </c>
      <c r="D245" t="s">
        <v>14</v>
      </c>
      <c r="E245">
        <v>18</v>
      </c>
    </row>
    <row r="246" spans="1:5" x14ac:dyDescent="0.25">
      <c r="A246" t="s">
        <v>20</v>
      </c>
      <c r="B246">
        <v>2526</v>
      </c>
      <c r="D246" t="s">
        <v>14</v>
      </c>
      <c r="E246">
        <v>602</v>
      </c>
    </row>
    <row r="247" spans="1:5" x14ac:dyDescent="0.25">
      <c r="A247" t="s">
        <v>20</v>
      </c>
      <c r="B247">
        <v>94</v>
      </c>
      <c r="D247" t="s">
        <v>14</v>
      </c>
      <c r="E247">
        <v>1</v>
      </c>
    </row>
    <row r="248" spans="1:5" x14ac:dyDescent="0.25">
      <c r="A248" t="s">
        <v>20</v>
      </c>
      <c r="B248">
        <v>1713</v>
      </c>
      <c r="D248" t="s">
        <v>14</v>
      </c>
      <c r="E248">
        <v>3868</v>
      </c>
    </row>
    <row r="249" spans="1:5" x14ac:dyDescent="0.25">
      <c r="A249" t="s">
        <v>20</v>
      </c>
      <c r="B249">
        <v>249</v>
      </c>
      <c r="D249" t="s">
        <v>14</v>
      </c>
      <c r="E249">
        <v>504</v>
      </c>
    </row>
    <row r="250" spans="1:5" x14ac:dyDescent="0.25">
      <c r="A250" t="s">
        <v>20</v>
      </c>
      <c r="B250">
        <v>192</v>
      </c>
      <c r="D250" t="s">
        <v>14</v>
      </c>
      <c r="E250">
        <v>14</v>
      </c>
    </row>
    <row r="251" spans="1:5" x14ac:dyDescent="0.25">
      <c r="A251" t="s">
        <v>20</v>
      </c>
      <c r="B251">
        <v>247</v>
      </c>
      <c r="D251" t="s">
        <v>14</v>
      </c>
      <c r="E251">
        <v>750</v>
      </c>
    </row>
    <row r="252" spans="1:5" x14ac:dyDescent="0.25">
      <c r="A252" t="s">
        <v>20</v>
      </c>
      <c r="B252">
        <v>2293</v>
      </c>
      <c r="D252" t="s">
        <v>14</v>
      </c>
      <c r="E252">
        <v>77</v>
      </c>
    </row>
    <row r="253" spans="1:5" x14ac:dyDescent="0.25">
      <c r="A253" t="s">
        <v>20</v>
      </c>
      <c r="B253">
        <v>3131</v>
      </c>
      <c r="D253" t="s">
        <v>14</v>
      </c>
      <c r="E253">
        <v>752</v>
      </c>
    </row>
    <row r="254" spans="1:5" x14ac:dyDescent="0.25">
      <c r="A254" t="s">
        <v>20</v>
      </c>
      <c r="B254">
        <v>143</v>
      </c>
      <c r="D254" t="s">
        <v>14</v>
      </c>
      <c r="E254">
        <v>131</v>
      </c>
    </row>
    <row r="255" spans="1:5" x14ac:dyDescent="0.25">
      <c r="A255" t="s">
        <v>20</v>
      </c>
      <c r="B255">
        <v>296</v>
      </c>
      <c r="D255" t="s">
        <v>14</v>
      </c>
      <c r="E255">
        <v>87</v>
      </c>
    </row>
    <row r="256" spans="1:5" x14ac:dyDescent="0.25">
      <c r="A256" t="s">
        <v>20</v>
      </c>
      <c r="B256">
        <v>170</v>
      </c>
      <c r="D256" t="s">
        <v>14</v>
      </c>
      <c r="E256">
        <v>1063</v>
      </c>
    </row>
    <row r="257" spans="1:5" x14ac:dyDescent="0.25">
      <c r="A257" t="s">
        <v>20</v>
      </c>
      <c r="B257">
        <v>86</v>
      </c>
      <c r="D257" t="s">
        <v>14</v>
      </c>
      <c r="E257">
        <v>76</v>
      </c>
    </row>
    <row r="258" spans="1:5" x14ac:dyDescent="0.25">
      <c r="A258" t="s">
        <v>20</v>
      </c>
      <c r="B258">
        <v>6286</v>
      </c>
      <c r="D258" t="s">
        <v>14</v>
      </c>
      <c r="E258">
        <v>4428</v>
      </c>
    </row>
    <row r="259" spans="1:5" x14ac:dyDescent="0.25">
      <c r="A259" t="s">
        <v>20</v>
      </c>
      <c r="B259">
        <v>3727</v>
      </c>
      <c r="D259" t="s">
        <v>14</v>
      </c>
      <c r="E259">
        <v>58</v>
      </c>
    </row>
    <row r="260" spans="1:5" x14ac:dyDescent="0.25">
      <c r="A260" t="s">
        <v>20</v>
      </c>
      <c r="B260">
        <v>1605</v>
      </c>
      <c r="D260" t="s">
        <v>14</v>
      </c>
      <c r="E260">
        <v>111</v>
      </c>
    </row>
    <row r="261" spans="1:5" x14ac:dyDescent="0.25">
      <c r="A261" t="s">
        <v>20</v>
      </c>
      <c r="B261">
        <v>2120</v>
      </c>
      <c r="D261" t="s">
        <v>14</v>
      </c>
      <c r="E261">
        <v>2955</v>
      </c>
    </row>
    <row r="262" spans="1:5" x14ac:dyDescent="0.25">
      <c r="A262" t="s">
        <v>20</v>
      </c>
      <c r="B262">
        <v>50</v>
      </c>
      <c r="D262" t="s">
        <v>14</v>
      </c>
      <c r="E262">
        <v>1657</v>
      </c>
    </row>
    <row r="263" spans="1:5" x14ac:dyDescent="0.25">
      <c r="A263" t="s">
        <v>20</v>
      </c>
      <c r="B263">
        <v>2080</v>
      </c>
      <c r="D263" t="s">
        <v>14</v>
      </c>
      <c r="E263">
        <v>926</v>
      </c>
    </row>
    <row r="264" spans="1:5" x14ac:dyDescent="0.25">
      <c r="A264" t="s">
        <v>20</v>
      </c>
      <c r="B264">
        <v>2105</v>
      </c>
      <c r="D264" t="s">
        <v>14</v>
      </c>
      <c r="E264">
        <v>77</v>
      </c>
    </row>
    <row r="265" spans="1:5" x14ac:dyDescent="0.25">
      <c r="A265" t="s">
        <v>20</v>
      </c>
      <c r="B265">
        <v>2436</v>
      </c>
      <c r="D265" t="s">
        <v>14</v>
      </c>
      <c r="E265">
        <v>1748</v>
      </c>
    </row>
    <row r="266" spans="1:5" x14ac:dyDescent="0.25">
      <c r="A266" t="s">
        <v>20</v>
      </c>
      <c r="B266">
        <v>80</v>
      </c>
      <c r="D266" t="s">
        <v>14</v>
      </c>
      <c r="E266">
        <v>79</v>
      </c>
    </row>
    <row r="267" spans="1:5" x14ac:dyDescent="0.25">
      <c r="A267" t="s">
        <v>20</v>
      </c>
      <c r="B267">
        <v>42</v>
      </c>
      <c r="D267" t="s">
        <v>14</v>
      </c>
      <c r="E267">
        <v>889</v>
      </c>
    </row>
    <row r="268" spans="1:5" x14ac:dyDescent="0.25">
      <c r="A268" t="s">
        <v>20</v>
      </c>
      <c r="B268">
        <v>139</v>
      </c>
      <c r="D268" t="s">
        <v>14</v>
      </c>
      <c r="E268">
        <v>56</v>
      </c>
    </row>
    <row r="269" spans="1:5" x14ac:dyDescent="0.25">
      <c r="A269" t="s">
        <v>20</v>
      </c>
      <c r="B269">
        <v>159</v>
      </c>
      <c r="D269" t="s">
        <v>14</v>
      </c>
      <c r="E269">
        <v>1</v>
      </c>
    </row>
    <row r="270" spans="1:5" x14ac:dyDescent="0.25">
      <c r="A270" t="s">
        <v>20</v>
      </c>
      <c r="B270">
        <v>381</v>
      </c>
      <c r="D270" t="s">
        <v>14</v>
      </c>
      <c r="E270">
        <v>83</v>
      </c>
    </row>
    <row r="271" spans="1:5" x14ac:dyDescent="0.25">
      <c r="A271" t="s">
        <v>20</v>
      </c>
      <c r="B271">
        <v>194</v>
      </c>
      <c r="D271" t="s">
        <v>14</v>
      </c>
      <c r="E271">
        <v>2025</v>
      </c>
    </row>
    <row r="272" spans="1:5" x14ac:dyDescent="0.25">
      <c r="A272" t="s">
        <v>20</v>
      </c>
      <c r="B272">
        <v>106</v>
      </c>
      <c r="D272" t="s">
        <v>14</v>
      </c>
      <c r="E272">
        <v>14</v>
      </c>
    </row>
    <row r="273" spans="1:5" x14ac:dyDescent="0.25">
      <c r="A273" t="s">
        <v>20</v>
      </c>
      <c r="B273">
        <v>142</v>
      </c>
      <c r="D273" t="s">
        <v>14</v>
      </c>
      <c r="E273">
        <v>656</v>
      </c>
    </row>
    <row r="274" spans="1:5" x14ac:dyDescent="0.25">
      <c r="A274" t="s">
        <v>20</v>
      </c>
      <c r="B274">
        <v>211</v>
      </c>
      <c r="D274" t="s">
        <v>14</v>
      </c>
      <c r="E274">
        <v>1596</v>
      </c>
    </row>
    <row r="275" spans="1:5" x14ac:dyDescent="0.25">
      <c r="A275" t="s">
        <v>20</v>
      </c>
      <c r="B275">
        <v>2756</v>
      </c>
      <c r="D275" t="s">
        <v>14</v>
      </c>
      <c r="E275">
        <v>10</v>
      </c>
    </row>
    <row r="276" spans="1:5" x14ac:dyDescent="0.25">
      <c r="A276" t="s">
        <v>20</v>
      </c>
      <c r="B276">
        <v>173</v>
      </c>
      <c r="D276" t="s">
        <v>14</v>
      </c>
      <c r="E276">
        <v>1121</v>
      </c>
    </row>
    <row r="277" spans="1:5" x14ac:dyDescent="0.25">
      <c r="A277" t="s">
        <v>20</v>
      </c>
      <c r="B277">
        <v>87</v>
      </c>
      <c r="D277" t="s">
        <v>14</v>
      </c>
      <c r="E277">
        <v>15</v>
      </c>
    </row>
    <row r="278" spans="1:5" x14ac:dyDescent="0.25">
      <c r="A278" t="s">
        <v>20</v>
      </c>
      <c r="B278">
        <v>1572</v>
      </c>
      <c r="D278" t="s">
        <v>14</v>
      </c>
      <c r="E278">
        <v>191</v>
      </c>
    </row>
    <row r="279" spans="1:5" x14ac:dyDescent="0.25">
      <c r="A279" t="s">
        <v>20</v>
      </c>
      <c r="B279">
        <v>2346</v>
      </c>
      <c r="D279" t="s">
        <v>14</v>
      </c>
      <c r="E279">
        <v>16</v>
      </c>
    </row>
    <row r="280" spans="1:5" x14ac:dyDescent="0.25">
      <c r="A280" t="s">
        <v>20</v>
      </c>
      <c r="B280">
        <v>115</v>
      </c>
      <c r="D280" t="s">
        <v>14</v>
      </c>
      <c r="E280">
        <v>17</v>
      </c>
    </row>
    <row r="281" spans="1:5" x14ac:dyDescent="0.25">
      <c r="A281" t="s">
        <v>20</v>
      </c>
      <c r="B281">
        <v>85</v>
      </c>
      <c r="D281" t="s">
        <v>14</v>
      </c>
      <c r="E281">
        <v>34</v>
      </c>
    </row>
    <row r="282" spans="1:5" x14ac:dyDescent="0.25">
      <c r="A282" t="s">
        <v>20</v>
      </c>
      <c r="B282">
        <v>144</v>
      </c>
      <c r="D282" t="s">
        <v>14</v>
      </c>
      <c r="E282">
        <v>1</v>
      </c>
    </row>
    <row r="283" spans="1:5" x14ac:dyDescent="0.25">
      <c r="A283" t="s">
        <v>20</v>
      </c>
      <c r="B283">
        <v>2443</v>
      </c>
      <c r="D283" t="s">
        <v>14</v>
      </c>
      <c r="E283">
        <v>1274</v>
      </c>
    </row>
    <row r="284" spans="1:5" x14ac:dyDescent="0.25">
      <c r="A284" t="s">
        <v>20</v>
      </c>
      <c r="B284">
        <v>64</v>
      </c>
      <c r="D284" t="s">
        <v>14</v>
      </c>
      <c r="E284">
        <v>210</v>
      </c>
    </row>
    <row r="285" spans="1:5" x14ac:dyDescent="0.25">
      <c r="A285" t="s">
        <v>20</v>
      </c>
      <c r="B285">
        <v>268</v>
      </c>
      <c r="D285" t="s">
        <v>14</v>
      </c>
      <c r="E285">
        <v>248</v>
      </c>
    </row>
    <row r="286" spans="1:5" x14ac:dyDescent="0.25">
      <c r="A286" t="s">
        <v>20</v>
      </c>
      <c r="B286">
        <v>195</v>
      </c>
      <c r="D286" t="s">
        <v>14</v>
      </c>
      <c r="E286">
        <v>513</v>
      </c>
    </row>
    <row r="287" spans="1:5" x14ac:dyDescent="0.25">
      <c r="A287" t="s">
        <v>20</v>
      </c>
      <c r="B287">
        <v>186</v>
      </c>
      <c r="D287" t="s">
        <v>14</v>
      </c>
      <c r="E287">
        <v>3410</v>
      </c>
    </row>
    <row r="288" spans="1:5" x14ac:dyDescent="0.25">
      <c r="A288" t="s">
        <v>20</v>
      </c>
      <c r="B288">
        <v>460</v>
      </c>
      <c r="D288" t="s">
        <v>14</v>
      </c>
      <c r="E288">
        <v>10</v>
      </c>
    </row>
    <row r="289" spans="1:5" x14ac:dyDescent="0.25">
      <c r="A289" t="s">
        <v>20</v>
      </c>
      <c r="B289">
        <v>2528</v>
      </c>
      <c r="D289" t="s">
        <v>14</v>
      </c>
      <c r="E289">
        <v>2201</v>
      </c>
    </row>
    <row r="290" spans="1:5" x14ac:dyDescent="0.25">
      <c r="A290" t="s">
        <v>20</v>
      </c>
      <c r="B290">
        <v>3657</v>
      </c>
      <c r="D290" t="s">
        <v>14</v>
      </c>
      <c r="E290">
        <v>676</v>
      </c>
    </row>
    <row r="291" spans="1:5" x14ac:dyDescent="0.25">
      <c r="A291" t="s">
        <v>20</v>
      </c>
      <c r="B291">
        <v>131</v>
      </c>
      <c r="D291" t="s">
        <v>14</v>
      </c>
      <c r="E291">
        <v>831</v>
      </c>
    </row>
    <row r="292" spans="1:5" x14ac:dyDescent="0.25">
      <c r="A292" t="s">
        <v>20</v>
      </c>
      <c r="B292">
        <v>239</v>
      </c>
      <c r="D292" t="s">
        <v>14</v>
      </c>
      <c r="E292">
        <v>859</v>
      </c>
    </row>
    <row r="293" spans="1:5" x14ac:dyDescent="0.25">
      <c r="A293" t="s">
        <v>20</v>
      </c>
      <c r="B293">
        <v>78</v>
      </c>
      <c r="D293" t="s">
        <v>14</v>
      </c>
      <c r="E293">
        <v>45</v>
      </c>
    </row>
    <row r="294" spans="1:5" x14ac:dyDescent="0.25">
      <c r="A294" t="s">
        <v>20</v>
      </c>
      <c r="B294">
        <v>1773</v>
      </c>
      <c r="D294" t="s">
        <v>14</v>
      </c>
      <c r="E294">
        <v>6</v>
      </c>
    </row>
    <row r="295" spans="1:5" x14ac:dyDescent="0.25">
      <c r="A295" t="s">
        <v>20</v>
      </c>
      <c r="B295">
        <v>32</v>
      </c>
      <c r="D295" t="s">
        <v>14</v>
      </c>
      <c r="E295">
        <v>7</v>
      </c>
    </row>
    <row r="296" spans="1:5" x14ac:dyDescent="0.25">
      <c r="A296" t="s">
        <v>20</v>
      </c>
      <c r="B296">
        <v>369</v>
      </c>
      <c r="D296" t="s">
        <v>14</v>
      </c>
      <c r="E296">
        <v>31</v>
      </c>
    </row>
    <row r="297" spans="1:5" x14ac:dyDescent="0.25">
      <c r="A297" t="s">
        <v>20</v>
      </c>
      <c r="B297">
        <v>89</v>
      </c>
      <c r="D297" t="s">
        <v>14</v>
      </c>
      <c r="E297">
        <v>78</v>
      </c>
    </row>
    <row r="298" spans="1:5" x14ac:dyDescent="0.25">
      <c r="A298" t="s">
        <v>20</v>
      </c>
      <c r="B298">
        <v>147</v>
      </c>
      <c r="D298" t="s">
        <v>14</v>
      </c>
      <c r="E298">
        <v>1225</v>
      </c>
    </row>
    <row r="299" spans="1:5" x14ac:dyDescent="0.25">
      <c r="A299" t="s">
        <v>20</v>
      </c>
      <c r="B299">
        <v>126</v>
      </c>
      <c r="D299" t="s">
        <v>14</v>
      </c>
      <c r="E299">
        <v>1</v>
      </c>
    </row>
    <row r="300" spans="1:5" x14ac:dyDescent="0.25">
      <c r="A300" t="s">
        <v>20</v>
      </c>
      <c r="B300">
        <v>2218</v>
      </c>
      <c r="D300" t="s">
        <v>14</v>
      </c>
      <c r="E300">
        <v>67</v>
      </c>
    </row>
    <row r="301" spans="1:5" x14ac:dyDescent="0.25">
      <c r="A301" t="s">
        <v>20</v>
      </c>
      <c r="B301">
        <v>202</v>
      </c>
      <c r="D301" t="s">
        <v>14</v>
      </c>
      <c r="E301">
        <v>19</v>
      </c>
    </row>
    <row r="302" spans="1:5" x14ac:dyDescent="0.25">
      <c r="A302" t="s">
        <v>20</v>
      </c>
      <c r="B302">
        <v>140</v>
      </c>
      <c r="D302" t="s">
        <v>14</v>
      </c>
      <c r="E302">
        <v>2108</v>
      </c>
    </row>
    <row r="303" spans="1:5" x14ac:dyDescent="0.25">
      <c r="A303" t="s">
        <v>20</v>
      </c>
      <c r="B303">
        <v>1052</v>
      </c>
      <c r="D303" t="s">
        <v>14</v>
      </c>
      <c r="E303">
        <v>679</v>
      </c>
    </row>
    <row r="304" spans="1:5" x14ac:dyDescent="0.25">
      <c r="A304" t="s">
        <v>20</v>
      </c>
      <c r="B304">
        <v>247</v>
      </c>
      <c r="D304" t="s">
        <v>14</v>
      </c>
      <c r="E304">
        <v>36</v>
      </c>
    </row>
    <row r="305" spans="1:5" x14ac:dyDescent="0.25">
      <c r="A305" t="s">
        <v>20</v>
      </c>
      <c r="B305">
        <v>84</v>
      </c>
      <c r="D305" t="s">
        <v>14</v>
      </c>
      <c r="E305">
        <v>47</v>
      </c>
    </row>
    <row r="306" spans="1:5" x14ac:dyDescent="0.25">
      <c r="A306" t="s">
        <v>20</v>
      </c>
      <c r="B306">
        <v>88</v>
      </c>
      <c r="D306" t="s">
        <v>14</v>
      </c>
      <c r="E306">
        <v>70</v>
      </c>
    </row>
    <row r="307" spans="1:5" x14ac:dyDescent="0.25">
      <c r="A307" t="s">
        <v>20</v>
      </c>
      <c r="B307">
        <v>156</v>
      </c>
      <c r="D307" t="s">
        <v>14</v>
      </c>
      <c r="E307">
        <v>154</v>
      </c>
    </row>
    <row r="308" spans="1:5" x14ac:dyDescent="0.25">
      <c r="A308" t="s">
        <v>20</v>
      </c>
      <c r="B308">
        <v>2985</v>
      </c>
      <c r="D308" t="s">
        <v>14</v>
      </c>
      <c r="E308">
        <v>22</v>
      </c>
    </row>
    <row r="309" spans="1:5" x14ac:dyDescent="0.25">
      <c r="A309" t="s">
        <v>20</v>
      </c>
      <c r="B309">
        <v>762</v>
      </c>
      <c r="D309" t="s">
        <v>14</v>
      </c>
      <c r="E309">
        <v>1758</v>
      </c>
    </row>
    <row r="310" spans="1:5" x14ac:dyDescent="0.25">
      <c r="A310" t="s">
        <v>20</v>
      </c>
      <c r="B310">
        <v>554</v>
      </c>
      <c r="D310" t="s">
        <v>14</v>
      </c>
      <c r="E310">
        <v>94</v>
      </c>
    </row>
    <row r="311" spans="1:5" x14ac:dyDescent="0.25">
      <c r="A311" t="s">
        <v>20</v>
      </c>
      <c r="B311">
        <v>135</v>
      </c>
      <c r="D311" t="s">
        <v>14</v>
      </c>
      <c r="E311">
        <v>33</v>
      </c>
    </row>
    <row r="312" spans="1:5" x14ac:dyDescent="0.25">
      <c r="A312" t="s">
        <v>20</v>
      </c>
      <c r="B312">
        <v>122</v>
      </c>
      <c r="D312" t="s">
        <v>14</v>
      </c>
      <c r="E312">
        <v>1</v>
      </c>
    </row>
    <row r="313" spans="1:5" x14ac:dyDescent="0.25">
      <c r="A313" t="s">
        <v>20</v>
      </c>
      <c r="B313">
        <v>221</v>
      </c>
      <c r="D313" t="s">
        <v>14</v>
      </c>
      <c r="E313">
        <v>31</v>
      </c>
    </row>
    <row r="314" spans="1:5" x14ac:dyDescent="0.25">
      <c r="A314" t="s">
        <v>20</v>
      </c>
      <c r="B314">
        <v>126</v>
      </c>
      <c r="D314" t="s">
        <v>14</v>
      </c>
      <c r="E314">
        <v>35</v>
      </c>
    </row>
    <row r="315" spans="1:5" x14ac:dyDescent="0.25">
      <c r="A315" t="s">
        <v>20</v>
      </c>
      <c r="B315">
        <v>1022</v>
      </c>
      <c r="D315" t="s">
        <v>14</v>
      </c>
      <c r="E315">
        <v>63</v>
      </c>
    </row>
    <row r="316" spans="1:5" x14ac:dyDescent="0.25">
      <c r="A316" t="s">
        <v>20</v>
      </c>
      <c r="B316">
        <v>3177</v>
      </c>
      <c r="D316" t="s">
        <v>14</v>
      </c>
      <c r="E316">
        <v>526</v>
      </c>
    </row>
    <row r="317" spans="1:5" x14ac:dyDescent="0.25">
      <c r="A317" t="s">
        <v>20</v>
      </c>
      <c r="B317">
        <v>198</v>
      </c>
      <c r="D317" t="s">
        <v>14</v>
      </c>
      <c r="E317">
        <v>121</v>
      </c>
    </row>
    <row r="318" spans="1:5" x14ac:dyDescent="0.25">
      <c r="A318" t="s">
        <v>20</v>
      </c>
      <c r="B318">
        <v>85</v>
      </c>
      <c r="D318" t="s">
        <v>14</v>
      </c>
      <c r="E318">
        <v>67</v>
      </c>
    </row>
    <row r="319" spans="1:5" x14ac:dyDescent="0.25">
      <c r="A319" t="s">
        <v>20</v>
      </c>
      <c r="B319">
        <v>3596</v>
      </c>
      <c r="D319" t="s">
        <v>14</v>
      </c>
      <c r="E319">
        <v>57</v>
      </c>
    </row>
    <row r="320" spans="1:5" x14ac:dyDescent="0.25">
      <c r="A320" t="s">
        <v>20</v>
      </c>
      <c r="B320">
        <v>244</v>
      </c>
      <c r="D320" t="s">
        <v>14</v>
      </c>
      <c r="E320">
        <v>1229</v>
      </c>
    </row>
    <row r="321" spans="1:5" x14ac:dyDescent="0.25">
      <c r="A321" t="s">
        <v>20</v>
      </c>
      <c r="B321">
        <v>5180</v>
      </c>
      <c r="D321" t="s">
        <v>14</v>
      </c>
      <c r="E321">
        <v>12</v>
      </c>
    </row>
    <row r="322" spans="1:5" x14ac:dyDescent="0.25">
      <c r="A322" t="s">
        <v>20</v>
      </c>
      <c r="B322">
        <v>589</v>
      </c>
      <c r="D322" t="s">
        <v>14</v>
      </c>
      <c r="E322">
        <v>452</v>
      </c>
    </row>
    <row r="323" spans="1:5" x14ac:dyDescent="0.25">
      <c r="A323" t="s">
        <v>20</v>
      </c>
      <c r="B323">
        <v>2725</v>
      </c>
      <c r="D323" t="s">
        <v>14</v>
      </c>
      <c r="E323">
        <v>1886</v>
      </c>
    </row>
    <row r="324" spans="1:5" x14ac:dyDescent="0.25">
      <c r="A324" t="s">
        <v>20</v>
      </c>
      <c r="B324">
        <v>300</v>
      </c>
      <c r="D324" t="s">
        <v>14</v>
      </c>
      <c r="E324">
        <v>1825</v>
      </c>
    </row>
    <row r="325" spans="1:5" x14ac:dyDescent="0.25">
      <c r="A325" t="s">
        <v>20</v>
      </c>
      <c r="B325">
        <v>144</v>
      </c>
      <c r="D325" t="s">
        <v>14</v>
      </c>
      <c r="E325">
        <v>31</v>
      </c>
    </row>
    <row r="326" spans="1:5" x14ac:dyDescent="0.25">
      <c r="A326" t="s">
        <v>20</v>
      </c>
      <c r="B326">
        <v>87</v>
      </c>
      <c r="D326" t="s">
        <v>14</v>
      </c>
      <c r="E326">
        <v>107</v>
      </c>
    </row>
    <row r="327" spans="1:5" x14ac:dyDescent="0.25">
      <c r="A327" t="s">
        <v>20</v>
      </c>
      <c r="B327">
        <v>3116</v>
      </c>
      <c r="D327" t="s">
        <v>14</v>
      </c>
      <c r="E327">
        <v>27</v>
      </c>
    </row>
    <row r="328" spans="1:5" x14ac:dyDescent="0.25">
      <c r="A328" t="s">
        <v>20</v>
      </c>
      <c r="B328">
        <v>909</v>
      </c>
      <c r="D328" t="s">
        <v>14</v>
      </c>
      <c r="E328">
        <v>1221</v>
      </c>
    </row>
    <row r="329" spans="1:5" x14ac:dyDescent="0.25">
      <c r="A329" t="s">
        <v>20</v>
      </c>
      <c r="B329">
        <v>1613</v>
      </c>
      <c r="D329" t="s">
        <v>14</v>
      </c>
      <c r="E329">
        <v>1</v>
      </c>
    </row>
    <row r="330" spans="1:5" x14ac:dyDescent="0.25">
      <c r="A330" t="s">
        <v>20</v>
      </c>
      <c r="B330">
        <v>136</v>
      </c>
      <c r="D330" t="s">
        <v>14</v>
      </c>
      <c r="E330">
        <v>16</v>
      </c>
    </row>
    <row r="331" spans="1:5" x14ac:dyDescent="0.25">
      <c r="A331" t="s">
        <v>20</v>
      </c>
      <c r="B331">
        <v>130</v>
      </c>
      <c r="D331" t="s">
        <v>14</v>
      </c>
      <c r="E331">
        <v>41</v>
      </c>
    </row>
    <row r="332" spans="1:5" x14ac:dyDescent="0.25">
      <c r="A332" t="s">
        <v>20</v>
      </c>
      <c r="B332">
        <v>102</v>
      </c>
      <c r="D332" t="s">
        <v>14</v>
      </c>
      <c r="E332">
        <v>523</v>
      </c>
    </row>
    <row r="333" spans="1:5" x14ac:dyDescent="0.25">
      <c r="A333" t="s">
        <v>20</v>
      </c>
      <c r="B333">
        <v>4006</v>
      </c>
      <c r="D333" t="s">
        <v>14</v>
      </c>
      <c r="E333">
        <v>141</v>
      </c>
    </row>
    <row r="334" spans="1:5" x14ac:dyDescent="0.25">
      <c r="A334" t="s">
        <v>20</v>
      </c>
      <c r="B334">
        <v>1629</v>
      </c>
      <c r="D334" t="s">
        <v>14</v>
      </c>
      <c r="E334">
        <v>52</v>
      </c>
    </row>
    <row r="335" spans="1:5" x14ac:dyDescent="0.25">
      <c r="A335" t="s">
        <v>20</v>
      </c>
      <c r="B335">
        <v>2188</v>
      </c>
      <c r="D335" t="s">
        <v>14</v>
      </c>
      <c r="E335">
        <v>225</v>
      </c>
    </row>
    <row r="336" spans="1:5" x14ac:dyDescent="0.25">
      <c r="A336" t="s">
        <v>20</v>
      </c>
      <c r="B336">
        <v>2409</v>
      </c>
      <c r="D336" t="s">
        <v>14</v>
      </c>
      <c r="E336">
        <v>38</v>
      </c>
    </row>
    <row r="337" spans="1:5" x14ac:dyDescent="0.25">
      <c r="A337" t="s">
        <v>20</v>
      </c>
      <c r="B337">
        <v>194</v>
      </c>
      <c r="D337" t="s">
        <v>14</v>
      </c>
      <c r="E337">
        <v>15</v>
      </c>
    </row>
    <row r="338" spans="1:5" x14ac:dyDescent="0.25">
      <c r="A338" t="s">
        <v>20</v>
      </c>
      <c r="B338">
        <v>1140</v>
      </c>
      <c r="D338" t="s">
        <v>14</v>
      </c>
      <c r="E338">
        <v>37</v>
      </c>
    </row>
    <row r="339" spans="1:5" x14ac:dyDescent="0.25">
      <c r="A339" t="s">
        <v>20</v>
      </c>
      <c r="B339">
        <v>102</v>
      </c>
      <c r="D339" t="s">
        <v>14</v>
      </c>
      <c r="E339">
        <v>112</v>
      </c>
    </row>
    <row r="340" spans="1:5" x14ac:dyDescent="0.25">
      <c r="A340" t="s">
        <v>20</v>
      </c>
      <c r="B340">
        <v>2857</v>
      </c>
      <c r="D340" t="s">
        <v>14</v>
      </c>
      <c r="E340">
        <v>21</v>
      </c>
    </row>
    <row r="341" spans="1:5" x14ac:dyDescent="0.25">
      <c r="A341" t="s">
        <v>20</v>
      </c>
      <c r="B341">
        <v>107</v>
      </c>
      <c r="D341" t="s">
        <v>14</v>
      </c>
      <c r="E341">
        <v>67</v>
      </c>
    </row>
    <row r="342" spans="1:5" x14ac:dyDescent="0.25">
      <c r="A342" t="s">
        <v>20</v>
      </c>
      <c r="B342">
        <v>160</v>
      </c>
      <c r="D342" t="s">
        <v>14</v>
      </c>
      <c r="E342">
        <v>78</v>
      </c>
    </row>
    <row r="343" spans="1:5" x14ac:dyDescent="0.25">
      <c r="A343" t="s">
        <v>20</v>
      </c>
      <c r="B343">
        <v>2230</v>
      </c>
      <c r="D343" t="s">
        <v>14</v>
      </c>
      <c r="E343">
        <v>67</v>
      </c>
    </row>
    <row r="344" spans="1:5" x14ac:dyDescent="0.25">
      <c r="A344" t="s">
        <v>20</v>
      </c>
      <c r="B344">
        <v>316</v>
      </c>
      <c r="D344" t="s">
        <v>14</v>
      </c>
      <c r="E344">
        <v>263</v>
      </c>
    </row>
    <row r="345" spans="1:5" x14ac:dyDescent="0.25">
      <c r="A345" t="s">
        <v>20</v>
      </c>
      <c r="B345">
        <v>117</v>
      </c>
      <c r="D345" t="s">
        <v>14</v>
      </c>
      <c r="E345">
        <v>1691</v>
      </c>
    </row>
    <row r="346" spans="1:5" x14ac:dyDescent="0.25">
      <c r="A346" t="s">
        <v>20</v>
      </c>
      <c r="B346">
        <v>6406</v>
      </c>
      <c r="D346" t="s">
        <v>14</v>
      </c>
      <c r="E346">
        <v>181</v>
      </c>
    </row>
    <row r="347" spans="1:5" x14ac:dyDescent="0.25">
      <c r="A347" t="s">
        <v>20</v>
      </c>
      <c r="B347">
        <v>192</v>
      </c>
      <c r="D347" t="s">
        <v>14</v>
      </c>
      <c r="E347">
        <v>13</v>
      </c>
    </row>
    <row r="348" spans="1:5" x14ac:dyDescent="0.25">
      <c r="A348" t="s">
        <v>20</v>
      </c>
      <c r="B348">
        <v>26</v>
      </c>
      <c r="D348" t="s">
        <v>14</v>
      </c>
      <c r="E348">
        <v>1</v>
      </c>
    </row>
    <row r="349" spans="1:5" x14ac:dyDescent="0.25">
      <c r="A349" t="s">
        <v>20</v>
      </c>
      <c r="B349">
        <v>723</v>
      </c>
      <c r="D349" t="s">
        <v>14</v>
      </c>
      <c r="E349">
        <v>21</v>
      </c>
    </row>
    <row r="350" spans="1:5" x14ac:dyDescent="0.25">
      <c r="A350" t="s">
        <v>20</v>
      </c>
      <c r="B350">
        <v>170</v>
      </c>
      <c r="D350" t="s">
        <v>14</v>
      </c>
      <c r="E350">
        <v>830</v>
      </c>
    </row>
    <row r="351" spans="1:5" x14ac:dyDescent="0.25">
      <c r="A351" t="s">
        <v>20</v>
      </c>
      <c r="B351">
        <v>238</v>
      </c>
      <c r="D351" t="s">
        <v>14</v>
      </c>
      <c r="E351">
        <v>130</v>
      </c>
    </row>
    <row r="352" spans="1:5" x14ac:dyDescent="0.25">
      <c r="A352" t="s">
        <v>20</v>
      </c>
      <c r="B352">
        <v>55</v>
      </c>
      <c r="D352" t="s">
        <v>14</v>
      </c>
      <c r="E352">
        <v>55</v>
      </c>
    </row>
    <row r="353" spans="1:5" x14ac:dyDescent="0.25">
      <c r="A353" t="s">
        <v>20</v>
      </c>
      <c r="B353">
        <v>128</v>
      </c>
      <c r="D353" t="s">
        <v>14</v>
      </c>
      <c r="E353">
        <v>114</v>
      </c>
    </row>
    <row r="354" spans="1:5" x14ac:dyDescent="0.25">
      <c r="A354" t="s">
        <v>20</v>
      </c>
      <c r="B354">
        <v>2144</v>
      </c>
      <c r="D354" t="s">
        <v>14</v>
      </c>
      <c r="E354">
        <v>594</v>
      </c>
    </row>
    <row r="355" spans="1:5" x14ac:dyDescent="0.25">
      <c r="A355" t="s">
        <v>20</v>
      </c>
      <c r="B355">
        <v>2693</v>
      </c>
      <c r="D355" t="s">
        <v>14</v>
      </c>
      <c r="E355">
        <v>24</v>
      </c>
    </row>
    <row r="356" spans="1:5" x14ac:dyDescent="0.25">
      <c r="A356" t="s">
        <v>20</v>
      </c>
      <c r="B356">
        <v>432</v>
      </c>
      <c r="D356" t="s">
        <v>14</v>
      </c>
      <c r="E356">
        <v>252</v>
      </c>
    </row>
    <row r="357" spans="1:5" x14ac:dyDescent="0.25">
      <c r="A357" t="s">
        <v>20</v>
      </c>
      <c r="B357">
        <v>189</v>
      </c>
      <c r="D357" t="s">
        <v>14</v>
      </c>
      <c r="E357">
        <v>67</v>
      </c>
    </row>
    <row r="358" spans="1:5" x14ac:dyDescent="0.25">
      <c r="A358" t="s">
        <v>20</v>
      </c>
      <c r="B358">
        <v>154</v>
      </c>
      <c r="D358" t="s">
        <v>14</v>
      </c>
      <c r="E358">
        <v>742</v>
      </c>
    </row>
    <row r="359" spans="1:5" x14ac:dyDescent="0.25">
      <c r="A359" t="s">
        <v>20</v>
      </c>
      <c r="B359">
        <v>96</v>
      </c>
      <c r="D359" t="s">
        <v>14</v>
      </c>
      <c r="E359">
        <v>75</v>
      </c>
    </row>
    <row r="360" spans="1:5" x14ac:dyDescent="0.25">
      <c r="A360" t="s">
        <v>20</v>
      </c>
      <c r="B360">
        <v>3063</v>
      </c>
      <c r="D360" t="s">
        <v>14</v>
      </c>
      <c r="E360">
        <v>4405</v>
      </c>
    </row>
    <row r="361" spans="1:5" x14ac:dyDescent="0.25">
      <c r="A361" t="s">
        <v>20</v>
      </c>
      <c r="B361">
        <v>2266</v>
      </c>
      <c r="D361" t="s">
        <v>14</v>
      </c>
      <c r="E361">
        <v>92</v>
      </c>
    </row>
    <row r="362" spans="1:5" x14ac:dyDescent="0.25">
      <c r="A362" t="s">
        <v>20</v>
      </c>
      <c r="B362">
        <v>194</v>
      </c>
      <c r="D362" t="s">
        <v>14</v>
      </c>
      <c r="E362">
        <v>64</v>
      </c>
    </row>
    <row r="363" spans="1:5" x14ac:dyDescent="0.25">
      <c r="A363" t="s">
        <v>20</v>
      </c>
      <c r="B363">
        <v>129</v>
      </c>
      <c r="D363" t="s">
        <v>14</v>
      </c>
      <c r="E363">
        <v>64</v>
      </c>
    </row>
    <row r="364" spans="1:5" x14ac:dyDescent="0.25">
      <c r="A364" t="s">
        <v>20</v>
      </c>
      <c r="B364">
        <v>375</v>
      </c>
      <c r="D364" t="s">
        <v>14</v>
      </c>
      <c r="E364">
        <v>842</v>
      </c>
    </row>
    <row r="365" spans="1:5" x14ac:dyDescent="0.25">
      <c r="A365" t="s">
        <v>20</v>
      </c>
      <c r="B365">
        <v>409</v>
      </c>
      <c r="D365" t="s">
        <v>14</v>
      </c>
      <c r="E365">
        <v>112</v>
      </c>
    </row>
    <row r="366" spans="1:5" x14ac:dyDescent="0.25">
      <c r="A366" t="s">
        <v>20</v>
      </c>
      <c r="B366">
        <v>234</v>
      </c>
      <c r="D366" t="s">
        <v>14</v>
      </c>
      <c r="E366">
        <v>374</v>
      </c>
    </row>
    <row r="367" spans="1:5" x14ac:dyDescent="0.25">
      <c r="A367" t="s">
        <v>20</v>
      </c>
      <c r="B367">
        <v>3016</v>
      </c>
    </row>
    <row r="368" spans="1:5" x14ac:dyDescent="0.25">
      <c r="A368" t="s">
        <v>20</v>
      </c>
      <c r="B368">
        <v>264</v>
      </c>
    </row>
    <row r="369" spans="1:2" x14ac:dyDescent="0.25">
      <c r="A369" t="s">
        <v>20</v>
      </c>
      <c r="B369">
        <v>272</v>
      </c>
    </row>
    <row r="370" spans="1:2" x14ac:dyDescent="0.25">
      <c r="A370" t="s">
        <v>20</v>
      </c>
      <c r="B370">
        <v>419</v>
      </c>
    </row>
    <row r="371" spans="1:2" x14ac:dyDescent="0.25">
      <c r="A371" t="s">
        <v>20</v>
      </c>
      <c r="B371">
        <v>1621</v>
      </c>
    </row>
    <row r="372" spans="1:2" x14ac:dyDescent="0.25">
      <c r="A372" t="s">
        <v>20</v>
      </c>
      <c r="B372">
        <v>1101</v>
      </c>
    </row>
    <row r="373" spans="1:2" x14ac:dyDescent="0.25">
      <c r="A373" t="s">
        <v>20</v>
      </c>
      <c r="B373">
        <v>1073</v>
      </c>
    </row>
    <row r="374" spans="1:2" x14ac:dyDescent="0.25">
      <c r="A374" t="s">
        <v>20</v>
      </c>
      <c r="B374">
        <v>331</v>
      </c>
    </row>
    <row r="375" spans="1:2" x14ac:dyDescent="0.25">
      <c r="A375" t="s">
        <v>20</v>
      </c>
      <c r="B375">
        <v>1170</v>
      </c>
    </row>
    <row r="376" spans="1:2" x14ac:dyDescent="0.25">
      <c r="A376" t="s">
        <v>20</v>
      </c>
      <c r="B376">
        <v>363</v>
      </c>
    </row>
    <row r="377" spans="1:2" x14ac:dyDescent="0.25">
      <c r="A377" t="s">
        <v>20</v>
      </c>
      <c r="B377">
        <v>103</v>
      </c>
    </row>
    <row r="378" spans="1:2" x14ac:dyDescent="0.25">
      <c r="A378" t="s">
        <v>20</v>
      </c>
      <c r="B378">
        <v>147</v>
      </c>
    </row>
    <row r="379" spans="1:2" x14ac:dyDescent="0.25">
      <c r="A379" t="s">
        <v>20</v>
      </c>
      <c r="B379">
        <v>110</v>
      </c>
    </row>
    <row r="380" spans="1:2" x14ac:dyDescent="0.25">
      <c r="A380" t="s">
        <v>20</v>
      </c>
      <c r="B380">
        <v>134</v>
      </c>
    </row>
    <row r="381" spans="1:2" x14ac:dyDescent="0.25">
      <c r="A381" t="s">
        <v>20</v>
      </c>
      <c r="B381">
        <v>269</v>
      </c>
    </row>
    <row r="382" spans="1:2" x14ac:dyDescent="0.25">
      <c r="A382" t="s">
        <v>20</v>
      </c>
      <c r="B382">
        <v>175</v>
      </c>
    </row>
    <row r="383" spans="1:2" x14ac:dyDescent="0.25">
      <c r="A383" t="s">
        <v>20</v>
      </c>
      <c r="B383">
        <v>69</v>
      </c>
    </row>
    <row r="384" spans="1:2" x14ac:dyDescent="0.25">
      <c r="A384" t="s">
        <v>20</v>
      </c>
      <c r="B384">
        <v>190</v>
      </c>
    </row>
    <row r="385" spans="1:2" x14ac:dyDescent="0.25">
      <c r="A385" t="s">
        <v>20</v>
      </c>
      <c r="B385">
        <v>237</v>
      </c>
    </row>
    <row r="386" spans="1:2" x14ac:dyDescent="0.25">
      <c r="A386" t="s">
        <v>20</v>
      </c>
      <c r="B386">
        <v>196</v>
      </c>
    </row>
    <row r="387" spans="1:2" x14ac:dyDescent="0.25">
      <c r="A387" t="s">
        <v>20</v>
      </c>
      <c r="B387">
        <v>7295</v>
      </c>
    </row>
    <row r="388" spans="1:2" x14ac:dyDescent="0.25">
      <c r="A388" t="s">
        <v>20</v>
      </c>
      <c r="B388">
        <v>2893</v>
      </c>
    </row>
    <row r="389" spans="1:2" x14ac:dyDescent="0.25">
      <c r="A389" t="s">
        <v>20</v>
      </c>
      <c r="B389">
        <v>820</v>
      </c>
    </row>
    <row r="390" spans="1:2" x14ac:dyDescent="0.25">
      <c r="A390" t="s">
        <v>20</v>
      </c>
      <c r="B390">
        <v>2038</v>
      </c>
    </row>
    <row r="391" spans="1:2" x14ac:dyDescent="0.25">
      <c r="A391" t="s">
        <v>20</v>
      </c>
      <c r="B391">
        <v>116</v>
      </c>
    </row>
    <row r="392" spans="1:2" x14ac:dyDescent="0.25">
      <c r="A392" t="s">
        <v>20</v>
      </c>
      <c r="B392">
        <v>1345</v>
      </c>
    </row>
    <row r="393" spans="1:2" x14ac:dyDescent="0.25">
      <c r="A393" t="s">
        <v>20</v>
      </c>
      <c r="B393">
        <v>168</v>
      </c>
    </row>
    <row r="394" spans="1:2" x14ac:dyDescent="0.25">
      <c r="A394" t="s">
        <v>20</v>
      </c>
      <c r="B394">
        <v>137</v>
      </c>
    </row>
    <row r="395" spans="1:2" x14ac:dyDescent="0.25">
      <c r="A395" t="s">
        <v>20</v>
      </c>
      <c r="B395">
        <v>186</v>
      </c>
    </row>
    <row r="396" spans="1:2" x14ac:dyDescent="0.25">
      <c r="A396" t="s">
        <v>20</v>
      </c>
      <c r="B396">
        <v>125</v>
      </c>
    </row>
    <row r="397" spans="1:2" x14ac:dyDescent="0.25">
      <c r="A397" t="s">
        <v>20</v>
      </c>
      <c r="B397">
        <v>202</v>
      </c>
    </row>
    <row r="398" spans="1:2" x14ac:dyDescent="0.25">
      <c r="A398" t="s">
        <v>20</v>
      </c>
      <c r="B398">
        <v>103</v>
      </c>
    </row>
    <row r="399" spans="1:2" x14ac:dyDescent="0.25">
      <c r="A399" t="s">
        <v>20</v>
      </c>
      <c r="B399">
        <v>1785</v>
      </c>
    </row>
    <row r="400" spans="1:2" x14ac:dyDescent="0.25">
      <c r="A400" t="s">
        <v>20</v>
      </c>
      <c r="B400">
        <v>157</v>
      </c>
    </row>
    <row r="401" spans="1:2" x14ac:dyDescent="0.25">
      <c r="A401" t="s">
        <v>20</v>
      </c>
      <c r="B401">
        <v>555</v>
      </c>
    </row>
    <row r="402" spans="1:2" x14ac:dyDescent="0.25">
      <c r="A402" t="s">
        <v>20</v>
      </c>
      <c r="B402">
        <v>297</v>
      </c>
    </row>
    <row r="403" spans="1:2" x14ac:dyDescent="0.25">
      <c r="A403" t="s">
        <v>20</v>
      </c>
      <c r="B403">
        <v>123</v>
      </c>
    </row>
    <row r="404" spans="1:2" x14ac:dyDescent="0.25">
      <c r="A404" t="s">
        <v>20</v>
      </c>
      <c r="B404">
        <v>3036</v>
      </c>
    </row>
    <row r="405" spans="1:2" x14ac:dyDescent="0.25">
      <c r="A405" t="s">
        <v>20</v>
      </c>
      <c r="B405">
        <v>144</v>
      </c>
    </row>
    <row r="406" spans="1:2" x14ac:dyDescent="0.25">
      <c r="A406" t="s">
        <v>20</v>
      </c>
      <c r="B406">
        <v>121</v>
      </c>
    </row>
    <row r="407" spans="1:2" x14ac:dyDescent="0.25">
      <c r="A407" t="s">
        <v>20</v>
      </c>
      <c r="B407">
        <v>181</v>
      </c>
    </row>
    <row r="408" spans="1:2" x14ac:dyDescent="0.25">
      <c r="A408" t="s">
        <v>20</v>
      </c>
      <c r="B408">
        <v>122</v>
      </c>
    </row>
    <row r="409" spans="1:2" x14ac:dyDescent="0.25">
      <c r="A409" t="s">
        <v>20</v>
      </c>
      <c r="B409">
        <v>1071</v>
      </c>
    </row>
    <row r="410" spans="1:2" x14ac:dyDescent="0.25">
      <c r="A410" t="s">
        <v>20</v>
      </c>
      <c r="B410">
        <v>980</v>
      </c>
    </row>
    <row r="411" spans="1:2" x14ac:dyDescent="0.25">
      <c r="A411" t="s">
        <v>20</v>
      </c>
      <c r="B411">
        <v>536</v>
      </c>
    </row>
    <row r="412" spans="1:2" x14ac:dyDescent="0.25">
      <c r="A412" t="s">
        <v>20</v>
      </c>
      <c r="B412">
        <v>1991</v>
      </c>
    </row>
    <row r="413" spans="1:2" x14ac:dyDescent="0.25">
      <c r="A413" t="s">
        <v>20</v>
      </c>
      <c r="B413">
        <v>180</v>
      </c>
    </row>
    <row r="414" spans="1:2" x14ac:dyDescent="0.25">
      <c r="A414" t="s">
        <v>20</v>
      </c>
      <c r="B414">
        <v>130</v>
      </c>
    </row>
    <row r="415" spans="1:2" x14ac:dyDescent="0.25">
      <c r="A415" t="s">
        <v>20</v>
      </c>
      <c r="B415">
        <v>122</v>
      </c>
    </row>
    <row r="416" spans="1:2" x14ac:dyDescent="0.25">
      <c r="A416" t="s">
        <v>20</v>
      </c>
      <c r="B416">
        <v>140</v>
      </c>
    </row>
    <row r="417" spans="1:2" x14ac:dyDescent="0.25">
      <c r="A417" t="s">
        <v>20</v>
      </c>
      <c r="B417">
        <v>3388</v>
      </c>
    </row>
    <row r="418" spans="1:2" x14ac:dyDescent="0.25">
      <c r="A418" t="s">
        <v>20</v>
      </c>
      <c r="B418">
        <v>280</v>
      </c>
    </row>
    <row r="419" spans="1:2" x14ac:dyDescent="0.25">
      <c r="A419" t="s">
        <v>20</v>
      </c>
      <c r="B419">
        <v>366</v>
      </c>
    </row>
    <row r="420" spans="1:2" x14ac:dyDescent="0.25">
      <c r="A420" t="s">
        <v>20</v>
      </c>
      <c r="B420">
        <v>270</v>
      </c>
    </row>
    <row r="421" spans="1:2" x14ac:dyDescent="0.25">
      <c r="A421" t="s">
        <v>20</v>
      </c>
      <c r="B421">
        <v>137</v>
      </c>
    </row>
    <row r="422" spans="1:2" x14ac:dyDescent="0.25">
      <c r="A422" t="s">
        <v>20</v>
      </c>
      <c r="B422">
        <v>3205</v>
      </c>
    </row>
    <row r="423" spans="1:2" x14ac:dyDescent="0.25">
      <c r="A423" t="s">
        <v>20</v>
      </c>
      <c r="B423">
        <v>288</v>
      </c>
    </row>
    <row r="424" spans="1:2" x14ac:dyDescent="0.25">
      <c r="A424" t="s">
        <v>20</v>
      </c>
      <c r="B424">
        <v>148</v>
      </c>
    </row>
    <row r="425" spans="1:2" x14ac:dyDescent="0.25">
      <c r="A425" t="s">
        <v>20</v>
      </c>
      <c r="B425">
        <v>114</v>
      </c>
    </row>
    <row r="426" spans="1:2" x14ac:dyDescent="0.25">
      <c r="A426" t="s">
        <v>20</v>
      </c>
      <c r="B426">
        <v>1518</v>
      </c>
    </row>
    <row r="427" spans="1:2" x14ac:dyDescent="0.25">
      <c r="A427" t="s">
        <v>20</v>
      </c>
      <c r="B427">
        <v>166</v>
      </c>
    </row>
    <row r="428" spans="1:2" x14ac:dyDescent="0.25">
      <c r="A428" t="s">
        <v>20</v>
      </c>
      <c r="B428">
        <v>100</v>
      </c>
    </row>
    <row r="429" spans="1:2" x14ac:dyDescent="0.25">
      <c r="A429" t="s">
        <v>20</v>
      </c>
      <c r="B429">
        <v>235</v>
      </c>
    </row>
    <row r="430" spans="1:2" x14ac:dyDescent="0.25">
      <c r="A430" t="s">
        <v>20</v>
      </c>
      <c r="B430">
        <v>148</v>
      </c>
    </row>
    <row r="431" spans="1:2" x14ac:dyDescent="0.25">
      <c r="A431" t="s">
        <v>20</v>
      </c>
      <c r="B431">
        <v>198</v>
      </c>
    </row>
    <row r="432" spans="1:2" x14ac:dyDescent="0.25">
      <c r="A432" t="s">
        <v>20</v>
      </c>
      <c r="B432">
        <v>150</v>
      </c>
    </row>
    <row r="433" spans="1:2" x14ac:dyDescent="0.25">
      <c r="A433" t="s">
        <v>20</v>
      </c>
      <c r="B433">
        <v>216</v>
      </c>
    </row>
    <row r="434" spans="1:2" x14ac:dyDescent="0.25">
      <c r="A434" t="s">
        <v>20</v>
      </c>
      <c r="B434">
        <v>5139</v>
      </c>
    </row>
    <row r="435" spans="1:2" x14ac:dyDescent="0.25">
      <c r="A435" t="s">
        <v>20</v>
      </c>
      <c r="B435">
        <v>2353</v>
      </c>
    </row>
    <row r="436" spans="1:2" x14ac:dyDescent="0.25">
      <c r="A436" t="s">
        <v>20</v>
      </c>
      <c r="B436">
        <v>78</v>
      </c>
    </row>
    <row r="437" spans="1:2" x14ac:dyDescent="0.25">
      <c r="A437" t="s">
        <v>20</v>
      </c>
      <c r="B437">
        <v>174</v>
      </c>
    </row>
    <row r="438" spans="1:2" x14ac:dyDescent="0.25">
      <c r="A438" t="s">
        <v>20</v>
      </c>
      <c r="B438">
        <v>164</v>
      </c>
    </row>
    <row r="439" spans="1:2" x14ac:dyDescent="0.25">
      <c r="A439" t="s">
        <v>20</v>
      </c>
      <c r="B439">
        <v>161</v>
      </c>
    </row>
    <row r="440" spans="1:2" x14ac:dyDescent="0.25">
      <c r="A440" t="s">
        <v>20</v>
      </c>
      <c r="B440">
        <v>138</v>
      </c>
    </row>
    <row r="441" spans="1:2" x14ac:dyDescent="0.25">
      <c r="A441" t="s">
        <v>20</v>
      </c>
      <c r="B441">
        <v>3308</v>
      </c>
    </row>
    <row r="442" spans="1:2" x14ac:dyDescent="0.25">
      <c r="A442" t="s">
        <v>20</v>
      </c>
      <c r="B442">
        <v>127</v>
      </c>
    </row>
    <row r="443" spans="1:2" x14ac:dyDescent="0.25">
      <c r="A443" t="s">
        <v>20</v>
      </c>
      <c r="B443">
        <v>207</v>
      </c>
    </row>
    <row r="444" spans="1:2" x14ac:dyDescent="0.25">
      <c r="A444" t="s">
        <v>20</v>
      </c>
      <c r="B444">
        <v>181</v>
      </c>
    </row>
    <row r="445" spans="1:2" x14ac:dyDescent="0.25">
      <c r="A445" t="s">
        <v>20</v>
      </c>
      <c r="B445">
        <v>110</v>
      </c>
    </row>
    <row r="446" spans="1:2" x14ac:dyDescent="0.25">
      <c r="A446" t="s">
        <v>20</v>
      </c>
      <c r="B446">
        <v>185</v>
      </c>
    </row>
    <row r="447" spans="1:2" x14ac:dyDescent="0.25">
      <c r="A447" t="s">
        <v>20</v>
      </c>
      <c r="B447">
        <v>121</v>
      </c>
    </row>
    <row r="448" spans="1:2" x14ac:dyDescent="0.25">
      <c r="A448" t="s">
        <v>20</v>
      </c>
      <c r="B448">
        <v>106</v>
      </c>
    </row>
    <row r="449" spans="1:2" x14ac:dyDescent="0.25">
      <c r="A449" t="s">
        <v>20</v>
      </c>
      <c r="B449">
        <v>142</v>
      </c>
    </row>
    <row r="450" spans="1:2" x14ac:dyDescent="0.25">
      <c r="A450" t="s">
        <v>20</v>
      </c>
      <c r="B450">
        <v>233</v>
      </c>
    </row>
    <row r="451" spans="1:2" x14ac:dyDescent="0.25">
      <c r="A451" t="s">
        <v>20</v>
      </c>
      <c r="B451">
        <v>218</v>
      </c>
    </row>
    <row r="452" spans="1:2" x14ac:dyDescent="0.25">
      <c r="A452" t="s">
        <v>20</v>
      </c>
      <c r="B452">
        <v>76</v>
      </c>
    </row>
    <row r="453" spans="1:2" x14ac:dyDescent="0.25">
      <c r="A453" t="s">
        <v>20</v>
      </c>
      <c r="B453">
        <v>43</v>
      </c>
    </row>
    <row r="454" spans="1:2" x14ac:dyDescent="0.25">
      <c r="A454" t="s">
        <v>20</v>
      </c>
      <c r="B454">
        <v>221</v>
      </c>
    </row>
    <row r="455" spans="1:2" x14ac:dyDescent="0.25">
      <c r="A455" t="s">
        <v>20</v>
      </c>
      <c r="B455">
        <v>2805</v>
      </c>
    </row>
    <row r="456" spans="1:2" x14ac:dyDescent="0.25">
      <c r="A456" t="s">
        <v>20</v>
      </c>
      <c r="B456">
        <v>68</v>
      </c>
    </row>
    <row r="457" spans="1:2" x14ac:dyDescent="0.25">
      <c r="A457" t="s">
        <v>20</v>
      </c>
      <c r="B457">
        <v>183</v>
      </c>
    </row>
    <row r="458" spans="1:2" x14ac:dyDescent="0.25">
      <c r="A458" t="s">
        <v>20</v>
      </c>
      <c r="B458">
        <v>133</v>
      </c>
    </row>
    <row r="459" spans="1:2" x14ac:dyDescent="0.25">
      <c r="A459" t="s">
        <v>20</v>
      </c>
      <c r="B459">
        <v>2489</v>
      </c>
    </row>
    <row r="460" spans="1:2" x14ac:dyDescent="0.25">
      <c r="A460" t="s">
        <v>20</v>
      </c>
      <c r="B460">
        <v>69</v>
      </c>
    </row>
    <row r="461" spans="1:2" x14ac:dyDescent="0.25">
      <c r="A461" t="s">
        <v>20</v>
      </c>
      <c r="B461">
        <v>279</v>
      </c>
    </row>
    <row r="462" spans="1:2" x14ac:dyDescent="0.25">
      <c r="A462" t="s">
        <v>20</v>
      </c>
      <c r="B462">
        <v>210</v>
      </c>
    </row>
    <row r="463" spans="1:2" x14ac:dyDescent="0.25">
      <c r="A463" t="s">
        <v>20</v>
      </c>
      <c r="B463">
        <v>2100</v>
      </c>
    </row>
    <row r="464" spans="1:2" x14ac:dyDescent="0.25">
      <c r="A464" t="s">
        <v>20</v>
      </c>
      <c r="B464">
        <v>252</v>
      </c>
    </row>
    <row r="465" spans="1:2" x14ac:dyDescent="0.25">
      <c r="A465" t="s">
        <v>20</v>
      </c>
      <c r="B465">
        <v>1280</v>
      </c>
    </row>
    <row r="466" spans="1:2" x14ac:dyDescent="0.25">
      <c r="A466" t="s">
        <v>20</v>
      </c>
      <c r="B466">
        <v>157</v>
      </c>
    </row>
    <row r="467" spans="1:2" x14ac:dyDescent="0.25">
      <c r="A467" t="s">
        <v>20</v>
      </c>
      <c r="B467">
        <v>194</v>
      </c>
    </row>
    <row r="468" spans="1:2" x14ac:dyDescent="0.25">
      <c r="A468" t="s">
        <v>20</v>
      </c>
      <c r="B468">
        <v>82</v>
      </c>
    </row>
    <row r="469" spans="1:2" x14ac:dyDescent="0.25">
      <c r="A469" t="s">
        <v>20</v>
      </c>
      <c r="B469">
        <v>4233</v>
      </c>
    </row>
    <row r="470" spans="1:2" x14ac:dyDescent="0.25">
      <c r="A470" t="s">
        <v>20</v>
      </c>
      <c r="B470">
        <v>1297</v>
      </c>
    </row>
    <row r="471" spans="1:2" x14ac:dyDescent="0.25">
      <c r="A471" t="s">
        <v>20</v>
      </c>
      <c r="B471">
        <v>165</v>
      </c>
    </row>
    <row r="472" spans="1:2" x14ac:dyDescent="0.25">
      <c r="A472" t="s">
        <v>20</v>
      </c>
      <c r="B472">
        <v>119</v>
      </c>
    </row>
    <row r="473" spans="1:2" x14ac:dyDescent="0.25">
      <c r="A473" t="s">
        <v>20</v>
      </c>
      <c r="B473">
        <v>1797</v>
      </c>
    </row>
    <row r="474" spans="1:2" x14ac:dyDescent="0.25">
      <c r="A474" t="s">
        <v>20</v>
      </c>
      <c r="B474">
        <v>261</v>
      </c>
    </row>
    <row r="475" spans="1:2" x14ac:dyDescent="0.25">
      <c r="A475" t="s">
        <v>20</v>
      </c>
      <c r="B475">
        <v>157</v>
      </c>
    </row>
    <row r="476" spans="1:2" x14ac:dyDescent="0.25">
      <c r="A476" t="s">
        <v>20</v>
      </c>
      <c r="B476">
        <v>3533</v>
      </c>
    </row>
    <row r="477" spans="1:2" x14ac:dyDescent="0.25">
      <c r="A477" t="s">
        <v>20</v>
      </c>
      <c r="B477">
        <v>155</v>
      </c>
    </row>
    <row r="478" spans="1:2" x14ac:dyDescent="0.25">
      <c r="A478" t="s">
        <v>20</v>
      </c>
      <c r="B478">
        <v>132</v>
      </c>
    </row>
    <row r="479" spans="1:2" x14ac:dyDescent="0.25">
      <c r="A479" t="s">
        <v>20</v>
      </c>
      <c r="B479">
        <v>1354</v>
      </c>
    </row>
    <row r="480" spans="1:2" x14ac:dyDescent="0.25">
      <c r="A480" t="s">
        <v>20</v>
      </c>
      <c r="B480">
        <v>48</v>
      </c>
    </row>
    <row r="481" spans="1:2" x14ac:dyDescent="0.25">
      <c r="A481" t="s">
        <v>20</v>
      </c>
      <c r="B481">
        <v>110</v>
      </c>
    </row>
    <row r="482" spans="1:2" x14ac:dyDescent="0.25">
      <c r="A482" t="s">
        <v>20</v>
      </c>
      <c r="B482">
        <v>172</v>
      </c>
    </row>
    <row r="483" spans="1:2" x14ac:dyDescent="0.25">
      <c r="A483" t="s">
        <v>20</v>
      </c>
      <c r="B483">
        <v>307</v>
      </c>
    </row>
    <row r="484" spans="1:2" x14ac:dyDescent="0.25">
      <c r="A484" t="s">
        <v>20</v>
      </c>
      <c r="B484">
        <v>160</v>
      </c>
    </row>
    <row r="485" spans="1:2" x14ac:dyDescent="0.25">
      <c r="A485" t="s">
        <v>20</v>
      </c>
      <c r="B485">
        <v>1467</v>
      </c>
    </row>
    <row r="486" spans="1:2" x14ac:dyDescent="0.25">
      <c r="A486" t="s">
        <v>20</v>
      </c>
      <c r="B486">
        <v>2662</v>
      </c>
    </row>
    <row r="487" spans="1:2" x14ac:dyDescent="0.25">
      <c r="A487" t="s">
        <v>20</v>
      </c>
      <c r="B487">
        <v>452</v>
      </c>
    </row>
    <row r="488" spans="1:2" x14ac:dyDescent="0.25">
      <c r="A488" t="s">
        <v>20</v>
      </c>
      <c r="B488">
        <v>158</v>
      </c>
    </row>
    <row r="489" spans="1:2" x14ac:dyDescent="0.25">
      <c r="A489" t="s">
        <v>20</v>
      </c>
      <c r="B489">
        <v>225</v>
      </c>
    </row>
    <row r="490" spans="1:2" x14ac:dyDescent="0.25">
      <c r="A490" t="s">
        <v>20</v>
      </c>
      <c r="B490">
        <v>65</v>
      </c>
    </row>
    <row r="491" spans="1:2" x14ac:dyDescent="0.25">
      <c r="A491" t="s">
        <v>20</v>
      </c>
      <c r="B491">
        <v>163</v>
      </c>
    </row>
    <row r="492" spans="1:2" x14ac:dyDescent="0.25">
      <c r="A492" t="s">
        <v>20</v>
      </c>
      <c r="B492">
        <v>85</v>
      </c>
    </row>
    <row r="493" spans="1:2" x14ac:dyDescent="0.25">
      <c r="A493" t="s">
        <v>20</v>
      </c>
      <c r="B493">
        <v>217</v>
      </c>
    </row>
    <row r="494" spans="1:2" x14ac:dyDescent="0.25">
      <c r="A494" t="s">
        <v>20</v>
      </c>
      <c r="B494">
        <v>150</v>
      </c>
    </row>
    <row r="495" spans="1:2" x14ac:dyDescent="0.25">
      <c r="A495" t="s">
        <v>20</v>
      </c>
      <c r="B495">
        <v>3272</v>
      </c>
    </row>
    <row r="496" spans="1:2" x14ac:dyDescent="0.25">
      <c r="A496" t="s">
        <v>20</v>
      </c>
      <c r="B496">
        <v>300</v>
      </c>
    </row>
    <row r="497" spans="1:2" x14ac:dyDescent="0.25">
      <c r="A497" t="s">
        <v>20</v>
      </c>
      <c r="B497">
        <v>126</v>
      </c>
    </row>
    <row r="498" spans="1:2" x14ac:dyDescent="0.25">
      <c r="A498" t="s">
        <v>20</v>
      </c>
      <c r="B498">
        <v>2320</v>
      </c>
    </row>
    <row r="499" spans="1:2" x14ac:dyDescent="0.25">
      <c r="A499" t="s">
        <v>20</v>
      </c>
      <c r="B499">
        <v>81</v>
      </c>
    </row>
    <row r="500" spans="1:2" x14ac:dyDescent="0.25">
      <c r="A500" t="s">
        <v>20</v>
      </c>
      <c r="B500">
        <v>1887</v>
      </c>
    </row>
    <row r="501" spans="1:2" x14ac:dyDescent="0.25">
      <c r="A501" t="s">
        <v>20</v>
      </c>
      <c r="B501">
        <v>4358</v>
      </c>
    </row>
    <row r="502" spans="1:2" x14ac:dyDescent="0.25">
      <c r="A502" t="s">
        <v>20</v>
      </c>
      <c r="B502">
        <v>53</v>
      </c>
    </row>
    <row r="503" spans="1:2" x14ac:dyDescent="0.25">
      <c r="A503" t="s">
        <v>20</v>
      </c>
      <c r="B503">
        <v>2414</v>
      </c>
    </row>
    <row r="504" spans="1:2" x14ac:dyDescent="0.25">
      <c r="A504" t="s">
        <v>20</v>
      </c>
      <c r="B504">
        <v>80</v>
      </c>
    </row>
    <row r="505" spans="1:2" x14ac:dyDescent="0.25">
      <c r="A505" t="s">
        <v>20</v>
      </c>
      <c r="B505">
        <v>193</v>
      </c>
    </row>
    <row r="506" spans="1:2" x14ac:dyDescent="0.25">
      <c r="A506" t="s">
        <v>20</v>
      </c>
      <c r="B506">
        <v>52</v>
      </c>
    </row>
    <row r="507" spans="1:2" x14ac:dyDescent="0.25">
      <c r="A507" t="s">
        <v>20</v>
      </c>
      <c r="B507">
        <v>290</v>
      </c>
    </row>
    <row r="508" spans="1:2" x14ac:dyDescent="0.25">
      <c r="A508" t="s">
        <v>20</v>
      </c>
      <c r="B508">
        <v>122</v>
      </c>
    </row>
    <row r="509" spans="1:2" x14ac:dyDescent="0.25">
      <c r="A509" t="s">
        <v>20</v>
      </c>
      <c r="B509">
        <v>1470</v>
      </c>
    </row>
    <row r="510" spans="1:2" x14ac:dyDescent="0.25">
      <c r="A510" t="s">
        <v>20</v>
      </c>
      <c r="B510">
        <v>165</v>
      </c>
    </row>
    <row r="511" spans="1:2" x14ac:dyDescent="0.25">
      <c r="A511" t="s">
        <v>20</v>
      </c>
      <c r="B511">
        <v>182</v>
      </c>
    </row>
    <row r="512" spans="1:2" x14ac:dyDescent="0.25">
      <c r="A512" t="s">
        <v>20</v>
      </c>
      <c r="B512">
        <v>199</v>
      </c>
    </row>
    <row r="513" spans="1:2" x14ac:dyDescent="0.25">
      <c r="A513" t="s">
        <v>20</v>
      </c>
      <c r="B513">
        <v>56</v>
      </c>
    </row>
    <row r="514" spans="1:2" x14ac:dyDescent="0.25">
      <c r="A514" t="s">
        <v>20</v>
      </c>
      <c r="B514">
        <v>1460</v>
      </c>
    </row>
    <row r="515" spans="1:2" x14ac:dyDescent="0.25">
      <c r="A515" t="s">
        <v>20</v>
      </c>
      <c r="B515">
        <v>123</v>
      </c>
    </row>
    <row r="516" spans="1:2" x14ac:dyDescent="0.25">
      <c r="A516" t="s">
        <v>20</v>
      </c>
      <c r="B516">
        <v>159</v>
      </c>
    </row>
    <row r="517" spans="1:2" x14ac:dyDescent="0.25">
      <c r="A517" t="s">
        <v>20</v>
      </c>
      <c r="B517">
        <v>110</v>
      </c>
    </row>
    <row r="518" spans="1:2" x14ac:dyDescent="0.25">
      <c r="A518" t="s">
        <v>20</v>
      </c>
      <c r="B518">
        <v>236</v>
      </c>
    </row>
    <row r="519" spans="1:2" x14ac:dyDescent="0.25">
      <c r="A519" t="s">
        <v>20</v>
      </c>
      <c r="B519">
        <v>191</v>
      </c>
    </row>
    <row r="520" spans="1:2" x14ac:dyDescent="0.25">
      <c r="A520" t="s">
        <v>20</v>
      </c>
      <c r="B520">
        <v>3934</v>
      </c>
    </row>
    <row r="521" spans="1:2" x14ac:dyDescent="0.25">
      <c r="A521" t="s">
        <v>20</v>
      </c>
      <c r="B521">
        <v>80</v>
      </c>
    </row>
    <row r="522" spans="1:2" x14ac:dyDescent="0.25">
      <c r="A522" t="s">
        <v>20</v>
      </c>
      <c r="B522">
        <v>462</v>
      </c>
    </row>
    <row r="523" spans="1:2" x14ac:dyDescent="0.25">
      <c r="A523" t="s">
        <v>20</v>
      </c>
      <c r="B523">
        <v>179</v>
      </c>
    </row>
    <row r="524" spans="1:2" x14ac:dyDescent="0.25">
      <c r="A524" t="s">
        <v>20</v>
      </c>
      <c r="B524">
        <v>1866</v>
      </c>
    </row>
    <row r="525" spans="1:2" x14ac:dyDescent="0.25">
      <c r="A525" t="s">
        <v>20</v>
      </c>
      <c r="B525">
        <v>156</v>
      </c>
    </row>
    <row r="526" spans="1:2" x14ac:dyDescent="0.25">
      <c r="A526" t="s">
        <v>20</v>
      </c>
      <c r="B526">
        <v>255</v>
      </c>
    </row>
    <row r="527" spans="1:2" x14ac:dyDescent="0.25">
      <c r="A527" t="s">
        <v>20</v>
      </c>
      <c r="B527">
        <v>2261</v>
      </c>
    </row>
    <row r="528" spans="1:2" x14ac:dyDescent="0.25">
      <c r="A528" t="s">
        <v>20</v>
      </c>
      <c r="B528">
        <v>40</v>
      </c>
    </row>
    <row r="529" spans="1:2" x14ac:dyDescent="0.25">
      <c r="A529" t="s">
        <v>20</v>
      </c>
      <c r="B529">
        <v>2289</v>
      </c>
    </row>
    <row r="530" spans="1:2" x14ac:dyDescent="0.25">
      <c r="A530" t="s">
        <v>20</v>
      </c>
      <c r="B530">
        <v>65</v>
      </c>
    </row>
    <row r="531" spans="1:2" x14ac:dyDescent="0.25">
      <c r="A531" t="s">
        <v>20</v>
      </c>
      <c r="B531">
        <v>3777</v>
      </c>
    </row>
    <row r="532" spans="1:2" x14ac:dyDescent="0.25">
      <c r="A532" t="s">
        <v>20</v>
      </c>
      <c r="B532">
        <v>184</v>
      </c>
    </row>
    <row r="533" spans="1:2" x14ac:dyDescent="0.25">
      <c r="A533" t="s">
        <v>20</v>
      </c>
      <c r="B533">
        <v>85</v>
      </c>
    </row>
    <row r="534" spans="1:2" x14ac:dyDescent="0.25">
      <c r="A534" t="s">
        <v>20</v>
      </c>
      <c r="B534">
        <v>144</v>
      </c>
    </row>
    <row r="535" spans="1:2" x14ac:dyDescent="0.25">
      <c r="A535" t="s">
        <v>20</v>
      </c>
      <c r="B535">
        <v>1902</v>
      </c>
    </row>
    <row r="536" spans="1:2" x14ac:dyDescent="0.25">
      <c r="A536" t="s">
        <v>20</v>
      </c>
      <c r="B536">
        <v>105</v>
      </c>
    </row>
    <row r="537" spans="1:2" x14ac:dyDescent="0.25">
      <c r="A537" t="s">
        <v>20</v>
      </c>
      <c r="B537">
        <v>132</v>
      </c>
    </row>
    <row r="538" spans="1:2" x14ac:dyDescent="0.25">
      <c r="A538" t="s">
        <v>20</v>
      </c>
      <c r="B538">
        <v>96</v>
      </c>
    </row>
    <row r="539" spans="1:2" x14ac:dyDescent="0.25">
      <c r="A539" t="s">
        <v>20</v>
      </c>
      <c r="B539">
        <v>114</v>
      </c>
    </row>
    <row r="540" spans="1:2" x14ac:dyDescent="0.25">
      <c r="A540" t="s">
        <v>20</v>
      </c>
      <c r="B540">
        <v>203</v>
      </c>
    </row>
    <row r="541" spans="1:2" x14ac:dyDescent="0.25">
      <c r="A541" t="s">
        <v>20</v>
      </c>
      <c r="B541">
        <v>1559</v>
      </c>
    </row>
    <row r="542" spans="1:2" x14ac:dyDescent="0.25">
      <c r="A542" t="s">
        <v>20</v>
      </c>
      <c r="B542">
        <v>1548</v>
      </c>
    </row>
    <row r="543" spans="1:2" x14ac:dyDescent="0.25">
      <c r="A543" t="s">
        <v>20</v>
      </c>
      <c r="B543">
        <v>80</v>
      </c>
    </row>
    <row r="544" spans="1:2" x14ac:dyDescent="0.25">
      <c r="A544" t="s">
        <v>20</v>
      </c>
      <c r="B544">
        <v>131</v>
      </c>
    </row>
    <row r="545" spans="1:2" x14ac:dyDescent="0.25">
      <c r="A545" t="s">
        <v>20</v>
      </c>
      <c r="B545">
        <v>112</v>
      </c>
    </row>
    <row r="546" spans="1:2" x14ac:dyDescent="0.25">
      <c r="A546" t="s">
        <v>20</v>
      </c>
      <c r="B546">
        <v>155</v>
      </c>
    </row>
    <row r="547" spans="1:2" x14ac:dyDescent="0.25">
      <c r="A547" t="s">
        <v>20</v>
      </c>
      <c r="B547">
        <v>266</v>
      </c>
    </row>
    <row r="548" spans="1:2" x14ac:dyDescent="0.25">
      <c r="A548" t="s">
        <v>20</v>
      </c>
      <c r="B548">
        <v>155</v>
      </c>
    </row>
    <row r="549" spans="1:2" x14ac:dyDescent="0.25">
      <c r="A549" t="s">
        <v>20</v>
      </c>
      <c r="B549">
        <v>207</v>
      </c>
    </row>
    <row r="550" spans="1:2" x14ac:dyDescent="0.25">
      <c r="A550" t="s">
        <v>20</v>
      </c>
      <c r="B550">
        <v>245</v>
      </c>
    </row>
    <row r="551" spans="1:2" x14ac:dyDescent="0.25">
      <c r="A551" t="s">
        <v>20</v>
      </c>
      <c r="B551">
        <v>1573</v>
      </c>
    </row>
    <row r="552" spans="1:2" x14ac:dyDescent="0.25">
      <c r="A552" t="s">
        <v>20</v>
      </c>
      <c r="B552">
        <v>114</v>
      </c>
    </row>
    <row r="553" spans="1:2" x14ac:dyDescent="0.25">
      <c r="A553" t="s">
        <v>20</v>
      </c>
      <c r="B553">
        <v>93</v>
      </c>
    </row>
    <row r="554" spans="1:2" x14ac:dyDescent="0.25">
      <c r="A554" t="s">
        <v>20</v>
      </c>
      <c r="B554">
        <v>1681</v>
      </c>
    </row>
    <row r="555" spans="1:2" x14ac:dyDescent="0.25">
      <c r="A555" t="s">
        <v>20</v>
      </c>
      <c r="B555">
        <v>32</v>
      </c>
    </row>
    <row r="556" spans="1:2" x14ac:dyDescent="0.25">
      <c r="A556" t="s">
        <v>20</v>
      </c>
      <c r="B556">
        <v>135</v>
      </c>
    </row>
    <row r="557" spans="1:2" x14ac:dyDescent="0.25">
      <c r="A557" t="s">
        <v>20</v>
      </c>
      <c r="B557">
        <v>140</v>
      </c>
    </row>
    <row r="558" spans="1:2" x14ac:dyDescent="0.25">
      <c r="A558" t="s">
        <v>20</v>
      </c>
      <c r="B558">
        <v>92</v>
      </c>
    </row>
    <row r="559" spans="1:2" x14ac:dyDescent="0.25">
      <c r="A559" t="s">
        <v>20</v>
      </c>
      <c r="B559">
        <v>1015</v>
      </c>
    </row>
    <row r="560" spans="1:2" x14ac:dyDescent="0.25">
      <c r="A560" t="s">
        <v>20</v>
      </c>
      <c r="B560">
        <v>323</v>
      </c>
    </row>
    <row r="561" spans="1:2" x14ac:dyDescent="0.25">
      <c r="A561" t="s">
        <v>20</v>
      </c>
      <c r="B561">
        <v>2326</v>
      </c>
    </row>
    <row r="562" spans="1:2" x14ac:dyDescent="0.25">
      <c r="A562" t="s">
        <v>20</v>
      </c>
      <c r="B562">
        <v>381</v>
      </c>
    </row>
    <row r="563" spans="1:2" x14ac:dyDescent="0.25">
      <c r="A563" t="s">
        <v>20</v>
      </c>
      <c r="B563">
        <v>480</v>
      </c>
    </row>
    <row r="564" spans="1:2" x14ac:dyDescent="0.25">
      <c r="A564" t="s">
        <v>20</v>
      </c>
      <c r="B564">
        <v>226</v>
      </c>
    </row>
    <row r="565" spans="1:2" x14ac:dyDescent="0.25">
      <c r="A565" t="s">
        <v>20</v>
      </c>
      <c r="B565">
        <v>241</v>
      </c>
    </row>
    <row r="566" spans="1:2" x14ac:dyDescent="0.25">
      <c r="A566" t="s">
        <v>20</v>
      </c>
      <c r="B566">
        <v>132</v>
      </c>
    </row>
    <row r="567" spans="1:2" x14ac:dyDescent="0.25">
      <c r="A567" t="s">
        <v>20</v>
      </c>
      <c r="B567">
        <v>2043</v>
      </c>
    </row>
  </sheetData>
  <conditionalFormatting sqref="A3:A567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3:D366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7D6F-93EE-40D5-9D47-BB504E6CB56D}">
  <dimension ref="A1:C13"/>
  <sheetViews>
    <sheetView showGridLines="0" workbookViewId="0"/>
  </sheetViews>
  <sheetFormatPr defaultRowHeight="15.75" x14ac:dyDescent="0.25"/>
  <cols>
    <col min="1" max="1" width="5.875" bestFit="1" customWidth="1"/>
    <col min="2" max="2" width="10.875" bestFit="1" customWidth="1"/>
    <col min="3" max="3" width="26.375" bestFit="1" customWidth="1"/>
  </cols>
  <sheetData>
    <row r="1" spans="1:3" x14ac:dyDescent="0.25">
      <c r="A1" s="20" t="s">
        <v>2106</v>
      </c>
      <c r="B1" s="20" t="s">
        <v>2107</v>
      </c>
      <c r="C1" s="20" t="s">
        <v>2105</v>
      </c>
    </row>
    <row r="2" spans="1:3" x14ac:dyDescent="0.25">
      <c r="A2" s="18">
        <v>0</v>
      </c>
      <c r="B2" s="18">
        <v>1000</v>
      </c>
      <c r="C2" s="18" t="s">
        <v>2093</v>
      </c>
    </row>
    <row r="3" spans="1:3" x14ac:dyDescent="0.25">
      <c r="A3" s="18">
        <f>B2</f>
        <v>1000</v>
      </c>
      <c r="B3" s="18">
        <f>A4-1</f>
        <v>4999</v>
      </c>
      <c r="C3" s="18" t="s">
        <v>2094</v>
      </c>
    </row>
    <row r="4" spans="1:3" x14ac:dyDescent="0.25">
      <c r="A4" s="18">
        <f>A3+4000</f>
        <v>5000</v>
      </c>
      <c r="B4" s="18">
        <f t="shared" ref="B4:B12" si="0">A5-1</f>
        <v>9999</v>
      </c>
      <c r="C4" s="18" t="s">
        <v>2095</v>
      </c>
    </row>
    <row r="5" spans="1:3" x14ac:dyDescent="0.25">
      <c r="A5" s="18">
        <f>+A4+5000</f>
        <v>10000</v>
      </c>
      <c r="B5" s="18">
        <f t="shared" si="0"/>
        <v>14999</v>
      </c>
      <c r="C5" s="18" t="s">
        <v>2096</v>
      </c>
    </row>
    <row r="6" spans="1:3" x14ac:dyDescent="0.25">
      <c r="A6" s="18">
        <f t="shared" ref="A6:A13" si="1">+A5+5000</f>
        <v>15000</v>
      </c>
      <c r="B6" s="18">
        <f t="shared" si="0"/>
        <v>19999</v>
      </c>
      <c r="C6" s="18" t="s">
        <v>2097</v>
      </c>
    </row>
    <row r="7" spans="1:3" x14ac:dyDescent="0.25">
      <c r="A7" s="18">
        <f t="shared" si="1"/>
        <v>20000</v>
      </c>
      <c r="B7" s="18">
        <f t="shared" si="0"/>
        <v>24999</v>
      </c>
      <c r="C7" s="18" t="s">
        <v>2098</v>
      </c>
    </row>
    <row r="8" spans="1:3" x14ac:dyDescent="0.25">
      <c r="A8" s="18">
        <f t="shared" si="1"/>
        <v>25000</v>
      </c>
      <c r="B8" s="18">
        <f t="shared" si="0"/>
        <v>29999</v>
      </c>
      <c r="C8" s="18" t="s">
        <v>2099</v>
      </c>
    </row>
    <row r="9" spans="1:3" x14ac:dyDescent="0.25">
      <c r="A9" s="18">
        <f t="shared" si="1"/>
        <v>30000</v>
      </c>
      <c r="B9" s="18">
        <f t="shared" si="0"/>
        <v>34999</v>
      </c>
      <c r="C9" s="18" t="s">
        <v>2100</v>
      </c>
    </row>
    <row r="10" spans="1:3" x14ac:dyDescent="0.25">
      <c r="A10" s="18">
        <f t="shared" si="1"/>
        <v>35000</v>
      </c>
      <c r="B10" s="18">
        <f t="shared" si="0"/>
        <v>39999</v>
      </c>
      <c r="C10" s="18" t="s">
        <v>2101</v>
      </c>
    </row>
    <row r="11" spans="1:3" x14ac:dyDescent="0.25">
      <c r="A11" s="18">
        <f t="shared" si="1"/>
        <v>40000</v>
      </c>
      <c r="B11" s="18">
        <f t="shared" si="0"/>
        <v>44999</v>
      </c>
      <c r="C11" s="18" t="s">
        <v>2102</v>
      </c>
    </row>
    <row r="12" spans="1:3" x14ac:dyDescent="0.25">
      <c r="A12" s="18">
        <f t="shared" si="1"/>
        <v>45000</v>
      </c>
      <c r="B12" s="18">
        <f t="shared" si="0"/>
        <v>49999</v>
      </c>
      <c r="C12" s="18" t="s">
        <v>2103</v>
      </c>
    </row>
    <row r="13" spans="1:3" x14ac:dyDescent="0.25">
      <c r="A13" s="18">
        <f t="shared" si="1"/>
        <v>50000</v>
      </c>
      <c r="B13" s="18">
        <v>1000000000</v>
      </c>
      <c r="C13" s="18" t="s">
        <v>2104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497D4-5261-4C91-9301-D06B27B05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Crowdfunding</vt:lpstr>
      <vt:lpstr>PivotTable1</vt:lpstr>
      <vt:lpstr>PivotTable2</vt:lpstr>
      <vt:lpstr>PivotTable3</vt:lpstr>
      <vt:lpstr>Crowdfunding Goal Analysis</vt:lpstr>
      <vt:lpstr>Statistics</vt:lpstr>
      <vt:lpstr>Lookup</vt:lpstr>
      <vt:lpstr>Crowdfunding</vt:lpstr>
      <vt:lpstr>Max</vt:lpstr>
      <vt:lpstr>Min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Charles Quinn</cp:lastModifiedBy>
  <dcterms:created xsi:type="dcterms:W3CDTF">2021-09-29T18:52:28Z</dcterms:created>
  <dcterms:modified xsi:type="dcterms:W3CDTF">2023-05-05T03:49:09Z</dcterms:modified>
</cp:coreProperties>
</file>