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760" yWindow="260" windowWidth="25600" windowHeight="14840" tabRatio="500"/>
  </bookViews>
  <sheets>
    <sheet name="commodities" sheetId="1" r:id="rId1"/>
    <sheet name="bulk" sheetId="2" r:id="rId2"/>
    <sheet name="cpi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19" i="1" l="1"/>
  <c r="H118" i="1"/>
  <c r="H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B118" i="1"/>
  <c r="H102" i="1"/>
  <c r="H101" i="1"/>
  <c r="H100" i="1"/>
  <c r="H94" i="1"/>
  <c r="H95" i="1"/>
  <c r="H96" i="1"/>
  <c r="H97" i="1"/>
  <c r="H98" i="1"/>
  <c r="H99" i="1"/>
  <c r="H93" i="1"/>
  <c r="H92" i="1"/>
  <c r="H91" i="1"/>
  <c r="H90" i="1"/>
  <c r="H89" i="1"/>
  <c r="H88" i="1"/>
  <c r="B101" i="1"/>
  <c r="H85" i="1"/>
  <c r="H84" i="1"/>
  <c r="H83" i="1"/>
  <c r="B84" i="1"/>
  <c r="H72" i="1"/>
  <c r="H73" i="1"/>
  <c r="H74" i="1"/>
  <c r="H75" i="1"/>
  <c r="H76" i="1"/>
  <c r="H77" i="1"/>
  <c r="H78" i="1"/>
  <c r="H79" i="1"/>
  <c r="H80" i="1"/>
  <c r="H81" i="1"/>
  <c r="H82" i="1"/>
  <c r="H71" i="1"/>
  <c r="B67" i="1"/>
  <c r="H68" i="1"/>
  <c r="H67" i="1"/>
  <c r="H66" i="1"/>
  <c r="H55" i="1"/>
  <c r="H56" i="1"/>
  <c r="H57" i="1"/>
  <c r="H58" i="1"/>
  <c r="H59" i="1"/>
  <c r="H60" i="1"/>
  <c r="H61" i="1"/>
  <c r="H62" i="1"/>
  <c r="H63" i="1"/>
  <c r="H64" i="1"/>
  <c r="H65" i="1"/>
  <c r="H54" i="1"/>
  <c r="H21" i="1"/>
  <c r="H22" i="1"/>
  <c r="H23" i="1"/>
  <c r="H24" i="1"/>
  <c r="H25" i="1"/>
  <c r="H26" i="1"/>
  <c r="H27" i="1"/>
  <c r="H28" i="1"/>
  <c r="H29" i="1"/>
  <c r="H30" i="1"/>
  <c r="H31" i="1"/>
  <c r="H20" i="1"/>
  <c r="H38" i="1"/>
  <c r="H39" i="1"/>
  <c r="H40" i="1"/>
  <c r="H41" i="1"/>
  <c r="H42" i="1"/>
  <c r="H43" i="1"/>
  <c r="H44" i="1"/>
  <c r="H45" i="1"/>
  <c r="H46" i="1"/>
  <c r="H47" i="1"/>
  <c r="H48" i="1"/>
  <c r="H37" i="1"/>
  <c r="F37" i="1"/>
  <c r="F38" i="1"/>
  <c r="F39" i="1"/>
  <c r="F40" i="1"/>
  <c r="F41" i="1"/>
  <c r="F42" i="1"/>
  <c r="F43" i="1"/>
  <c r="F44" i="1"/>
  <c r="F45" i="1"/>
  <c r="F46" i="1"/>
  <c r="F47" i="1"/>
  <c r="F48" i="1"/>
  <c r="F50" i="1"/>
  <c r="H51" i="1"/>
  <c r="H50" i="1"/>
  <c r="B50" i="1"/>
  <c r="H49" i="1"/>
  <c r="B33" i="1"/>
  <c r="F20" i="1"/>
  <c r="F21" i="1"/>
  <c r="F22" i="1"/>
  <c r="F23" i="1"/>
  <c r="F24" i="1"/>
  <c r="F25" i="1"/>
  <c r="F26" i="1"/>
  <c r="F27" i="1"/>
  <c r="F28" i="1"/>
  <c r="F29" i="1"/>
  <c r="F30" i="1"/>
  <c r="F31" i="1"/>
  <c r="F33" i="1"/>
  <c r="H34" i="1"/>
  <c r="H33" i="1"/>
  <c r="H32" i="1"/>
  <c r="B16" i="1"/>
  <c r="H15" i="1"/>
  <c r="H17" i="1"/>
  <c r="H4" i="1"/>
  <c r="H5" i="1"/>
  <c r="H6" i="1"/>
  <c r="H7" i="1"/>
  <c r="H8" i="1"/>
  <c r="H9" i="1"/>
  <c r="H10" i="1"/>
  <c r="H11" i="1"/>
  <c r="H12" i="1"/>
  <c r="H13" i="1"/>
  <c r="H14" i="1"/>
  <c r="H3" i="1"/>
  <c r="I86" i="3"/>
  <c r="I87" i="3"/>
  <c r="I88" i="3"/>
  <c r="I81" i="3"/>
  <c r="I77" i="3"/>
  <c r="I78" i="3"/>
  <c r="D73" i="3"/>
  <c r="D74" i="3"/>
  <c r="D75" i="3"/>
  <c r="D72" i="3"/>
  <c r="C56" i="3"/>
  <c r="I61" i="3"/>
  <c r="I83" i="3"/>
  <c r="I33" i="3"/>
  <c r="I82" i="3"/>
  <c r="D62" i="3"/>
  <c r="C62" i="3"/>
  <c r="D63" i="3"/>
  <c r="C63" i="3"/>
  <c r="D64" i="3"/>
  <c r="C64" i="3"/>
  <c r="D65" i="3"/>
  <c r="C65" i="3"/>
  <c r="D66" i="3"/>
  <c r="C66" i="3"/>
  <c r="D67" i="3"/>
  <c r="C67" i="3"/>
  <c r="D68" i="3"/>
  <c r="C68" i="3"/>
  <c r="D69" i="3"/>
  <c r="C69" i="3"/>
  <c r="C72" i="3"/>
  <c r="C73" i="3"/>
  <c r="C74" i="3"/>
  <c r="C75" i="3"/>
  <c r="I75" i="3"/>
  <c r="I79" i="3"/>
  <c r="I19" i="3"/>
  <c r="C42" i="3"/>
  <c r="I47" i="3"/>
  <c r="E13" i="3"/>
  <c r="E14" i="3"/>
  <c r="E4" i="3"/>
  <c r="E5" i="3"/>
  <c r="E6" i="3"/>
  <c r="E7" i="3"/>
  <c r="E8" i="3"/>
  <c r="E9" i="3"/>
  <c r="E10" i="3"/>
  <c r="E11" i="3"/>
  <c r="E12" i="3"/>
  <c r="E2" i="3"/>
  <c r="E3" i="3"/>
  <c r="G14" i="3"/>
  <c r="D2" i="3"/>
  <c r="E56" i="3"/>
  <c r="D56" i="3"/>
  <c r="E28" i="3"/>
  <c r="D28" i="3"/>
  <c r="C28" i="3"/>
  <c r="D14" i="3"/>
  <c r="C14" i="3"/>
  <c r="D13" i="3"/>
  <c r="D12" i="3"/>
  <c r="D11" i="3"/>
  <c r="D10" i="3"/>
  <c r="D9" i="3"/>
  <c r="D8" i="3"/>
  <c r="D7" i="3"/>
  <c r="D6" i="3"/>
  <c r="D5" i="3"/>
  <c r="D4" i="3"/>
  <c r="D3" i="3"/>
  <c r="F118" i="1"/>
  <c r="C118" i="1"/>
  <c r="E118" i="1"/>
  <c r="D118" i="1"/>
  <c r="F88" i="1"/>
  <c r="F89" i="1"/>
  <c r="F90" i="1"/>
  <c r="F91" i="1"/>
  <c r="F92" i="1"/>
  <c r="F93" i="1"/>
  <c r="F94" i="1"/>
  <c r="F95" i="1"/>
  <c r="F96" i="1"/>
  <c r="F97" i="1"/>
  <c r="F98" i="1"/>
  <c r="F99" i="1"/>
  <c r="F101" i="1"/>
  <c r="C101" i="1"/>
  <c r="E101" i="1"/>
  <c r="D101" i="1"/>
  <c r="F54" i="1"/>
  <c r="F55" i="1"/>
  <c r="F56" i="1"/>
  <c r="F57" i="1"/>
  <c r="F58" i="1"/>
  <c r="F59" i="1"/>
  <c r="F60" i="1"/>
  <c r="F61" i="1"/>
  <c r="F62" i="1"/>
  <c r="F63" i="1"/>
  <c r="F64" i="1"/>
  <c r="F65" i="1"/>
  <c r="F67" i="1"/>
  <c r="C67" i="1"/>
  <c r="E67" i="1"/>
  <c r="D67" i="1"/>
  <c r="F71" i="1"/>
  <c r="F72" i="1"/>
  <c r="F73" i="1"/>
  <c r="F74" i="1"/>
  <c r="F75" i="1"/>
  <c r="F76" i="1"/>
  <c r="F77" i="1"/>
  <c r="F78" i="1"/>
  <c r="F79" i="1"/>
  <c r="F80" i="1"/>
  <c r="F81" i="1"/>
  <c r="F82" i="1"/>
  <c r="F84" i="1"/>
  <c r="C84" i="1"/>
  <c r="E84" i="1"/>
  <c r="D84" i="1"/>
  <c r="C50" i="1"/>
  <c r="E50" i="1"/>
  <c r="D50" i="1"/>
  <c r="F3" i="1"/>
  <c r="F4" i="1"/>
  <c r="F5" i="1"/>
  <c r="F6" i="1"/>
  <c r="F7" i="1"/>
  <c r="F8" i="1"/>
  <c r="F9" i="1"/>
  <c r="F10" i="1"/>
  <c r="F11" i="1"/>
  <c r="F12" i="1"/>
  <c r="F13" i="1"/>
  <c r="F14" i="1"/>
  <c r="F16" i="1"/>
  <c r="C16" i="1"/>
  <c r="H16" i="1"/>
  <c r="E16" i="1"/>
  <c r="D16" i="1"/>
  <c r="C33" i="1"/>
  <c r="D33" i="1"/>
  <c r="E33" i="1"/>
</calcChain>
</file>

<file path=xl/sharedStrings.xml><?xml version="1.0" encoding="utf-8"?>
<sst xmlns="http://schemas.openxmlformats.org/spreadsheetml/2006/main" count="290" uniqueCount="77">
  <si>
    <t>Month</t>
  </si>
  <si>
    <t>2013-2014</t>
  </si>
  <si>
    <t>2014-2015</t>
  </si>
  <si>
    <t>2015-2016</t>
  </si>
  <si>
    <t>2016-2017</t>
  </si>
  <si>
    <t>May</t>
  </si>
  <si>
    <t>June</t>
  </si>
  <si>
    <t>July</t>
  </si>
  <si>
    <t>Transport</t>
  </si>
  <si>
    <t>Cooking oil</t>
  </si>
  <si>
    <t>Bread &amp; cereals</t>
  </si>
  <si>
    <t>Sugar</t>
  </si>
  <si>
    <t>Apr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</si>
  <si>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</si>
  <si>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</si>
  <si>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</si>
  <si>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</si>
  <si>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</si>
  <si>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</si>
  <si>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</si>
  <si>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</si>
  <si>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</si>
  <si>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</si>
  <si>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Year avg</t>
  </si>
  <si>
    <t>PS: 16to17/13to14</t>
  </si>
  <si>
    <t>Milk and Dairy</t>
  </si>
  <si>
    <t>Financial Year</t>
  </si>
  <si>
    <t>Local Production Marketed (t)</t>
  </si>
  <si>
    <t>Grain Imports (t)</t>
  </si>
  <si>
    <t>Grain Exports (t)</t>
  </si>
  <si>
    <t>Meal Exports (t)</t>
  </si>
  <si>
    <t>Meal Exports: Equivalent of grain (t)</t>
  </si>
  <si>
    <t>Netto domestic consumption (t)</t>
  </si>
  <si>
    <t>Floor Price Otavi N$ **</t>
  </si>
  <si>
    <t>2007 - 2008</t>
  </si>
  <si>
    <t>2008 - 2009</t>
  </si>
  <si>
    <t>2009 - 2010</t>
  </si>
  <si>
    <t>2010 - 2011</t>
  </si>
  <si>
    <t>-</t>
  </si>
  <si>
    <t>2011 - 2012</t>
  </si>
  <si>
    <t>2012 - 2013</t>
  </si>
  <si>
    <t>2013 - 2014</t>
  </si>
  <si>
    <t>2014 - 2015</t>
  </si>
  <si>
    <t>2015 - 2016</t>
  </si>
  <si>
    <t>2016 - 2017</t>
  </si>
  <si>
    <t>??</t>
  </si>
  <si>
    <t>G29</t>
  </si>
  <si>
    <t>An. Av</t>
  </si>
  <si>
    <t>PS [2013/14 to 2016/17]</t>
  </si>
  <si>
    <t>PS [2012/13 to 2016/17]</t>
  </si>
  <si>
    <t>purchase prices generally</t>
  </si>
  <si>
    <t>Average</t>
  </si>
  <si>
    <t>annual</t>
  </si>
  <si>
    <t>value</t>
  </si>
  <si>
    <t>Value</t>
  </si>
  <si>
    <t>Annual monthly infl</t>
  </si>
  <si>
    <t>Month-on-month infl</t>
  </si>
  <si>
    <t>(April)</t>
  </si>
  <si>
    <t>PS [2014/15 to 2016/17]</t>
  </si>
  <si>
    <t>F57, F58, …</t>
  </si>
  <si>
    <t>PS short infl [2014/15 to 2015/16]</t>
  </si>
  <si>
    <t>PS short infl [2013/14 to 2015/16]</t>
  </si>
  <si>
    <t>PS short infl [2012/13 to 2015/16]</t>
  </si>
  <si>
    <t>NAKCS, NACCR</t>
  </si>
  <si>
    <t>NACSS</t>
  </si>
  <si>
    <t>NAFSS + all the others</t>
  </si>
  <si>
    <t>casual labour, remittances, petty trading, self-emp</t>
  </si>
  <si>
    <t>Social grant: 2012-13</t>
  </si>
  <si>
    <t>Social grant: 2013-14</t>
  </si>
  <si>
    <t>Social grant: 2014-15</t>
  </si>
  <si>
    <t>Social grant: now</t>
  </si>
  <si>
    <t>Social grant: 2015-16</t>
  </si>
  <si>
    <t>2012-2013</t>
  </si>
  <si>
    <t>PS: 16to17/12to13</t>
  </si>
  <si>
    <t>PS: 16to17/14to15</t>
  </si>
  <si>
    <t>Red meat &amp; chicken</t>
  </si>
  <si>
    <t>Airtime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</si>
</sst>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0.0000"/>
    <numFmt numFmtId="167" formatCode="0.0"/>
    <numFmt numFmtId="169" formatCode="0.000%"/>
  </numFmts>
  <fonts count="13" x14ac:knownFonts="1">
    <font>
      <sz val="12"/>
      <color theme="1"/>
      <name val="Helvetica Neue Light"/>
      <family val="2"/>
    </font>
    <font>
      <sz val="12"/>
      <color theme="1"/>
      <name val="Helvetica Neue Light"/>
      <family val="2"/>
    </font>
    <font>
      <b/>
      <sz val="12"/>
      <color theme="1"/>
      <name val="Helvetica Neue Light"/>
      <family val="2"/>
    </font>
    <font>
      <sz val="9"/>
      <color theme="1"/>
      <name val="ArialMT"/>
    </font>
    <font>
      <b/>
      <sz val="9"/>
      <color theme="1"/>
      <name val="Arial"/>
    </font>
    <font>
      <u/>
      <sz val="12"/>
      <color theme="10"/>
      <name val="Helvetica Neue Light"/>
      <family val="2"/>
    </font>
    <font>
      <u/>
      <sz val="12"/>
      <color theme="11"/>
      <name val="Helvetica Neue Light"/>
      <family val="2"/>
    </font>
    <font>
      <sz val="8"/>
      <name val="Helvetica Neue Light"/>
    </font>
    <font>
      <sz val="11"/>
      <name val="Helvetica Neue Light"/>
    </font>
    <font>
      <sz val="11"/>
      <color theme="1"/>
      <name val="Helvetica Neue Light"/>
    </font>
    <font>
      <sz val="11"/>
      <color theme="0"/>
      <name val="Helvetica Neue Light"/>
    </font>
    <font>
      <sz val="11"/>
      <color rgb="FFFF0000"/>
      <name val="Helvetica Neue Light"/>
    </font>
    <font>
      <b/>
      <sz val="8"/>
      <color theme="1"/>
      <name val="Helvetica Neue Light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18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6">
    <xf numFmtId="0" fontId="0" fillId="0" borderId="0" xfId="0"/>
    <xf numFmtId="17" fontId="0" fillId="0" borderId="0" xfId="0" applyNumberFormat="1"/>
    <xf numFmtId="0" fontId="3" fillId="0" borderId="0" xfId="0" applyFont="1"/>
    <xf numFmtId="0" fontId="4" fillId="0" borderId="0" xfId="0" applyFont="1"/>
    <xf numFmtId="16" fontId="4" fillId="0" borderId="0" xfId="0" applyNumberFormat="1" applyFont="1"/>
    <xf numFmtId="0" fontId="0" fillId="0" borderId="0" xfId="0" applyFont="1"/>
    <xf numFmtId="17" fontId="0" fillId="0" borderId="0" xfId="0" applyNumberFormat="1" applyFont="1"/>
    <xf numFmtId="0" fontId="2" fillId="0" borderId="0" xfId="0" applyFont="1"/>
    <xf numFmtId="17" fontId="2" fillId="0" borderId="0" xfId="0" applyNumberFormat="1" applyFont="1"/>
    <xf numFmtId="2" fontId="0" fillId="0" borderId="0" xfId="0" applyNumberFormat="1" applyFont="1"/>
    <xf numFmtId="2" fontId="0" fillId="0" borderId="0" xfId="0" applyNumberFormat="1"/>
    <xf numFmtId="165" fontId="0" fillId="0" borderId="0" xfId="0" applyNumberFormat="1" applyFont="1"/>
    <xf numFmtId="169" fontId="0" fillId="0" borderId="0" xfId="1" applyNumberFormat="1" applyFont="1"/>
    <xf numFmtId="2" fontId="0" fillId="0" borderId="0" xfId="1" applyNumberFormat="1" applyFont="1"/>
    <xf numFmtId="165" fontId="0" fillId="0" borderId="0" xfId="0" applyNumberFormat="1"/>
    <xf numFmtId="2" fontId="2" fillId="0" borderId="0" xfId="0" applyNumberFormat="1" applyFont="1"/>
    <xf numFmtId="9" fontId="2" fillId="2" borderId="0" xfId="1" applyFont="1" applyFill="1"/>
    <xf numFmtId="3" fontId="0" fillId="0" borderId="0" xfId="0" applyNumberFormat="1"/>
    <xf numFmtId="4" fontId="0" fillId="0" borderId="0" xfId="0" applyNumberFormat="1"/>
    <xf numFmtId="167" fontId="7" fillId="0" borderId="1" xfId="0" applyNumberFormat="1" applyFont="1" applyBorder="1" applyAlignment="1">
      <alignment horizontal="center"/>
    </xf>
    <xf numFmtId="0" fontId="8" fillId="0" borderId="2" xfId="0" applyNumberFormat="1" applyFont="1" applyBorder="1" applyAlignment="1"/>
    <xf numFmtId="17" fontId="8" fillId="0" borderId="2" xfId="0" applyNumberFormat="1" applyFont="1" applyBorder="1" applyAlignment="1">
      <alignment horizontal="left"/>
    </xf>
    <xf numFmtId="167" fontId="8" fillId="0" borderId="2" xfId="0" applyNumberFormat="1" applyFont="1" applyBorder="1" applyAlignment="1">
      <alignment horizontal="center"/>
    </xf>
    <xf numFmtId="167" fontId="8" fillId="0" borderId="1" xfId="0" applyNumberFormat="1" applyFont="1" applyBorder="1" applyAlignment="1">
      <alignment horizontal="center"/>
    </xf>
    <xf numFmtId="0" fontId="9" fillId="0" borderId="0" xfId="0" applyFont="1"/>
    <xf numFmtId="167" fontId="8" fillId="0" borderId="2" xfId="0" applyNumberFormat="1" applyFont="1" applyFill="1" applyBorder="1" applyAlignment="1">
      <alignment horizontal="center"/>
    </xf>
    <xf numFmtId="0" fontId="8" fillId="0" borderId="1" xfId="0" applyNumberFormat="1" applyFont="1" applyBorder="1" applyAlignment="1"/>
    <xf numFmtId="0" fontId="8" fillId="0" borderId="2" xfId="0" applyFont="1" applyBorder="1"/>
    <xf numFmtId="0" fontId="9" fillId="0" borderId="2" xfId="0" applyFont="1" applyBorder="1"/>
    <xf numFmtId="0" fontId="9" fillId="0" borderId="1" xfId="0" applyFont="1" applyBorder="1"/>
    <xf numFmtId="17" fontId="8" fillId="0" borderId="1" xfId="0" applyNumberFormat="1" applyFont="1" applyBorder="1" applyAlignment="1">
      <alignment horizontal="left"/>
    </xf>
    <xf numFmtId="0" fontId="9" fillId="0" borderId="0" xfId="0" applyNumberFormat="1" applyFont="1" applyBorder="1" applyAlignment="1"/>
    <xf numFmtId="167" fontId="9" fillId="0" borderId="1" xfId="0" applyNumberFormat="1" applyFont="1" applyBorder="1"/>
    <xf numFmtId="167" fontId="9" fillId="0" borderId="0" xfId="0" applyNumberFormat="1" applyFont="1"/>
    <xf numFmtId="0" fontId="9" fillId="0" borderId="0" xfId="0" applyFont="1" applyAlignment="1">
      <alignment horizontal="right"/>
    </xf>
    <xf numFmtId="0" fontId="10" fillId="0" borderId="0" xfId="0" applyFont="1" applyBorder="1"/>
    <xf numFmtId="167" fontId="10" fillId="0" borderId="0" xfId="0" applyNumberFormat="1" applyFont="1" applyBorder="1" applyAlignment="1">
      <alignment horizontal="center"/>
    </xf>
    <xf numFmtId="167" fontId="10" fillId="0" borderId="0" xfId="0" applyNumberFormat="1" applyFont="1" applyFill="1" applyBorder="1" applyAlignment="1">
      <alignment horizontal="center"/>
    </xf>
    <xf numFmtId="167" fontId="11" fillId="0" borderId="2" xfId="0" applyNumberFormat="1" applyFont="1" applyFill="1" applyBorder="1" applyAlignment="1">
      <alignment horizontal="center"/>
    </xf>
    <xf numFmtId="167" fontId="11" fillId="0" borderId="2" xfId="0" applyNumberFormat="1" applyFont="1" applyBorder="1" applyAlignment="1">
      <alignment horizontal="center"/>
    </xf>
    <xf numFmtId="167" fontId="11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9" fontId="9" fillId="0" borderId="1" xfId="1" applyFont="1" applyBorder="1"/>
    <xf numFmtId="2" fontId="12" fillId="2" borderId="0" xfId="0" applyNumberFormat="1" applyFont="1" applyFill="1"/>
    <xf numFmtId="2" fontId="2" fillId="3" borderId="0" xfId="0" applyNumberFormat="1" applyFont="1" applyFill="1"/>
    <xf numFmtId="2" fontId="0" fillId="3" borderId="0" xfId="0" applyNumberFormat="1" applyFill="1"/>
  </cellXfs>
  <cellStyles count="21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 i="0">
                <a:latin typeface="Helvetica Neue Light"/>
                <a:cs typeface="Helvetica Neue Light"/>
              </a:defRPr>
            </a:pPr>
            <a:r>
              <a:rPr lang="en-US" b="0" i="0">
                <a:latin typeface="Helvetica Neue Light"/>
                <a:cs typeface="Helvetica Neue Light"/>
              </a:rPr>
              <a:t>Red Meat &amp; Chicken</a:t>
            </a:r>
          </a:p>
        </c:rich>
      </c:tx>
      <c:layout>
        <c:manualLayout>
          <c:xMode val="edge"/>
          <c:yMode val="edge"/>
          <c:x val="0.303109881535078"/>
          <c:y val="0.00759013282732448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5172554444208"/>
          <c:y val="0.117647058823529"/>
          <c:w val="0.661314109384975"/>
          <c:h val="0.785793900999567"/>
        </c:manualLayout>
      </c:layout>
      <c:lineChart>
        <c:grouping val="standard"/>
        <c:varyColors val="0"/>
        <c:ser>
          <c:idx val="0"/>
          <c:order val="0"/>
          <c:tx>
            <c:strRef>
              <c:f>commodities!$C$18</c:f>
              <c:strCache>
                <c:ptCount val="1"/>
                <c:pt idx="0">
                  <c:v>2013-2014</c:v>
                </c:pt>
              </c:strCache>
            </c:strRef>
          </c:tx>
          <c:marker>
            <c:symbol val="diamond"/>
            <c:size val="9"/>
          </c:marker>
          <c:dPt>
            <c:idx val="0"/>
            <c:marker>
              <c:symbol val="none"/>
            </c:marker>
            <c:bubble3D val="0"/>
          </c:dPt>
          <c:cat>
            <c:strRef>
              <c:f>commodities!$A$19:$A$31</c:f>
              <c:strCache>
                <c:ptCount val="13"/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commodities!$C$19:$C$31</c:f>
              <c:numCache>
                <c:formatCode>0.00</c:formatCode>
                <c:ptCount val="13"/>
                <c:pt idx="0">
                  <c:v>100.8608435276204</c:v>
                </c:pt>
                <c:pt idx="1">
                  <c:v>101.0257477168747</c:v>
                </c:pt>
                <c:pt idx="2">
                  <c:v>102.6426711070369</c:v>
                </c:pt>
                <c:pt idx="3">
                  <c:v>102.312223330567</c:v>
                </c:pt>
                <c:pt idx="4">
                  <c:v>101.6307338435629</c:v>
                </c:pt>
                <c:pt idx="5">
                  <c:v>102.7805902066564</c:v>
                </c:pt>
                <c:pt idx="6">
                  <c:v>103.4640825593391</c:v>
                </c:pt>
                <c:pt idx="7">
                  <c:v>105.7631036263326</c:v>
                </c:pt>
                <c:pt idx="8">
                  <c:v>107.7127314152324</c:v>
                </c:pt>
                <c:pt idx="9">
                  <c:v>111.3498464957086</c:v>
                </c:pt>
                <c:pt idx="10">
                  <c:v>112.1500664489389</c:v>
                </c:pt>
                <c:pt idx="11">
                  <c:v>113.3825926307581</c:v>
                </c:pt>
                <c:pt idx="12">
                  <c:v>114.8856166345181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commodities!$D$18</c:f>
              <c:strCache>
                <c:ptCount val="1"/>
                <c:pt idx="0">
                  <c:v>2014-2015</c:v>
                </c:pt>
              </c:strCache>
            </c:strRef>
          </c:tx>
          <c:marker>
            <c:symbol val="square"/>
            <c:size val="9"/>
          </c:marker>
          <c:dPt>
            <c:idx val="0"/>
            <c:marker>
              <c:symbol val="none"/>
            </c:marker>
            <c:bubble3D val="0"/>
          </c:dPt>
          <c:cat>
            <c:strRef>
              <c:f>commodities!$A$19:$A$31</c:f>
              <c:strCache>
                <c:ptCount val="13"/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commodities!$D$19:$D$31</c:f>
              <c:numCache>
                <c:formatCode>0.00</c:formatCode>
                <c:ptCount val="13"/>
                <c:pt idx="0">
                  <c:v>114.8856166345181</c:v>
                </c:pt>
                <c:pt idx="1">
                  <c:v>115.232269563824</c:v>
                </c:pt>
                <c:pt idx="2">
                  <c:v>115.5462882362209</c:v>
                </c:pt>
                <c:pt idx="3">
                  <c:v>114.1740599702073</c:v>
                </c:pt>
                <c:pt idx="4">
                  <c:v>114.2965153466176</c:v>
                </c:pt>
                <c:pt idx="5">
                  <c:v>115.1418219534154</c:v>
                </c:pt>
                <c:pt idx="6">
                  <c:v>116.343821851256</c:v>
                </c:pt>
                <c:pt idx="7">
                  <c:v>117.5355917986066</c:v>
                </c:pt>
                <c:pt idx="8">
                  <c:v>119.3240695782754</c:v>
                </c:pt>
                <c:pt idx="9">
                  <c:v>122.0647445548395</c:v>
                </c:pt>
                <c:pt idx="10">
                  <c:v>123.3811578674641</c:v>
                </c:pt>
                <c:pt idx="11">
                  <c:v>122.942747185266</c:v>
                </c:pt>
                <c:pt idx="12">
                  <c:v>123.4564661748578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commodities!$E$18</c:f>
              <c:strCache>
                <c:ptCount val="1"/>
                <c:pt idx="0">
                  <c:v>2015-2016</c:v>
                </c:pt>
              </c:strCache>
            </c:strRef>
          </c:tx>
          <c:marker>
            <c:symbol val="triangle"/>
            <c:size val="9"/>
          </c:marker>
          <c:dPt>
            <c:idx val="0"/>
            <c:marker>
              <c:symbol val="none"/>
            </c:marker>
            <c:bubble3D val="0"/>
          </c:dPt>
          <c:cat>
            <c:strRef>
              <c:f>commodities!$A$19:$A$31</c:f>
              <c:strCache>
                <c:ptCount val="13"/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commodities!$E$19:$E$31</c:f>
              <c:numCache>
                <c:formatCode>0.00</c:formatCode>
                <c:ptCount val="13"/>
                <c:pt idx="0">
                  <c:v>123.4564661748578</c:v>
                </c:pt>
                <c:pt idx="1">
                  <c:v>121.8045027148915</c:v>
                </c:pt>
                <c:pt idx="2">
                  <c:v>122.7966269809922</c:v>
                </c:pt>
                <c:pt idx="3">
                  <c:v>121.7588402770159</c:v>
                </c:pt>
                <c:pt idx="4">
                  <c:v>122.8441257785738</c:v>
                </c:pt>
                <c:pt idx="5">
                  <c:v>120.9932590178818</c:v>
                </c:pt>
                <c:pt idx="6">
                  <c:v>124.330394648349</c:v>
                </c:pt>
                <c:pt idx="7">
                  <c:v>124.8915923339443</c:v>
                </c:pt>
                <c:pt idx="8">
                  <c:v>123.9328324189517</c:v>
                </c:pt>
                <c:pt idx="9">
                  <c:v>124.4952263994668</c:v>
                </c:pt>
                <c:pt idx="10">
                  <c:v>126.3494737586707</c:v>
                </c:pt>
                <c:pt idx="11">
                  <c:v>127.8452498069239</c:v>
                </c:pt>
                <c:pt idx="12">
                  <c:v>128.6054642003845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commodities!$F$18</c:f>
              <c:strCache>
                <c:ptCount val="1"/>
                <c:pt idx="0">
                  <c:v>2016-2017</c:v>
                </c:pt>
              </c:strCache>
            </c:strRef>
          </c:tx>
          <c:spPr>
            <a:ln>
              <a:prstDash val="sysDash"/>
            </a:ln>
          </c:spPr>
          <c:dPt>
            <c:idx val="0"/>
            <c:marker>
              <c:symbol val="none"/>
            </c:marker>
            <c:bubble3D val="0"/>
          </c:dPt>
          <c:cat>
            <c:strRef>
              <c:f>commodities!$A$19:$A$31</c:f>
              <c:strCache>
                <c:ptCount val="13"/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commodities!$F$19:$F$31</c:f>
              <c:numCache>
                <c:formatCode>0.00</c:formatCode>
                <c:ptCount val="13"/>
                <c:pt idx="0">
                  <c:v>128.6054642003845</c:v>
                </c:pt>
                <c:pt idx="1">
                  <c:v>128.1325000087518</c:v>
                </c:pt>
                <c:pt idx="2">
                  <c:v>129.2037547859054</c:v>
                </c:pt>
                <c:pt idx="3">
                  <c:v>128.3729032274314</c:v>
                </c:pt>
                <c:pt idx="4">
                  <c:v>127.9425747111652</c:v>
                </c:pt>
                <c:pt idx="5">
                  <c:v>128.7873001445799</c:v>
                </c:pt>
                <c:pt idx="6">
                  <c:v>132.1102132238211</c:v>
                </c:pt>
                <c:pt idx="7">
                  <c:v>134.5595998051254</c:v>
                </c:pt>
                <c:pt idx="8">
                  <c:v>135.395001427607</c:v>
                </c:pt>
                <c:pt idx="9">
                  <c:v>137.6737620369165</c:v>
                </c:pt>
                <c:pt idx="10">
                  <c:v>139.6434595782489</c:v>
                </c:pt>
                <c:pt idx="11">
                  <c:v>140.8015916733084</c:v>
                </c:pt>
                <c:pt idx="12">
                  <c:v>142.0784215924521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commodities!$B$18</c:f>
              <c:strCache>
                <c:ptCount val="1"/>
                <c:pt idx="0">
                  <c:v>2012-2013</c:v>
                </c:pt>
              </c:strCache>
            </c:strRef>
          </c:tx>
          <c:dPt>
            <c:idx val="0"/>
            <c:marker>
              <c:symbol val="none"/>
            </c:marker>
            <c:bubble3D val="0"/>
          </c:dPt>
          <c:cat>
            <c:strRef>
              <c:f>commodities!$A$19:$A$31</c:f>
              <c:strCache>
                <c:ptCount val="13"/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commodities!$B$19:$B$31</c:f>
              <c:numCache>
                <c:formatCode>0.00</c:formatCode>
                <c:ptCount val="13"/>
                <c:pt idx="0">
                  <c:v>95.502966489968</c:v>
                </c:pt>
                <c:pt idx="1">
                  <c:v>95.28289774107446</c:v>
                </c:pt>
                <c:pt idx="2">
                  <c:v>95.11197896049562</c:v>
                </c:pt>
                <c:pt idx="3">
                  <c:v>95.5166813898964</c:v>
                </c:pt>
                <c:pt idx="4">
                  <c:v>94.23851719160459</c:v>
                </c:pt>
                <c:pt idx="5">
                  <c:v>95.76180123133718</c:v>
                </c:pt>
                <c:pt idx="6">
                  <c:v>98.89648654267661</c:v>
                </c:pt>
                <c:pt idx="7">
                  <c:v>100.7402812363437</c:v>
                </c:pt>
                <c:pt idx="8">
                  <c:v>100.0</c:v>
                </c:pt>
                <c:pt idx="9">
                  <c:v>98.92183559422743</c:v>
                </c:pt>
                <c:pt idx="10">
                  <c:v>99.91657046870716</c:v>
                </c:pt>
                <c:pt idx="11">
                  <c:v>100.4766435063033</c:v>
                </c:pt>
                <c:pt idx="12">
                  <c:v>100.8608435276204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154216"/>
        <c:axId val="-2136132984"/>
      </c:lineChart>
      <c:catAx>
        <c:axId val="-214215421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b="0" i="0">
                <a:latin typeface="Helvetica Neue Light"/>
                <a:cs typeface="Helvetica Neue Light"/>
              </a:defRPr>
            </a:pPr>
            <a:endParaRPr lang="en-US"/>
          </a:p>
        </c:txPr>
        <c:crossAx val="-2136132984"/>
        <c:crosses val="autoZero"/>
        <c:auto val="1"/>
        <c:lblAlgn val="ctr"/>
        <c:lblOffset val="100"/>
        <c:noMultiLvlLbl val="0"/>
      </c:catAx>
      <c:valAx>
        <c:axId val="-2136132984"/>
        <c:scaling>
          <c:orientation val="minMax"/>
          <c:min val="90.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b="0" i="0">
                <a:latin typeface="Helvetica Neue Light"/>
                <a:cs typeface="Helvetica Neue Light"/>
              </a:defRPr>
            </a:pPr>
            <a:endParaRPr lang="en-US"/>
          </a:p>
        </c:txPr>
        <c:crossAx val="-214215421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b="0" i="0">
              <a:latin typeface="Helvetica Neue Light"/>
              <a:cs typeface="Helvetica Neue Light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 i="0">
                <a:latin typeface="Helvetica Neue Light"/>
                <a:cs typeface="Helvetica Neue Light"/>
              </a:defRPr>
            </a:pPr>
            <a:r>
              <a:rPr lang="en-US" b="0" i="0">
                <a:latin typeface="Helvetica Neue Light"/>
                <a:cs typeface="Helvetica Neue Light"/>
              </a:rPr>
              <a:t>Bread &amp; Cereals</a:t>
            </a:r>
          </a:p>
        </c:rich>
      </c:tx>
      <c:layout>
        <c:manualLayout>
          <c:xMode val="edge"/>
          <c:yMode val="edge"/>
          <c:x val="0.350026718570291"/>
          <c:y val="0.011811023622047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0994962399363001"/>
          <c:y val="0.118110236220472"/>
          <c:w val="0.665672299389543"/>
          <c:h val="0.782099944199888"/>
        </c:manualLayout>
      </c:layout>
      <c:lineChart>
        <c:grouping val="standard"/>
        <c:varyColors val="0"/>
        <c:ser>
          <c:idx val="0"/>
          <c:order val="0"/>
          <c:tx>
            <c:strRef>
              <c:f>commodities!$C$1</c:f>
              <c:strCache>
                <c:ptCount val="1"/>
                <c:pt idx="0">
                  <c:v>2013-2014</c:v>
                </c:pt>
              </c:strCache>
            </c:strRef>
          </c:tx>
          <c:marker>
            <c:symbol val="diamond"/>
            <c:size val="9"/>
          </c:marker>
          <c:dPt>
            <c:idx val="0"/>
            <c:marker>
              <c:symbol val="none"/>
            </c:marker>
            <c:bubble3D val="0"/>
          </c:dPt>
          <c:cat>
            <c:strRef>
              <c:f>commodities!$A$2:$A$14</c:f>
              <c:strCache>
                <c:ptCount val="13"/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commodities!$C$2:$C$14</c:f>
              <c:numCache>
                <c:formatCode>0.00</c:formatCode>
                <c:ptCount val="13"/>
                <c:pt idx="0">
                  <c:v>100.2054102863375</c:v>
                </c:pt>
                <c:pt idx="1">
                  <c:v>99.74767161268755</c:v>
                </c:pt>
                <c:pt idx="2">
                  <c:v>99.99599767732286</c:v>
                </c:pt>
                <c:pt idx="3">
                  <c:v>99.91530132869356</c:v>
                </c:pt>
                <c:pt idx="4">
                  <c:v>102.0608252654253</c:v>
                </c:pt>
                <c:pt idx="5">
                  <c:v>102.3210034807926</c:v>
                </c:pt>
                <c:pt idx="6">
                  <c:v>103.7097034663713</c:v>
                </c:pt>
                <c:pt idx="7">
                  <c:v>103.5691342337657</c:v>
                </c:pt>
                <c:pt idx="8">
                  <c:v>104.7654459336904</c:v>
                </c:pt>
                <c:pt idx="9">
                  <c:v>105.1045904548002</c:v>
                </c:pt>
                <c:pt idx="10">
                  <c:v>105.8479374361611</c:v>
                </c:pt>
                <c:pt idx="11">
                  <c:v>109.9873659438677</c:v>
                </c:pt>
                <c:pt idx="12">
                  <c:v>109.8927725015238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commodities!$D$1</c:f>
              <c:strCache>
                <c:ptCount val="1"/>
                <c:pt idx="0">
                  <c:v>2014-2015</c:v>
                </c:pt>
              </c:strCache>
            </c:strRef>
          </c:tx>
          <c:marker>
            <c:symbol val="square"/>
            <c:size val="9"/>
          </c:marker>
          <c:dPt>
            <c:idx val="0"/>
            <c:marker>
              <c:symbol val="none"/>
            </c:marker>
            <c:bubble3D val="0"/>
          </c:dPt>
          <c:cat>
            <c:strRef>
              <c:f>commodities!$A$2:$A$14</c:f>
              <c:strCache>
                <c:ptCount val="13"/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commodities!$D$2:$D$14</c:f>
              <c:numCache>
                <c:formatCode>0.00</c:formatCode>
                <c:ptCount val="13"/>
                <c:pt idx="0">
                  <c:v>109.8927725015238</c:v>
                </c:pt>
                <c:pt idx="1">
                  <c:v>111.5421400557275</c:v>
                </c:pt>
                <c:pt idx="2">
                  <c:v>112.3058992630234</c:v>
                </c:pt>
                <c:pt idx="3">
                  <c:v>110.4777741869339</c:v>
                </c:pt>
                <c:pt idx="4">
                  <c:v>111.2172456365707</c:v>
                </c:pt>
                <c:pt idx="5">
                  <c:v>110.3961501848219</c:v>
                </c:pt>
                <c:pt idx="6">
                  <c:v>110.3617602257644</c:v>
                </c:pt>
                <c:pt idx="7">
                  <c:v>110.217578862933</c:v>
                </c:pt>
                <c:pt idx="8">
                  <c:v>110.0832679523028</c:v>
                </c:pt>
                <c:pt idx="9">
                  <c:v>108.9187355605166</c:v>
                </c:pt>
                <c:pt idx="10">
                  <c:v>110.0804552069896</c:v>
                </c:pt>
                <c:pt idx="11">
                  <c:v>110.7638299777597</c:v>
                </c:pt>
                <c:pt idx="12">
                  <c:v>111.7847632397118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commodities!$E$1</c:f>
              <c:strCache>
                <c:ptCount val="1"/>
                <c:pt idx="0">
                  <c:v>2015-2016</c:v>
                </c:pt>
              </c:strCache>
            </c:strRef>
          </c:tx>
          <c:marker>
            <c:symbol val="triangle"/>
            <c:size val="9"/>
          </c:marker>
          <c:dPt>
            <c:idx val="0"/>
            <c:marker>
              <c:symbol val="none"/>
            </c:marker>
            <c:bubble3D val="0"/>
          </c:dPt>
          <c:cat>
            <c:strRef>
              <c:f>commodities!$A$2:$A$14</c:f>
              <c:strCache>
                <c:ptCount val="13"/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commodities!$E$2:$E$14</c:f>
              <c:numCache>
                <c:formatCode>0.00</c:formatCode>
                <c:ptCount val="13"/>
                <c:pt idx="0">
                  <c:v>111.7847632397118</c:v>
                </c:pt>
                <c:pt idx="1">
                  <c:v>113.4902632944276</c:v>
                </c:pt>
                <c:pt idx="2">
                  <c:v>113.4494808300039</c:v>
                </c:pt>
                <c:pt idx="3">
                  <c:v>114.90938246198</c:v>
                </c:pt>
                <c:pt idx="4">
                  <c:v>114.9161055627126</c:v>
                </c:pt>
                <c:pt idx="5">
                  <c:v>117.3504965622353</c:v>
                </c:pt>
                <c:pt idx="6">
                  <c:v>117.5043410404656</c:v>
                </c:pt>
                <c:pt idx="7">
                  <c:v>118.4616065925184</c:v>
                </c:pt>
                <c:pt idx="8">
                  <c:v>117.4841383092012</c:v>
                </c:pt>
                <c:pt idx="9">
                  <c:v>117.363477735558</c:v>
                </c:pt>
                <c:pt idx="10">
                  <c:v>121.0249069758661</c:v>
                </c:pt>
                <c:pt idx="11">
                  <c:v>127.6388999130926</c:v>
                </c:pt>
                <c:pt idx="12">
                  <c:v>128.4335421918628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commodities!$F$1</c:f>
              <c:strCache>
                <c:ptCount val="1"/>
                <c:pt idx="0">
                  <c:v>2016-2017</c:v>
                </c:pt>
              </c:strCache>
            </c:strRef>
          </c:tx>
          <c:spPr>
            <a:ln>
              <a:prstDash val="sysDash"/>
            </a:ln>
          </c:spPr>
          <c:dPt>
            <c:idx val="0"/>
            <c:marker>
              <c:symbol val="none"/>
            </c:marker>
            <c:bubble3D val="0"/>
          </c:dPt>
          <c:cat>
            <c:strRef>
              <c:f>commodities!$A$2:$A$14</c:f>
              <c:strCache>
                <c:ptCount val="13"/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commodities!$F$2:$F$14</c:f>
              <c:numCache>
                <c:formatCode>0.00</c:formatCode>
                <c:ptCount val="13"/>
                <c:pt idx="0">
                  <c:v>128.4335421918628</c:v>
                </c:pt>
                <c:pt idx="1">
                  <c:v>129.1322822891779</c:v>
                </c:pt>
                <c:pt idx="2">
                  <c:v>128.7223238748507</c:v>
                </c:pt>
                <c:pt idx="3">
                  <c:v>129.0896520078261</c:v>
                </c:pt>
                <c:pt idx="4">
                  <c:v>130.4458923106792</c:v>
                </c:pt>
                <c:pt idx="5">
                  <c:v>131.7944304411566</c:v>
                </c:pt>
                <c:pt idx="6">
                  <c:v>133.355720347072</c:v>
                </c:pt>
                <c:pt idx="7">
                  <c:v>133.5610404928392</c:v>
                </c:pt>
                <c:pt idx="8">
                  <c:v>132.9963333478533</c:v>
                </c:pt>
                <c:pt idx="9">
                  <c:v>132.7911626383975</c:v>
                </c:pt>
                <c:pt idx="10">
                  <c:v>134.5225874270932</c:v>
                </c:pt>
                <c:pt idx="11">
                  <c:v>137.9190215509308</c:v>
                </c:pt>
                <c:pt idx="12">
                  <c:v>138.2710109225319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commodities!$B$1</c:f>
              <c:strCache>
                <c:ptCount val="1"/>
                <c:pt idx="0">
                  <c:v>2012-2013</c:v>
                </c:pt>
              </c:strCache>
            </c:strRef>
          </c:tx>
          <c:marker>
            <c:symbol val="star"/>
            <c:size val="9"/>
          </c:marker>
          <c:dPt>
            <c:idx val="0"/>
            <c:marker>
              <c:symbol val="none"/>
            </c:marker>
            <c:bubble3D val="0"/>
          </c:dPt>
          <c:cat>
            <c:strRef>
              <c:f>commodities!$A$2:$A$14</c:f>
              <c:strCache>
                <c:ptCount val="13"/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commodities!$B$2:$B$14</c:f>
              <c:numCache>
                <c:formatCode>0.00</c:formatCode>
                <c:ptCount val="13"/>
                <c:pt idx="0">
                  <c:v>95.90273158318588</c:v>
                </c:pt>
                <c:pt idx="1">
                  <c:v>95.52526251436797</c:v>
                </c:pt>
                <c:pt idx="2">
                  <c:v>93.45462519707193</c:v>
                </c:pt>
                <c:pt idx="3">
                  <c:v>94.91544943149777</c:v>
                </c:pt>
                <c:pt idx="4">
                  <c:v>96.22522816232419</c:v>
                </c:pt>
                <c:pt idx="5">
                  <c:v>98.63096817861275</c:v>
                </c:pt>
                <c:pt idx="6">
                  <c:v>101.8674594662229</c:v>
                </c:pt>
                <c:pt idx="7">
                  <c:v>101.9360961486858</c:v>
                </c:pt>
                <c:pt idx="8">
                  <c:v>100.0</c:v>
                </c:pt>
                <c:pt idx="9">
                  <c:v>100.2197790448525</c:v>
                </c:pt>
                <c:pt idx="10">
                  <c:v>100.5423956716568</c:v>
                </c:pt>
                <c:pt idx="11">
                  <c:v>100.6456640188777</c:v>
                </c:pt>
                <c:pt idx="12">
                  <c:v>100.2054102863375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746200"/>
        <c:axId val="2036679800"/>
      </c:lineChart>
      <c:catAx>
        <c:axId val="-21357462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b="0" i="0">
                <a:latin typeface="Helvetica Neue Light"/>
                <a:cs typeface="Helvetica Neue Light"/>
              </a:defRPr>
            </a:pPr>
            <a:endParaRPr lang="en-US"/>
          </a:p>
        </c:txPr>
        <c:crossAx val="2036679800"/>
        <c:crosses val="autoZero"/>
        <c:auto val="1"/>
        <c:lblAlgn val="ctr"/>
        <c:lblOffset val="100"/>
        <c:noMultiLvlLbl val="0"/>
      </c:catAx>
      <c:valAx>
        <c:axId val="2036679800"/>
        <c:scaling>
          <c:orientation val="minMax"/>
          <c:min val="90.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b="0" i="0">
                <a:latin typeface="Helvetica Neue Light"/>
                <a:cs typeface="Helvetica Neue Light"/>
              </a:defRPr>
            </a:pPr>
            <a:endParaRPr lang="en-US"/>
          </a:p>
        </c:txPr>
        <c:crossAx val="-213574620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b="0" i="0">
              <a:latin typeface="Helvetica Neue Light"/>
              <a:cs typeface="Helvetica Neue Light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 i="0">
                <a:latin typeface="Helvetica Neue Light"/>
                <a:cs typeface="Helvetica Neue Light"/>
              </a:defRPr>
            </a:pPr>
            <a:r>
              <a:rPr lang="en-US" b="0" i="0">
                <a:latin typeface="Helvetica Neue Light"/>
                <a:cs typeface="Helvetica Neue Light"/>
              </a:rPr>
              <a:t>Cooking Oil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commodities!$C$35</c:f>
              <c:strCache>
                <c:ptCount val="1"/>
                <c:pt idx="0">
                  <c:v>2013-2014</c:v>
                </c:pt>
              </c:strCache>
            </c:strRef>
          </c:tx>
          <c:marker>
            <c:symbol val="diamond"/>
            <c:size val="9"/>
          </c:marker>
          <c:dPt>
            <c:idx val="0"/>
            <c:marker>
              <c:symbol val="none"/>
            </c:marker>
            <c:bubble3D val="0"/>
          </c:dPt>
          <c:dPt>
            <c:idx val="12"/>
            <c:bubble3D val="0"/>
          </c:dPt>
          <c:cat>
            <c:strRef>
              <c:f>commodities!$A$36:$A$48</c:f>
              <c:strCache>
                <c:ptCount val="13"/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commodities!$C$36:$C$48</c:f>
              <c:numCache>
                <c:formatCode>0.00</c:formatCode>
                <c:ptCount val="13"/>
                <c:pt idx="0">
                  <c:v>101.4126080768095</c:v>
                </c:pt>
                <c:pt idx="1">
                  <c:v>100.9338157255313</c:v>
                </c:pt>
                <c:pt idx="2">
                  <c:v>101.7324237518134</c:v>
                </c:pt>
                <c:pt idx="3">
                  <c:v>101.5896164049607</c:v>
                </c:pt>
                <c:pt idx="4">
                  <c:v>101.8272237204422</c:v>
                </c:pt>
                <c:pt idx="5">
                  <c:v>103.0573366082719</c:v>
                </c:pt>
                <c:pt idx="6">
                  <c:v>103.9849762843158</c:v>
                </c:pt>
                <c:pt idx="7">
                  <c:v>104.0544324660112</c:v>
                </c:pt>
                <c:pt idx="8">
                  <c:v>103.0240521596985</c:v>
                </c:pt>
                <c:pt idx="9">
                  <c:v>104.6649687624313</c:v>
                </c:pt>
                <c:pt idx="10">
                  <c:v>105.057029615438</c:v>
                </c:pt>
                <c:pt idx="11">
                  <c:v>105.7765806525041</c:v>
                </c:pt>
                <c:pt idx="12">
                  <c:v>107.6305873128397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commodities!$D$35</c:f>
              <c:strCache>
                <c:ptCount val="1"/>
                <c:pt idx="0">
                  <c:v>2014-2015</c:v>
                </c:pt>
              </c:strCache>
            </c:strRef>
          </c:tx>
          <c:marker>
            <c:symbol val="square"/>
            <c:size val="9"/>
          </c:marker>
          <c:dPt>
            <c:idx val="0"/>
            <c:marker>
              <c:symbol val="none"/>
            </c:marker>
            <c:bubble3D val="0"/>
          </c:dPt>
          <c:dPt>
            <c:idx val="12"/>
            <c:bubble3D val="0"/>
          </c:dPt>
          <c:cat>
            <c:strRef>
              <c:f>commodities!$A$36:$A$48</c:f>
              <c:strCache>
                <c:ptCount val="13"/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commodities!$D$36:$D$48</c:f>
              <c:numCache>
                <c:formatCode>0.00</c:formatCode>
                <c:ptCount val="13"/>
                <c:pt idx="0">
                  <c:v>107.6305873128397</c:v>
                </c:pt>
                <c:pt idx="1">
                  <c:v>107.7672638985806</c:v>
                </c:pt>
                <c:pt idx="2">
                  <c:v>108.6896718886985</c:v>
                </c:pt>
                <c:pt idx="3">
                  <c:v>107.6739275087485</c:v>
                </c:pt>
                <c:pt idx="4">
                  <c:v>104.930467887813</c:v>
                </c:pt>
                <c:pt idx="5">
                  <c:v>108.1185073241408</c:v>
                </c:pt>
                <c:pt idx="6">
                  <c:v>107.0993465608794</c:v>
                </c:pt>
                <c:pt idx="7">
                  <c:v>106.4067122578531</c:v>
                </c:pt>
                <c:pt idx="8">
                  <c:v>106.9143921744078</c:v>
                </c:pt>
                <c:pt idx="9">
                  <c:v>106.477112256644</c:v>
                </c:pt>
                <c:pt idx="10">
                  <c:v>106.9498743364875</c:v>
                </c:pt>
                <c:pt idx="11">
                  <c:v>108.4356538831935</c:v>
                </c:pt>
                <c:pt idx="12">
                  <c:v>106.5731446621175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commodities!$E$35</c:f>
              <c:strCache>
                <c:ptCount val="1"/>
                <c:pt idx="0">
                  <c:v>2015-2016</c:v>
                </c:pt>
              </c:strCache>
            </c:strRef>
          </c:tx>
          <c:marker>
            <c:symbol val="triangle"/>
            <c:size val="9"/>
          </c:marker>
          <c:dPt>
            <c:idx val="0"/>
            <c:marker>
              <c:symbol val="none"/>
            </c:marker>
            <c:bubble3D val="0"/>
          </c:dPt>
          <c:dPt>
            <c:idx val="12"/>
            <c:bubble3D val="0"/>
          </c:dPt>
          <c:cat>
            <c:strRef>
              <c:f>commodities!$A$36:$A$48</c:f>
              <c:strCache>
                <c:ptCount val="13"/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commodities!$E$36:$E$48</c:f>
              <c:numCache>
                <c:formatCode>0.00</c:formatCode>
                <c:ptCount val="13"/>
                <c:pt idx="0">
                  <c:v>106.5731446621175</c:v>
                </c:pt>
                <c:pt idx="1">
                  <c:v>108.0991953801808</c:v>
                </c:pt>
                <c:pt idx="2">
                  <c:v>108.2896833612419</c:v>
                </c:pt>
                <c:pt idx="3">
                  <c:v>107.9933525019929</c:v>
                </c:pt>
                <c:pt idx="4">
                  <c:v>110.9734856506536</c:v>
                </c:pt>
                <c:pt idx="5">
                  <c:v>112.4753790664106</c:v>
                </c:pt>
                <c:pt idx="6">
                  <c:v>113.5416994160967</c:v>
                </c:pt>
                <c:pt idx="7">
                  <c:v>114.3265544896847</c:v>
                </c:pt>
                <c:pt idx="8">
                  <c:v>117.4188695722106</c:v>
                </c:pt>
                <c:pt idx="9">
                  <c:v>117.9061504601193</c:v>
                </c:pt>
                <c:pt idx="10">
                  <c:v>119.6070435214613</c:v>
                </c:pt>
                <c:pt idx="11">
                  <c:v>121.5755122693537</c:v>
                </c:pt>
                <c:pt idx="12">
                  <c:v>122.91280971135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commodities!$F$35</c:f>
              <c:strCache>
                <c:ptCount val="1"/>
                <c:pt idx="0">
                  <c:v>2016-2017</c:v>
                </c:pt>
              </c:strCache>
            </c:strRef>
          </c:tx>
          <c:spPr>
            <a:ln>
              <a:prstDash val="sysDash"/>
            </a:ln>
          </c:spPr>
          <c:dPt>
            <c:idx val="0"/>
            <c:marker>
              <c:symbol val="none"/>
            </c:marker>
            <c:bubble3D val="0"/>
          </c:dPt>
          <c:cat>
            <c:strRef>
              <c:f>commodities!$A$36:$A$48</c:f>
              <c:strCache>
                <c:ptCount val="13"/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commodities!$F$36:$F$48</c:f>
              <c:numCache>
                <c:formatCode>0.00</c:formatCode>
                <c:ptCount val="13"/>
                <c:pt idx="0">
                  <c:v>122.91280971135</c:v>
                </c:pt>
                <c:pt idx="1">
                  <c:v>123.9224692786181</c:v>
                </c:pt>
                <c:pt idx="2">
                  <c:v>124.6166656956828</c:v>
                </c:pt>
                <c:pt idx="3">
                  <c:v>125.0948511239471</c:v>
                </c:pt>
                <c:pt idx="4">
                  <c:v>125.3330523527073</c:v>
                </c:pt>
                <c:pt idx="5">
                  <c:v>127.7221052666149</c:v>
                </c:pt>
                <c:pt idx="6">
                  <c:v>129.0196651725687</c:v>
                </c:pt>
                <c:pt idx="7">
                  <c:v>129.3409303770994</c:v>
                </c:pt>
                <c:pt idx="8">
                  <c:v>130.6030614545089</c:v>
                </c:pt>
                <c:pt idx="9">
                  <c:v>131.7231147729806</c:v>
                </c:pt>
                <c:pt idx="10">
                  <c:v>133.057504962586</c:v>
                </c:pt>
                <c:pt idx="11">
                  <c:v>134.3402314848148</c:v>
                </c:pt>
                <c:pt idx="12">
                  <c:v>135.0683766100682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commodities!$B$35</c:f>
              <c:strCache>
                <c:ptCount val="1"/>
                <c:pt idx="0">
                  <c:v>2012-2013</c:v>
                </c:pt>
              </c:strCache>
            </c:strRef>
          </c:tx>
          <c:dPt>
            <c:idx val="0"/>
            <c:marker>
              <c:symbol val="none"/>
            </c:marker>
            <c:bubble3D val="0"/>
          </c:dPt>
          <c:cat>
            <c:strRef>
              <c:f>commodities!$A$36:$A$48</c:f>
              <c:strCache>
                <c:ptCount val="13"/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commodities!$B$36:$B$48</c:f>
              <c:numCache>
                <c:formatCode>0.00</c:formatCode>
                <c:ptCount val="13"/>
                <c:pt idx="0">
                  <c:v>92.84393694616141</c:v>
                </c:pt>
                <c:pt idx="1">
                  <c:v>94.12289886931772</c:v>
                </c:pt>
                <c:pt idx="2">
                  <c:v>93.98848841388616</c:v>
                </c:pt>
                <c:pt idx="3">
                  <c:v>96.3379500881078</c:v>
                </c:pt>
                <c:pt idx="4">
                  <c:v>96.45908619077275</c:v>
                </c:pt>
                <c:pt idx="5">
                  <c:v>96.5737093260046</c:v>
                </c:pt>
                <c:pt idx="6">
                  <c:v>98.64254818388559</c:v>
                </c:pt>
                <c:pt idx="7">
                  <c:v>99.26961203264805</c:v>
                </c:pt>
                <c:pt idx="8">
                  <c:v>100.0</c:v>
                </c:pt>
                <c:pt idx="9">
                  <c:v>100.9740587495597</c:v>
                </c:pt>
                <c:pt idx="10">
                  <c:v>101.7595437046309</c:v>
                </c:pt>
                <c:pt idx="11">
                  <c:v>100.917171243627</c:v>
                </c:pt>
                <c:pt idx="12">
                  <c:v>101.4126080768095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211272"/>
        <c:axId val="-2104616280"/>
      </c:lineChart>
      <c:catAx>
        <c:axId val="-21162112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b="0" i="0">
                <a:latin typeface="Helvetica Neue Light"/>
                <a:cs typeface="Helvetica Neue Light"/>
              </a:defRPr>
            </a:pPr>
            <a:endParaRPr lang="en-US"/>
          </a:p>
        </c:txPr>
        <c:crossAx val="-2104616280"/>
        <c:crosses val="autoZero"/>
        <c:auto val="1"/>
        <c:lblAlgn val="ctr"/>
        <c:lblOffset val="100"/>
        <c:noMultiLvlLbl val="0"/>
      </c:catAx>
      <c:valAx>
        <c:axId val="-2104616280"/>
        <c:scaling>
          <c:orientation val="minMax"/>
          <c:min val="90.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b="0" i="0">
                <a:latin typeface="Helvetica Neue Light"/>
                <a:cs typeface="Helvetica Neue Light"/>
              </a:defRPr>
            </a:pPr>
            <a:endParaRPr lang="en-US"/>
          </a:p>
        </c:txPr>
        <c:crossAx val="-211621127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b="0" i="0">
              <a:latin typeface="Helvetica Neue Light"/>
              <a:cs typeface="Helvetica Neue Light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Sugar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commodities!$C$52</c:f>
              <c:strCache>
                <c:ptCount val="1"/>
                <c:pt idx="0">
                  <c:v>2013-2014</c:v>
                </c:pt>
              </c:strCache>
            </c:strRef>
          </c:tx>
          <c:marker>
            <c:symbol val="diamond"/>
            <c:size val="9"/>
          </c:marker>
          <c:dPt>
            <c:idx val="0"/>
            <c:marker>
              <c:symbol val="none"/>
            </c:marker>
            <c:bubble3D val="0"/>
          </c:dPt>
          <c:dPt>
            <c:idx val="12"/>
            <c:bubble3D val="0"/>
          </c:dPt>
          <c:cat>
            <c:strRef>
              <c:f>commodities!$A$53:$A$65</c:f>
              <c:strCache>
                <c:ptCount val="13"/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commodities!$C$53:$C$65</c:f>
              <c:numCache>
                <c:formatCode>0.00</c:formatCode>
                <c:ptCount val="13"/>
                <c:pt idx="0">
                  <c:v>104.3741229886</c:v>
                </c:pt>
                <c:pt idx="1">
                  <c:v>105.1356354513686</c:v>
                </c:pt>
                <c:pt idx="2">
                  <c:v>106.2709226636665</c:v>
                </c:pt>
                <c:pt idx="3">
                  <c:v>106.1636733118334</c:v>
                </c:pt>
                <c:pt idx="4">
                  <c:v>106.7333310365664</c:v>
                </c:pt>
                <c:pt idx="5">
                  <c:v>106.922134775168</c:v>
                </c:pt>
                <c:pt idx="6">
                  <c:v>107.8111845053665</c:v>
                </c:pt>
                <c:pt idx="7">
                  <c:v>107.075382347907</c:v>
                </c:pt>
                <c:pt idx="8">
                  <c:v>106.3792708169696</c:v>
                </c:pt>
                <c:pt idx="9">
                  <c:v>107.15761659461</c:v>
                </c:pt>
                <c:pt idx="10">
                  <c:v>108.0319232695425</c:v>
                </c:pt>
                <c:pt idx="11">
                  <c:v>108.9254325680345</c:v>
                </c:pt>
                <c:pt idx="12">
                  <c:v>109.7333873493505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commodities!$D$52</c:f>
              <c:strCache>
                <c:ptCount val="1"/>
                <c:pt idx="0">
                  <c:v>2014-2015</c:v>
                </c:pt>
              </c:strCache>
            </c:strRef>
          </c:tx>
          <c:marker>
            <c:symbol val="square"/>
            <c:size val="9"/>
          </c:marker>
          <c:dPt>
            <c:idx val="0"/>
            <c:marker>
              <c:symbol val="none"/>
            </c:marker>
            <c:bubble3D val="0"/>
          </c:dPt>
          <c:dPt>
            <c:idx val="12"/>
            <c:bubble3D val="0"/>
          </c:dPt>
          <c:cat>
            <c:strRef>
              <c:f>commodities!$A$53:$A$65</c:f>
              <c:strCache>
                <c:ptCount val="13"/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commodities!$D$53:$D$65</c:f>
              <c:numCache>
                <c:formatCode>0.00</c:formatCode>
                <c:ptCount val="13"/>
                <c:pt idx="0">
                  <c:v>109.7333873493505</c:v>
                </c:pt>
                <c:pt idx="1">
                  <c:v>111.7306646316983</c:v>
                </c:pt>
                <c:pt idx="2">
                  <c:v>112.2005523572234</c:v>
                </c:pt>
                <c:pt idx="3">
                  <c:v>112.2933214700755</c:v>
                </c:pt>
                <c:pt idx="4">
                  <c:v>113.7372939186143</c:v>
                </c:pt>
                <c:pt idx="5">
                  <c:v>112.6065025361369</c:v>
                </c:pt>
                <c:pt idx="6">
                  <c:v>110.1588715687823</c:v>
                </c:pt>
                <c:pt idx="7">
                  <c:v>111.7545188395328</c:v>
                </c:pt>
                <c:pt idx="8">
                  <c:v>111.7928877492878</c:v>
                </c:pt>
                <c:pt idx="9">
                  <c:v>112.8625107217236</c:v>
                </c:pt>
                <c:pt idx="10">
                  <c:v>112.4673872264847</c:v>
                </c:pt>
                <c:pt idx="11">
                  <c:v>116.1408148327816</c:v>
                </c:pt>
                <c:pt idx="12">
                  <c:v>118.1610603402369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commodities!$E$52</c:f>
              <c:strCache>
                <c:ptCount val="1"/>
                <c:pt idx="0">
                  <c:v>2015-2016</c:v>
                </c:pt>
              </c:strCache>
            </c:strRef>
          </c:tx>
          <c:marker>
            <c:symbol val="triangle"/>
            <c:size val="9"/>
          </c:marker>
          <c:dPt>
            <c:idx val="0"/>
            <c:marker>
              <c:symbol val="none"/>
            </c:marker>
            <c:bubble3D val="0"/>
          </c:dPt>
          <c:dPt>
            <c:idx val="12"/>
            <c:bubble3D val="0"/>
          </c:dPt>
          <c:cat>
            <c:strRef>
              <c:f>commodities!$A$53:$A$65</c:f>
              <c:strCache>
                <c:ptCount val="13"/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commodities!$E$53:$E$65</c:f>
              <c:numCache>
                <c:formatCode>0.00</c:formatCode>
                <c:ptCount val="13"/>
                <c:pt idx="0" formatCode="0.0000">
                  <c:v>118.1610603402369</c:v>
                </c:pt>
                <c:pt idx="1">
                  <c:v>119.6671049677315</c:v>
                </c:pt>
                <c:pt idx="2">
                  <c:v>119.2276085861299</c:v>
                </c:pt>
                <c:pt idx="3">
                  <c:v>119.5123772634393</c:v>
                </c:pt>
                <c:pt idx="4">
                  <c:v>121.0892776838946</c:v>
                </c:pt>
                <c:pt idx="5">
                  <c:v>120.6968427261101</c:v>
                </c:pt>
                <c:pt idx="6">
                  <c:v>121.694365780276</c:v>
                </c:pt>
                <c:pt idx="7">
                  <c:v>122.4891564553079</c:v>
                </c:pt>
                <c:pt idx="8">
                  <c:v>122.0636158658594</c:v>
                </c:pt>
                <c:pt idx="9">
                  <c:v>122.8317472629758</c:v>
                </c:pt>
                <c:pt idx="10">
                  <c:v>125.6939879001151</c:v>
                </c:pt>
                <c:pt idx="11">
                  <c:v>130.6021234249574</c:v>
                </c:pt>
                <c:pt idx="12">
                  <c:v>131.2314882074047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commodities!$F$52</c:f>
              <c:strCache>
                <c:ptCount val="1"/>
                <c:pt idx="0">
                  <c:v>2016-2017</c:v>
                </c:pt>
              </c:strCache>
            </c:strRef>
          </c:tx>
          <c:spPr>
            <a:ln>
              <a:prstDash val="sysDash"/>
            </a:ln>
          </c:spPr>
          <c:dPt>
            <c:idx val="0"/>
            <c:marker>
              <c:symbol val="none"/>
            </c:marker>
            <c:bubble3D val="0"/>
          </c:dPt>
          <c:cat>
            <c:strRef>
              <c:f>commodities!$A$53:$A$65</c:f>
              <c:strCache>
                <c:ptCount val="13"/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commodities!$F$53:$F$65</c:f>
              <c:numCache>
                <c:formatCode>0.00</c:formatCode>
                <c:ptCount val="13"/>
                <c:pt idx="0">
                  <c:v>131.2314882074047</c:v>
                </c:pt>
                <c:pt idx="1">
                  <c:v>133.6364360360413</c:v>
                </c:pt>
                <c:pt idx="2">
                  <c:v>135.1307399218978</c:v>
                </c:pt>
                <c:pt idx="3">
                  <c:v>135.1657619282371</c:v>
                </c:pt>
                <c:pt idx="4">
                  <c:v>136.6901645747083</c:v>
                </c:pt>
                <c:pt idx="5">
                  <c:v>135.9294250254144</c:v>
                </c:pt>
                <c:pt idx="6">
                  <c:v>136.220554018513</c:v>
                </c:pt>
                <c:pt idx="7">
                  <c:v>136.9684016678601</c:v>
                </c:pt>
                <c:pt idx="8">
                  <c:v>136.3321350735634</c:v>
                </c:pt>
                <c:pt idx="9">
                  <c:v>137.7620090596447</c:v>
                </c:pt>
                <c:pt idx="10">
                  <c:v>139.2187664509107</c:v>
                </c:pt>
                <c:pt idx="11">
                  <c:v>144.3101473768156</c:v>
                </c:pt>
                <c:pt idx="12">
                  <c:v>145.807918688723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commodities!$B$52</c:f>
              <c:strCache>
                <c:ptCount val="1"/>
                <c:pt idx="0">
                  <c:v>2012-2013</c:v>
                </c:pt>
              </c:strCache>
            </c:strRef>
          </c:tx>
          <c:marker>
            <c:symbol val="star"/>
            <c:size val="9"/>
          </c:marker>
          <c:dPt>
            <c:idx val="0"/>
            <c:marker>
              <c:symbol val="none"/>
            </c:marker>
            <c:bubble3D val="0"/>
          </c:dPt>
          <c:cat>
            <c:strRef>
              <c:f>commodities!$A$53:$A$65</c:f>
              <c:strCache>
                <c:ptCount val="13"/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commodities!$B$53:$B$65</c:f>
              <c:numCache>
                <c:formatCode>0.00</c:formatCode>
                <c:ptCount val="13"/>
                <c:pt idx="0">
                  <c:v>95.7210356895304</c:v>
                </c:pt>
                <c:pt idx="1">
                  <c:v>97.32293934322202</c:v>
                </c:pt>
                <c:pt idx="2">
                  <c:v>99.48490885316828</c:v>
                </c:pt>
                <c:pt idx="3">
                  <c:v>99.34279066900138</c:v>
                </c:pt>
                <c:pt idx="4">
                  <c:v>99.58268755076554</c:v>
                </c:pt>
                <c:pt idx="5">
                  <c:v>99.05667057784467</c:v>
                </c:pt>
                <c:pt idx="6">
                  <c:v>100.2039265160754</c:v>
                </c:pt>
                <c:pt idx="7">
                  <c:v>100.4322753852587</c:v>
                </c:pt>
                <c:pt idx="8">
                  <c:v>100.0</c:v>
                </c:pt>
                <c:pt idx="9">
                  <c:v>100.8287015109892</c:v>
                </c:pt>
                <c:pt idx="10">
                  <c:v>101.2081279760142</c:v>
                </c:pt>
                <c:pt idx="11">
                  <c:v>104.2172486802571</c:v>
                </c:pt>
                <c:pt idx="12">
                  <c:v>104.3741229885996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219416"/>
        <c:axId val="-2113996136"/>
      </c:lineChart>
      <c:catAx>
        <c:axId val="-2104219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996136"/>
        <c:crosses val="autoZero"/>
        <c:auto val="1"/>
        <c:lblAlgn val="ctr"/>
        <c:lblOffset val="100"/>
        <c:noMultiLvlLbl val="0"/>
      </c:catAx>
      <c:valAx>
        <c:axId val="-2113996136"/>
        <c:scaling>
          <c:orientation val="minMax"/>
          <c:min val="90.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04219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b="0" i="0">
          <a:latin typeface="Helvetica Neue Light"/>
          <a:cs typeface="Helvetica Neue Light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Milk &amp; Dairy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commodities!$C$69</c:f>
              <c:strCache>
                <c:ptCount val="1"/>
                <c:pt idx="0">
                  <c:v>2013-2014</c:v>
                </c:pt>
              </c:strCache>
            </c:strRef>
          </c:tx>
          <c:marker>
            <c:symbol val="diamond"/>
            <c:size val="9"/>
          </c:marker>
          <c:dPt>
            <c:idx val="0"/>
            <c:marker>
              <c:symbol val="none"/>
            </c:marker>
            <c:bubble3D val="0"/>
          </c:dPt>
          <c:dPt>
            <c:idx val="12"/>
            <c:bubble3D val="0"/>
          </c:dPt>
          <c:cat>
            <c:strRef>
              <c:f>commodities!$A$70:$A$82</c:f>
              <c:strCache>
                <c:ptCount val="13"/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commodities!$C$70:$C$82</c:f>
              <c:numCache>
                <c:formatCode>0.00</c:formatCode>
                <c:ptCount val="13"/>
                <c:pt idx="0">
                  <c:v>104.4616297796717</c:v>
                </c:pt>
                <c:pt idx="1">
                  <c:v>106.054323622302</c:v>
                </c:pt>
                <c:pt idx="2">
                  <c:v>104.7362273288759</c:v>
                </c:pt>
                <c:pt idx="3">
                  <c:v>106.0191964614437</c:v>
                </c:pt>
                <c:pt idx="4">
                  <c:v>106.8609289694533</c:v>
                </c:pt>
                <c:pt idx="5">
                  <c:v>106.4936967281059</c:v>
                </c:pt>
                <c:pt idx="6">
                  <c:v>107.504518788649</c:v>
                </c:pt>
                <c:pt idx="7">
                  <c:v>108.6153657549383</c:v>
                </c:pt>
                <c:pt idx="8">
                  <c:v>109.9381533953054</c:v>
                </c:pt>
                <c:pt idx="9">
                  <c:v>109.0141428082831</c:v>
                </c:pt>
                <c:pt idx="10">
                  <c:v>109.6331346724535</c:v>
                </c:pt>
                <c:pt idx="11">
                  <c:v>110.8967356931292</c:v>
                </c:pt>
                <c:pt idx="12">
                  <c:v>112.0347065061466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commodities!$D$69</c:f>
              <c:strCache>
                <c:ptCount val="1"/>
                <c:pt idx="0">
                  <c:v>2014-2015</c:v>
                </c:pt>
              </c:strCache>
            </c:strRef>
          </c:tx>
          <c:marker>
            <c:symbol val="square"/>
            <c:size val="9"/>
          </c:marker>
          <c:dPt>
            <c:idx val="0"/>
            <c:marker>
              <c:symbol val="none"/>
            </c:marker>
            <c:bubble3D val="0"/>
          </c:dPt>
          <c:dPt>
            <c:idx val="12"/>
            <c:bubble3D val="0"/>
          </c:dPt>
          <c:cat>
            <c:strRef>
              <c:f>commodities!$A$70:$A$82</c:f>
              <c:strCache>
                <c:ptCount val="13"/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commodities!$D$70:$D$82</c:f>
              <c:numCache>
                <c:formatCode>0.00</c:formatCode>
                <c:ptCount val="13"/>
                <c:pt idx="0">
                  <c:v>112.0347065061466</c:v>
                </c:pt>
                <c:pt idx="1">
                  <c:v>118.4185870694239</c:v>
                </c:pt>
                <c:pt idx="2">
                  <c:v>119.915745440365</c:v>
                </c:pt>
                <c:pt idx="3">
                  <c:v>120.4350194235718</c:v>
                </c:pt>
                <c:pt idx="4">
                  <c:v>121.2015667684897</c:v>
                </c:pt>
                <c:pt idx="5">
                  <c:v>120.9771323887032</c:v>
                </c:pt>
                <c:pt idx="6">
                  <c:v>120.2919303187796</c:v>
                </c:pt>
                <c:pt idx="7">
                  <c:v>122.3857212666417</c:v>
                </c:pt>
                <c:pt idx="8">
                  <c:v>123.8196908287976</c:v>
                </c:pt>
                <c:pt idx="9">
                  <c:v>125.0808676104376</c:v>
                </c:pt>
                <c:pt idx="10">
                  <c:v>127.0429944164324</c:v>
                </c:pt>
                <c:pt idx="11">
                  <c:v>127.1293699339672</c:v>
                </c:pt>
                <c:pt idx="12">
                  <c:v>125.93803402271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commodities!$E$69</c:f>
              <c:strCache>
                <c:ptCount val="1"/>
                <c:pt idx="0">
                  <c:v>2015-2016</c:v>
                </c:pt>
              </c:strCache>
            </c:strRef>
          </c:tx>
          <c:marker>
            <c:symbol val="triangle"/>
            <c:size val="9"/>
          </c:marker>
          <c:dPt>
            <c:idx val="0"/>
            <c:marker>
              <c:symbol val="none"/>
            </c:marker>
            <c:bubble3D val="0"/>
          </c:dPt>
          <c:dPt>
            <c:idx val="12"/>
            <c:bubble3D val="0"/>
          </c:dPt>
          <c:cat>
            <c:strRef>
              <c:f>commodities!$A$70:$A$82</c:f>
              <c:strCache>
                <c:ptCount val="13"/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commodities!$E$70:$E$82</c:f>
              <c:numCache>
                <c:formatCode>0.00</c:formatCode>
                <c:ptCount val="13"/>
                <c:pt idx="0">
                  <c:v>125.93803402271</c:v>
                </c:pt>
                <c:pt idx="1">
                  <c:v>124.6958035600499</c:v>
                </c:pt>
                <c:pt idx="2">
                  <c:v>124.099637511649</c:v>
                </c:pt>
                <c:pt idx="3">
                  <c:v>126.0010914361196</c:v>
                </c:pt>
                <c:pt idx="4">
                  <c:v>126.4065262070581</c:v>
                </c:pt>
                <c:pt idx="5">
                  <c:v>126.3377698321528</c:v>
                </c:pt>
                <c:pt idx="6">
                  <c:v>126.8988232128636</c:v>
                </c:pt>
                <c:pt idx="7">
                  <c:v>126.3911434622007</c:v>
                </c:pt>
                <c:pt idx="8">
                  <c:v>126.901073682431</c:v>
                </c:pt>
                <c:pt idx="9">
                  <c:v>128.4554125321161</c:v>
                </c:pt>
                <c:pt idx="10">
                  <c:v>129.0007624845301</c:v>
                </c:pt>
                <c:pt idx="11">
                  <c:v>130.1501706679717</c:v>
                </c:pt>
                <c:pt idx="12">
                  <c:v>135.9663319367222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commodities!$F$69</c:f>
              <c:strCache>
                <c:ptCount val="1"/>
                <c:pt idx="0">
                  <c:v>2016-2017</c:v>
                </c:pt>
              </c:strCache>
            </c:strRef>
          </c:tx>
          <c:spPr>
            <a:ln>
              <a:prstDash val="sysDash"/>
            </a:ln>
          </c:spPr>
          <c:dPt>
            <c:idx val="0"/>
            <c:marker>
              <c:symbol val="none"/>
            </c:marker>
            <c:bubble3D val="0"/>
          </c:dPt>
          <c:cat>
            <c:strRef>
              <c:f>commodities!$A$70:$A$82</c:f>
              <c:strCache>
                <c:ptCount val="13"/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commodities!$F$70:$F$82</c:f>
              <c:numCache>
                <c:formatCode>0.00</c:formatCode>
                <c:ptCount val="13"/>
                <c:pt idx="0">
                  <c:v>135.9663319367222</c:v>
                </c:pt>
                <c:pt idx="1">
                  <c:v>139.0638100665747</c:v>
                </c:pt>
                <c:pt idx="2">
                  <c:v>137.9082318523993</c:v>
                </c:pt>
                <c:pt idx="3">
                  <c:v>142.4370507313402</c:v>
                </c:pt>
                <c:pt idx="4">
                  <c:v>142.3540184718157</c:v>
                </c:pt>
                <c:pt idx="5">
                  <c:v>142.8542290942903</c:v>
                </c:pt>
                <c:pt idx="6">
                  <c:v>142.6497725426614</c:v>
                </c:pt>
                <c:pt idx="7">
                  <c:v>143.6481899617786</c:v>
                </c:pt>
                <c:pt idx="8">
                  <c:v>144.2409865231453</c:v>
                </c:pt>
                <c:pt idx="9">
                  <c:v>145.2189203133807</c:v>
                </c:pt>
                <c:pt idx="10">
                  <c:v>146.7776934406222</c:v>
                </c:pt>
                <c:pt idx="11">
                  <c:v>148.0080773597904</c:v>
                </c:pt>
                <c:pt idx="12">
                  <c:v>151.5950589170377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commodities!$B$69</c:f>
              <c:strCache>
                <c:ptCount val="1"/>
                <c:pt idx="0">
                  <c:v>2012-2013</c:v>
                </c:pt>
              </c:strCache>
            </c:strRef>
          </c:tx>
          <c:dPt>
            <c:idx val="0"/>
            <c:marker>
              <c:symbol val="none"/>
            </c:marker>
            <c:bubble3D val="0"/>
          </c:dPt>
          <c:cat>
            <c:strRef>
              <c:f>commodities!$A$70:$A$82</c:f>
              <c:strCache>
                <c:ptCount val="13"/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commodities!$B$70:$B$82</c:f>
              <c:numCache>
                <c:formatCode>0.00</c:formatCode>
                <c:ptCount val="13"/>
                <c:pt idx="0">
                  <c:v>98.45174858832679</c:v>
                </c:pt>
                <c:pt idx="1">
                  <c:v>99.04044096734678</c:v>
                </c:pt>
                <c:pt idx="2">
                  <c:v>97.02372380959979</c:v>
                </c:pt>
                <c:pt idx="3">
                  <c:v>103.4870808208926</c:v>
                </c:pt>
                <c:pt idx="4">
                  <c:v>101.4928035936449</c:v>
                </c:pt>
                <c:pt idx="5">
                  <c:v>103.1546232228517</c:v>
                </c:pt>
                <c:pt idx="6">
                  <c:v>101.8587405567298</c:v>
                </c:pt>
                <c:pt idx="7">
                  <c:v>101.5795428331292</c:v>
                </c:pt>
                <c:pt idx="8">
                  <c:v>100.0</c:v>
                </c:pt>
                <c:pt idx="9">
                  <c:v>100.6310382880161</c:v>
                </c:pt>
                <c:pt idx="10">
                  <c:v>101.29434425441</c:v>
                </c:pt>
                <c:pt idx="11">
                  <c:v>101.7027837768198</c:v>
                </c:pt>
                <c:pt idx="12">
                  <c:v>104.4616297796717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668744"/>
        <c:axId val="-2104473496"/>
      </c:lineChart>
      <c:catAx>
        <c:axId val="-2098668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473496"/>
        <c:crosses val="autoZero"/>
        <c:auto val="1"/>
        <c:lblAlgn val="ctr"/>
        <c:lblOffset val="100"/>
        <c:noMultiLvlLbl val="0"/>
      </c:catAx>
      <c:valAx>
        <c:axId val="-2104473496"/>
        <c:scaling>
          <c:orientation val="minMax"/>
          <c:min val="90.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098668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b="0" i="0">
          <a:latin typeface="Helvetica Neue Light"/>
          <a:cs typeface="Helvetica Neue Light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Public Transport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commodities!$C$86</c:f>
              <c:strCache>
                <c:ptCount val="1"/>
                <c:pt idx="0">
                  <c:v>2013-2014</c:v>
                </c:pt>
              </c:strCache>
            </c:strRef>
          </c:tx>
          <c:marker>
            <c:symbol val="diamond"/>
            <c:size val="9"/>
          </c:marker>
          <c:dPt>
            <c:idx val="0"/>
            <c:marker>
              <c:symbol val="none"/>
            </c:marker>
            <c:bubble3D val="0"/>
          </c:dPt>
          <c:dPt>
            <c:idx val="12"/>
            <c:bubble3D val="0"/>
          </c:dPt>
          <c:cat>
            <c:strRef>
              <c:f>commodities!$A$87:$A$99</c:f>
              <c:strCache>
                <c:ptCount val="13"/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commodities!$C$87:$C$99</c:f>
              <c:numCache>
                <c:formatCode>0.00</c:formatCode>
                <c:ptCount val="13"/>
                <c:pt idx="0">
                  <c:v>102.1839691123036</c:v>
                </c:pt>
                <c:pt idx="1">
                  <c:v>102.1839691123036</c:v>
                </c:pt>
                <c:pt idx="2">
                  <c:v>102.2008637783174</c:v>
                </c:pt>
                <c:pt idx="3">
                  <c:v>102.2773121006956</c:v>
                </c:pt>
                <c:pt idx="4">
                  <c:v>102.2763761716417</c:v>
                </c:pt>
                <c:pt idx="5">
                  <c:v>102.303374017695</c:v>
                </c:pt>
                <c:pt idx="6">
                  <c:v>102.3390610099281</c:v>
                </c:pt>
                <c:pt idx="7">
                  <c:v>102.4213973856178</c:v>
                </c:pt>
                <c:pt idx="8">
                  <c:v>102.4594936638359</c:v>
                </c:pt>
                <c:pt idx="9">
                  <c:v>102.5118814677688</c:v>
                </c:pt>
                <c:pt idx="10">
                  <c:v>102.5133898856276</c:v>
                </c:pt>
                <c:pt idx="11">
                  <c:v>102.4574102221268</c:v>
                </c:pt>
                <c:pt idx="12">
                  <c:v>113.1754939270383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commodities!$D$86</c:f>
              <c:strCache>
                <c:ptCount val="1"/>
                <c:pt idx="0">
                  <c:v>2014-2015</c:v>
                </c:pt>
              </c:strCache>
            </c:strRef>
          </c:tx>
          <c:marker>
            <c:symbol val="square"/>
            <c:size val="9"/>
          </c:marker>
          <c:dPt>
            <c:idx val="0"/>
            <c:marker>
              <c:symbol val="none"/>
            </c:marker>
            <c:bubble3D val="0"/>
          </c:dPt>
          <c:dPt>
            <c:idx val="12"/>
            <c:bubble3D val="0"/>
          </c:dPt>
          <c:cat>
            <c:strRef>
              <c:f>commodities!$A$87:$A$99</c:f>
              <c:strCache>
                <c:ptCount val="13"/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commodities!$D$87:$D$99</c:f>
              <c:numCache>
                <c:formatCode>0.00</c:formatCode>
                <c:ptCount val="13"/>
                <c:pt idx="0">
                  <c:v>113.1754939270383</c:v>
                </c:pt>
                <c:pt idx="1">
                  <c:v>113.5272397243013</c:v>
                </c:pt>
                <c:pt idx="2">
                  <c:v>113.7061192436405</c:v>
                </c:pt>
                <c:pt idx="3">
                  <c:v>113.7023941187002</c:v>
                </c:pt>
                <c:pt idx="4">
                  <c:v>113.7036764440964</c:v>
                </c:pt>
                <c:pt idx="5">
                  <c:v>113.7069461421408</c:v>
                </c:pt>
                <c:pt idx="6">
                  <c:v>113.7306712855294</c:v>
                </c:pt>
                <c:pt idx="7">
                  <c:v>113.7319817442812</c:v>
                </c:pt>
                <c:pt idx="8">
                  <c:v>114.0584344240793</c:v>
                </c:pt>
                <c:pt idx="9">
                  <c:v>114.0653154331575</c:v>
                </c:pt>
                <c:pt idx="10">
                  <c:v>114.0782637843358</c:v>
                </c:pt>
                <c:pt idx="11">
                  <c:v>114.086699787176</c:v>
                </c:pt>
                <c:pt idx="12">
                  <c:v>114.0157104703772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commodities!$E$86</c:f>
              <c:strCache>
                <c:ptCount val="1"/>
                <c:pt idx="0">
                  <c:v>2015-2016</c:v>
                </c:pt>
              </c:strCache>
            </c:strRef>
          </c:tx>
          <c:marker>
            <c:symbol val="triangle"/>
            <c:size val="9"/>
          </c:marker>
          <c:dPt>
            <c:idx val="0"/>
            <c:marker>
              <c:symbol val="none"/>
            </c:marker>
            <c:bubble3D val="0"/>
          </c:dPt>
          <c:dPt>
            <c:idx val="12"/>
            <c:bubble3D val="0"/>
          </c:dPt>
          <c:cat>
            <c:strRef>
              <c:f>commodities!$A$87:$A$99</c:f>
              <c:strCache>
                <c:ptCount val="13"/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commodities!$E$87:$E$99</c:f>
              <c:numCache>
                <c:formatCode>0.00</c:formatCode>
                <c:ptCount val="13"/>
                <c:pt idx="0">
                  <c:v>114.0157104703772</c:v>
                </c:pt>
                <c:pt idx="1">
                  <c:v>114.0553712061223</c:v>
                </c:pt>
                <c:pt idx="2">
                  <c:v>114.1002701341972</c:v>
                </c:pt>
                <c:pt idx="3">
                  <c:v>114.0991177476814</c:v>
                </c:pt>
                <c:pt idx="4">
                  <c:v>114.0963148568031</c:v>
                </c:pt>
                <c:pt idx="5">
                  <c:v>114.1418657686114</c:v>
                </c:pt>
                <c:pt idx="6">
                  <c:v>114.1793450744536</c:v>
                </c:pt>
                <c:pt idx="7">
                  <c:v>114.2267251578509</c:v>
                </c:pt>
                <c:pt idx="8">
                  <c:v>114.198997631492</c:v>
                </c:pt>
                <c:pt idx="9">
                  <c:v>114.2215599878156</c:v>
                </c:pt>
                <c:pt idx="10">
                  <c:v>114.2401200591033</c:v>
                </c:pt>
                <c:pt idx="11">
                  <c:v>114.205234085121</c:v>
                </c:pt>
                <c:pt idx="12">
                  <c:v>114.2517349081996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commodities!$F$86</c:f>
              <c:strCache>
                <c:ptCount val="1"/>
                <c:pt idx="0">
                  <c:v>2016-2017</c:v>
                </c:pt>
              </c:strCache>
            </c:strRef>
          </c:tx>
          <c:spPr>
            <a:ln>
              <a:prstDash val="sysDash"/>
            </a:ln>
          </c:spPr>
          <c:dPt>
            <c:idx val="0"/>
            <c:marker>
              <c:symbol val="none"/>
            </c:marker>
            <c:bubble3D val="0"/>
          </c:dPt>
          <c:cat>
            <c:strRef>
              <c:f>commodities!$A$87:$A$99</c:f>
              <c:strCache>
                <c:ptCount val="13"/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commodities!$F$87:$F$99</c:f>
              <c:numCache>
                <c:formatCode>0.00</c:formatCode>
                <c:ptCount val="13"/>
                <c:pt idx="0">
                  <c:v>114.2517349081996</c:v>
                </c:pt>
                <c:pt idx="1">
                  <c:v>117.4724680544812</c:v>
                </c:pt>
                <c:pt idx="2">
                  <c:v>117.6503842669236</c:v>
                </c:pt>
                <c:pt idx="3">
                  <c:v>118.5973770780734</c:v>
                </c:pt>
                <c:pt idx="4">
                  <c:v>117.8141342712791</c:v>
                </c:pt>
                <c:pt idx="5">
                  <c:v>118.4708685672136</c:v>
                </c:pt>
                <c:pt idx="6">
                  <c:v>118.5186726325592</c:v>
                </c:pt>
                <c:pt idx="7">
                  <c:v>119.2666159776476</c:v>
                </c:pt>
                <c:pt idx="8">
                  <c:v>118.5830453828846</c:v>
                </c:pt>
                <c:pt idx="9">
                  <c:v>118.7020240051003</c:v>
                </c:pt>
                <c:pt idx="10">
                  <c:v>119.4322639649594</c:v>
                </c:pt>
                <c:pt idx="11">
                  <c:v>119.4270445913933</c:v>
                </c:pt>
                <c:pt idx="12">
                  <c:v>123.611512409779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commodities!$B$86</c:f>
              <c:strCache>
                <c:ptCount val="1"/>
                <c:pt idx="0">
                  <c:v>2012-2013</c:v>
                </c:pt>
              </c:strCache>
            </c:strRef>
          </c:tx>
          <c:marker>
            <c:symbol val="star"/>
            <c:size val="9"/>
          </c:marker>
          <c:dPt>
            <c:idx val="0"/>
            <c:marker>
              <c:symbol val="none"/>
            </c:marker>
            <c:bubble3D val="0"/>
          </c:dPt>
          <c:cat>
            <c:strRef>
              <c:f>commodities!$A$87:$A$99</c:f>
              <c:strCache>
                <c:ptCount val="13"/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commodities!$B$87:$B$99</c:f>
              <c:numCache>
                <c:formatCode>0.00</c:formatCode>
                <c:ptCount val="13"/>
                <c:pt idx="0">
                  <c:v>90.75966450632143</c:v>
                </c:pt>
                <c:pt idx="1">
                  <c:v>98.1215047352381</c:v>
                </c:pt>
                <c:pt idx="2">
                  <c:v>98.35787537332327</c:v>
                </c:pt>
                <c:pt idx="3">
                  <c:v>100.6636273649934</c:v>
                </c:pt>
                <c:pt idx="4">
                  <c:v>98.67147279526635</c:v>
                </c:pt>
                <c:pt idx="5">
                  <c:v>100.253276914642</c:v>
                </c:pt>
                <c:pt idx="6">
                  <c:v>100.2858274753779</c:v>
                </c:pt>
                <c:pt idx="7">
                  <c:v>102.0610131746647</c:v>
                </c:pt>
                <c:pt idx="8">
                  <c:v>100.0</c:v>
                </c:pt>
                <c:pt idx="9">
                  <c:v>100.2240805671518</c:v>
                </c:pt>
                <c:pt idx="10">
                  <c:v>102.0446409922644</c:v>
                </c:pt>
                <c:pt idx="11">
                  <c:v>102.1106018272719</c:v>
                </c:pt>
                <c:pt idx="12">
                  <c:v>102.1839691123036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997432"/>
        <c:axId val="-2103591016"/>
      </c:lineChart>
      <c:catAx>
        <c:axId val="-2113997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91016"/>
        <c:crosses val="autoZero"/>
        <c:auto val="1"/>
        <c:lblAlgn val="ctr"/>
        <c:lblOffset val="100"/>
        <c:noMultiLvlLbl val="0"/>
      </c:catAx>
      <c:valAx>
        <c:axId val="-2103591016"/>
        <c:scaling>
          <c:orientation val="minMax"/>
          <c:min val="85.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13997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b="0" i="0">
          <a:latin typeface="Helvetica Neue Light"/>
          <a:cs typeface="Helvetica Neue Light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Airtime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commodities!$C$103</c:f>
              <c:strCache>
                <c:ptCount val="1"/>
                <c:pt idx="0">
                  <c:v>2013-2014</c:v>
                </c:pt>
              </c:strCache>
            </c:strRef>
          </c:tx>
          <c:marker>
            <c:symbol val="diamond"/>
            <c:size val="9"/>
          </c:marker>
          <c:dPt>
            <c:idx val="0"/>
            <c:marker>
              <c:symbol val="none"/>
            </c:marker>
            <c:bubble3D val="0"/>
          </c:dPt>
          <c:dPt>
            <c:idx val="12"/>
            <c:bubble3D val="0"/>
          </c:dPt>
          <c:cat>
            <c:strRef>
              <c:f>commodities!$A$104:$A$116</c:f>
              <c:strCache>
                <c:ptCount val="13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commodities!$C$104:$C$116</c:f>
              <c:numCache>
                <c:formatCode>0.00</c:formatCode>
                <c:ptCount val="13"/>
                <c:pt idx="0">
                  <c:v>100.3205787924209</c:v>
                </c:pt>
                <c:pt idx="1">
                  <c:v>100.2940699139509</c:v>
                </c:pt>
                <c:pt idx="2">
                  <c:v>100.2495289259187</c:v>
                </c:pt>
                <c:pt idx="3">
                  <c:v>100.2497368473311</c:v>
                </c:pt>
                <c:pt idx="4">
                  <c:v>100.2971873805048</c:v>
                </c:pt>
                <c:pt idx="5">
                  <c:v>100.7495875580722</c:v>
                </c:pt>
                <c:pt idx="6">
                  <c:v>100.9171830011168</c:v>
                </c:pt>
                <c:pt idx="7">
                  <c:v>101.1078682784572</c:v>
                </c:pt>
                <c:pt idx="8">
                  <c:v>99.94376572666895</c:v>
                </c:pt>
                <c:pt idx="9">
                  <c:v>99.49358644082543</c:v>
                </c:pt>
                <c:pt idx="10">
                  <c:v>99.69363336061233</c:v>
                </c:pt>
                <c:pt idx="11">
                  <c:v>99.96851499409622</c:v>
                </c:pt>
                <c:pt idx="12">
                  <c:v>100.0184921225673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commodities!$D$103</c:f>
              <c:strCache>
                <c:ptCount val="1"/>
                <c:pt idx="0">
                  <c:v>2014-2015</c:v>
                </c:pt>
              </c:strCache>
            </c:strRef>
          </c:tx>
          <c:marker>
            <c:symbol val="square"/>
            <c:size val="9"/>
          </c:marker>
          <c:dPt>
            <c:idx val="0"/>
            <c:marker>
              <c:symbol val="none"/>
            </c:marker>
            <c:bubble3D val="0"/>
          </c:dPt>
          <c:dPt>
            <c:idx val="12"/>
            <c:bubble3D val="0"/>
          </c:dPt>
          <c:cat>
            <c:strRef>
              <c:f>commodities!$A$104:$A$116</c:f>
              <c:strCache>
                <c:ptCount val="13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commodities!$D$104:$D$116</c:f>
              <c:numCache>
                <c:formatCode>0.00</c:formatCode>
                <c:ptCount val="13"/>
                <c:pt idx="0">
                  <c:v>100.0184921225673</c:v>
                </c:pt>
                <c:pt idx="1">
                  <c:v>99.79942348603992</c:v>
                </c:pt>
                <c:pt idx="2">
                  <c:v>99.88891652140107</c:v>
                </c:pt>
                <c:pt idx="3">
                  <c:v>99.70267959971715</c:v>
                </c:pt>
                <c:pt idx="4">
                  <c:v>99.7652750542159</c:v>
                </c:pt>
                <c:pt idx="5">
                  <c:v>99.78195336246005</c:v>
                </c:pt>
                <c:pt idx="6">
                  <c:v>99.78525484309833</c:v>
                </c:pt>
                <c:pt idx="7">
                  <c:v>99.68824858393219</c:v>
                </c:pt>
                <c:pt idx="8">
                  <c:v>100.0979793734371</c:v>
                </c:pt>
                <c:pt idx="9">
                  <c:v>101.6904908324142</c:v>
                </c:pt>
                <c:pt idx="10">
                  <c:v>100.0508530590951</c:v>
                </c:pt>
                <c:pt idx="11">
                  <c:v>100.0428269718692</c:v>
                </c:pt>
                <c:pt idx="12">
                  <c:v>100.037827321431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commodities!$E$103</c:f>
              <c:strCache>
                <c:ptCount val="1"/>
                <c:pt idx="0">
                  <c:v>2015-2016</c:v>
                </c:pt>
              </c:strCache>
            </c:strRef>
          </c:tx>
          <c:marker>
            <c:symbol val="triangle"/>
            <c:size val="9"/>
          </c:marker>
          <c:dPt>
            <c:idx val="0"/>
            <c:marker>
              <c:symbol val="none"/>
            </c:marker>
            <c:bubble3D val="0"/>
          </c:dPt>
          <c:dPt>
            <c:idx val="12"/>
            <c:bubble3D val="0"/>
          </c:dPt>
          <c:cat>
            <c:strRef>
              <c:f>commodities!$A$104:$A$116</c:f>
              <c:strCache>
                <c:ptCount val="13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commodities!$E$104:$E$116</c:f>
              <c:numCache>
                <c:formatCode>0.00</c:formatCode>
                <c:ptCount val="13"/>
                <c:pt idx="0">
                  <c:v>100.037827321431</c:v>
                </c:pt>
                <c:pt idx="1">
                  <c:v>100.0113245444459</c:v>
                </c:pt>
                <c:pt idx="2">
                  <c:v>100.0350295748913</c:v>
                </c:pt>
                <c:pt idx="3">
                  <c:v>100.0220058632938</c:v>
                </c:pt>
                <c:pt idx="4">
                  <c:v>100.1076456381172</c:v>
                </c:pt>
                <c:pt idx="5">
                  <c:v>101.6890171781944</c:v>
                </c:pt>
                <c:pt idx="6">
                  <c:v>101.1485975377058</c:v>
                </c:pt>
                <c:pt idx="7">
                  <c:v>101.1784074687571</c:v>
                </c:pt>
                <c:pt idx="8">
                  <c:v>101.2157368451947</c:v>
                </c:pt>
                <c:pt idx="9">
                  <c:v>100.6538268974689</c:v>
                </c:pt>
                <c:pt idx="10">
                  <c:v>100.8719896240892</c:v>
                </c:pt>
                <c:pt idx="11">
                  <c:v>101.0122848819603</c:v>
                </c:pt>
                <c:pt idx="12">
                  <c:v>100.887971550229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commodities!$F$103</c:f>
              <c:strCache>
                <c:ptCount val="1"/>
                <c:pt idx="0">
                  <c:v>2016-2017</c:v>
                </c:pt>
              </c:strCache>
            </c:strRef>
          </c:tx>
          <c:spPr>
            <a:ln>
              <a:prstDash val="sysDash"/>
            </a:ln>
          </c:spPr>
          <c:dPt>
            <c:idx val="0"/>
            <c:marker>
              <c:symbol val="none"/>
            </c:marker>
            <c:bubble3D val="0"/>
          </c:dPt>
          <c:cat>
            <c:strRef>
              <c:f>commodities!$A$104:$A$116</c:f>
              <c:strCache>
                <c:ptCount val="13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commodities!$F$104:$F$116</c:f>
              <c:numCache>
                <c:formatCode>0.00</c:formatCode>
                <c:ptCount val="13"/>
                <c:pt idx="0">
                  <c:v>100.887971550229</c:v>
                </c:pt>
                <c:pt idx="1">
                  <c:v>100.8077204187611</c:v>
                </c:pt>
                <c:pt idx="2">
                  <c:v>100.8308943844841</c:v>
                </c:pt>
                <c:pt idx="3">
                  <c:v>100.5898574674275</c:v>
                </c:pt>
                <c:pt idx="4">
                  <c:v>100.9030876443242</c:v>
                </c:pt>
                <c:pt idx="5">
                  <c:v>101.4102128370092</c:v>
                </c:pt>
                <c:pt idx="6">
                  <c:v>101.6567391906795</c:v>
                </c:pt>
                <c:pt idx="7">
                  <c:v>102.0561072096952</c:v>
                </c:pt>
                <c:pt idx="8">
                  <c:v>101.9574400700991</c:v>
                </c:pt>
                <c:pt idx="9">
                  <c:v>102.1563792283843</c:v>
                </c:pt>
                <c:pt idx="10">
                  <c:v>101.7496027759744</c:v>
                </c:pt>
                <c:pt idx="11">
                  <c:v>101.8973453340963</c:v>
                </c:pt>
                <c:pt idx="12">
                  <c:v>101.9698972941921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commodities!$B$103</c:f>
              <c:strCache>
                <c:ptCount val="1"/>
                <c:pt idx="0">
                  <c:v>2012-2013</c:v>
                </c:pt>
              </c:strCache>
            </c:strRef>
          </c:tx>
          <c:dPt>
            <c:idx val="0"/>
            <c:marker>
              <c:symbol val="none"/>
            </c:marker>
            <c:bubble3D val="0"/>
          </c:dPt>
          <c:cat>
            <c:strRef>
              <c:f>commodities!$A$104:$A$116</c:f>
              <c:strCache>
                <c:ptCount val="13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commodities!$B$104:$B$116</c:f>
              <c:numCache>
                <c:formatCode>0.00</c:formatCode>
                <c:ptCount val="13"/>
                <c:pt idx="0">
                  <c:v>97.7671219031115</c:v>
                </c:pt>
                <c:pt idx="1">
                  <c:v>97.79968878482587</c:v>
                </c:pt>
                <c:pt idx="2">
                  <c:v>97.79968878482587</c:v>
                </c:pt>
                <c:pt idx="3">
                  <c:v>97.29318791464756</c:v>
                </c:pt>
                <c:pt idx="4">
                  <c:v>98.01164442137736</c:v>
                </c:pt>
                <c:pt idx="5">
                  <c:v>97.48268622485115</c:v>
                </c:pt>
                <c:pt idx="6">
                  <c:v>98.5463010152565</c:v>
                </c:pt>
                <c:pt idx="7">
                  <c:v>99.5882994993475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100.0288194621084</c:v>
                </c:pt>
                <c:pt idx="12">
                  <c:v>100.3205787924209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209640"/>
        <c:axId val="-2095863128"/>
      </c:lineChart>
      <c:catAx>
        <c:axId val="-2091209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863128"/>
        <c:crosses val="autoZero"/>
        <c:auto val="1"/>
        <c:lblAlgn val="ctr"/>
        <c:lblOffset val="100"/>
        <c:noMultiLvlLbl val="0"/>
      </c:catAx>
      <c:valAx>
        <c:axId val="-2095863128"/>
        <c:scaling>
          <c:orientation val="minMax"/>
          <c:min val="96.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091209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b="0" i="0">
          <a:latin typeface="Helvetica Neue Light"/>
          <a:cs typeface="Helvetica Neue Light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16</xdr:row>
      <xdr:rowOff>184150</xdr:rowOff>
    </xdr:from>
    <xdr:to>
      <xdr:col>15</xdr:col>
      <xdr:colOff>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0</xdr:row>
      <xdr:rowOff>76200</xdr:rowOff>
    </xdr:from>
    <xdr:to>
      <xdr:col>15</xdr:col>
      <xdr:colOff>12700</xdr:colOff>
      <xdr:row>16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34</xdr:row>
      <xdr:rowOff>0</xdr:rowOff>
    </xdr:from>
    <xdr:to>
      <xdr:col>14</xdr:col>
      <xdr:colOff>876300</xdr:colOff>
      <xdr:row>50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51</xdr:row>
      <xdr:rowOff>0</xdr:rowOff>
    </xdr:from>
    <xdr:to>
      <xdr:col>14</xdr:col>
      <xdr:colOff>876300</xdr:colOff>
      <xdr:row>67</xdr:row>
      <xdr:rowOff>95250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68</xdr:row>
      <xdr:rowOff>0</xdr:rowOff>
    </xdr:from>
    <xdr:to>
      <xdr:col>14</xdr:col>
      <xdr:colOff>876300</xdr:colOff>
      <xdr:row>84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85</xdr:row>
      <xdr:rowOff>0</xdr:rowOff>
    </xdr:from>
    <xdr:to>
      <xdr:col>14</xdr:col>
      <xdr:colOff>876300</xdr:colOff>
      <xdr:row>101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102</xdr:row>
      <xdr:rowOff>0</xdr:rowOff>
    </xdr:from>
    <xdr:to>
      <xdr:col>14</xdr:col>
      <xdr:colOff>876300</xdr:colOff>
      <xdr:row>118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9"/>
  <sheetViews>
    <sheetView tabSelected="1" topLeftCell="C1" zoomScale="125" zoomScaleNormal="125" zoomScalePageLayoutView="125" workbookViewId="0">
      <selection activeCell="G104" sqref="G104"/>
    </sheetView>
  </sheetViews>
  <sheetFormatPr baseColWidth="10" defaultRowHeight="16" x14ac:dyDescent="0"/>
  <cols>
    <col min="3" max="21" width="10.7109375" style="10"/>
  </cols>
  <sheetData>
    <row r="1" spans="1:9">
      <c r="A1" s="7" t="s">
        <v>0</v>
      </c>
      <c r="B1" s="7" t="s">
        <v>72</v>
      </c>
      <c r="C1" s="15" t="s">
        <v>1</v>
      </c>
      <c r="D1" s="15" t="s">
        <v>2</v>
      </c>
      <c r="E1" s="15" t="s">
        <v>3</v>
      </c>
      <c r="F1" s="15" t="s">
        <v>4</v>
      </c>
      <c r="G1" s="15"/>
      <c r="H1" s="44" t="s">
        <v>10</v>
      </c>
      <c r="I1" s="45"/>
    </row>
    <row r="2" spans="1:9">
      <c r="A2" s="6"/>
      <c r="B2" s="10">
        <v>95.902731583185883</v>
      </c>
      <c r="C2" s="10">
        <v>100.20541028633748</v>
      </c>
      <c r="D2" s="10">
        <v>109.89277250152382</v>
      </c>
      <c r="E2" s="10">
        <v>111.78476323971181</v>
      </c>
      <c r="F2" s="10">
        <v>128.43354219186284</v>
      </c>
      <c r="H2" s="9"/>
    </row>
    <row r="3" spans="1:9">
      <c r="A3" s="6" t="s">
        <v>5</v>
      </c>
      <c r="B3" s="10">
        <v>95.525262514367967</v>
      </c>
      <c r="C3" s="10">
        <v>99.747671612687554</v>
      </c>
      <c r="D3" s="10">
        <v>111.54214005572749</v>
      </c>
      <c r="E3" s="10">
        <v>113.49026329442762</v>
      </c>
      <c r="F3" s="9">
        <f>F2+H3*F2</f>
        <v>129.13228228917791</v>
      </c>
      <c r="H3" s="12">
        <f t="shared" ref="H3:H14" si="0">((B3-B2)/B2+(C3-C2)/C2+(D3-D2)/D2+(E3-E2)/E2)/4</f>
        <v>5.4404798418722609E-3</v>
      </c>
    </row>
    <row r="4" spans="1:9">
      <c r="A4" s="6" t="s">
        <v>13</v>
      </c>
      <c r="B4" s="10">
        <v>93.454625197071934</v>
      </c>
      <c r="C4" s="10">
        <v>99.995997677322862</v>
      </c>
      <c r="D4" s="10">
        <v>112.30589926302338</v>
      </c>
      <c r="E4" s="10">
        <v>113.44948083000392</v>
      </c>
      <c r="F4" s="9">
        <f t="shared" ref="F4:F14" si="1">F3+H4*F3</f>
        <v>128.72232387485073</v>
      </c>
      <c r="H4" s="12">
        <f t="shared" si="0"/>
        <v>-3.1747167095608373E-3</v>
      </c>
    </row>
    <row r="5" spans="1:9">
      <c r="A5" s="6" t="s">
        <v>14</v>
      </c>
      <c r="B5" s="10">
        <v>94.915449431497777</v>
      </c>
      <c r="C5" s="10">
        <v>99.915301328693559</v>
      </c>
      <c r="D5" s="10">
        <v>110.47777418693394</v>
      </c>
      <c r="E5" s="10">
        <v>114.90938246197999</v>
      </c>
      <c r="F5" s="9">
        <f t="shared" si="1"/>
        <v>129.08965200782612</v>
      </c>
      <c r="H5" s="12">
        <f t="shared" si="0"/>
        <v>2.8536474631433916E-3</v>
      </c>
    </row>
    <row r="6" spans="1:9">
      <c r="A6" s="6" t="s">
        <v>15</v>
      </c>
      <c r="B6" s="10">
        <v>96.225228162324186</v>
      </c>
      <c r="C6" s="10">
        <v>102.06082526542534</v>
      </c>
      <c r="D6" s="10">
        <v>111.21724563657071</v>
      </c>
      <c r="E6" s="10">
        <v>114.91610556271257</v>
      </c>
      <c r="F6" s="9">
        <f t="shared" si="1"/>
        <v>130.44589231067917</v>
      </c>
      <c r="H6" s="12">
        <f t="shared" si="0"/>
        <v>1.0506189162016004E-2</v>
      </c>
    </row>
    <row r="7" spans="1:9">
      <c r="A7" s="6" t="s">
        <v>16</v>
      </c>
      <c r="B7" s="10">
        <v>98.630968178612747</v>
      </c>
      <c r="C7" s="10">
        <v>102.32100348079257</v>
      </c>
      <c r="D7" s="10">
        <v>110.39615018482191</v>
      </c>
      <c r="E7" s="10">
        <v>117.35049656223526</v>
      </c>
      <c r="F7" s="9">
        <f t="shared" si="1"/>
        <v>131.79443044115658</v>
      </c>
      <c r="H7" s="12">
        <f t="shared" si="0"/>
        <v>1.0337911808411922E-2</v>
      </c>
    </row>
    <row r="8" spans="1:9">
      <c r="A8" s="6" t="s">
        <v>17</v>
      </c>
      <c r="B8" s="10">
        <v>101.86745946622288</v>
      </c>
      <c r="C8" s="10">
        <v>103.70970346637134</v>
      </c>
      <c r="D8" s="10">
        <v>110.3617602257644</v>
      </c>
      <c r="E8" s="10">
        <v>117.50434104046562</v>
      </c>
      <c r="F8" s="9">
        <f t="shared" si="1"/>
        <v>133.35572034707204</v>
      </c>
      <c r="H8" s="12">
        <f t="shared" si="0"/>
        <v>1.1846402770506543E-2</v>
      </c>
    </row>
    <row r="9" spans="1:9">
      <c r="A9" s="6" t="s">
        <v>18</v>
      </c>
      <c r="B9" s="10">
        <v>101.93609614868579</v>
      </c>
      <c r="C9" s="10">
        <v>103.56913423376565</v>
      </c>
      <c r="D9" s="10">
        <v>110.21757886293304</v>
      </c>
      <c r="E9" s="10">
        <v>118.46160659251839</v>
      </c>
      <c r="F9" s="9">
        <f t="shared" si="1"/>
        <v>133.56104049283923</v>
      </c>
      <c r="H9" s="12">
        <f t="shared" si="0"/>
        <v>1.539642583256499E-3</v>
      </c>
    </row>
    <row r="10" spans="1:9">
      <c r="A10" s="6" t="s">
        <v>19</v>
      </c>
      <c r="B10" s="10">
        <v>100</v>
      </c>
      <c r="C10" s="10">
        <v>104.76544593369044</v>
      </c>
      <c r="D10" s="10">
        <v>110.08326795230278</v>
      </c>
      <c r="E10" s="10">
        <v>117.4841383092012</v>
      </c>
      <c r="F10" s="9">
        <f t="shared" si="1"/>
        <v>132.99633334785335</v>
      </c>
      <c r="H10" s="12">
        <f t="shared" si="0"/>
        <v>-4.2280828518714512E-3</v>
      </c>
    </row>
    <row r="11" spans="1:9">
      <c r="A11" s="6" t="s">
        <v>20</v>
      </c>
      <c r="B11" s="10">
        <v>100.21977904485253</v>
      </c>
      <c r="C11" s="10">
        <v>105.1045904548002</v>
      </c>
      <c r="D11" s="10">
        <v>108.91873556051661</v>
      </c>
      <c r="E11" s="10">
        <v>117.36347773555804</v>
      </c>
      <c r="F11" s="9">
        <f t="shared" si="1"/>
        <v>132.79116263839754</v>
      </c>
      <c r="H11" s="12">
        <f t="shared" si="0"/>
        <v>-1.542679443042884E-3</v>
      </c>
    </row>
    <row r="12" spans="1:9">
      <c r="A12" s="6" t="s">
        <v>21</v>
      </c>
      <c r="B12" s="10">
        <v>100.54239567165679</v>
      </c>
      <c r="C12" s="10">
        <v>105.84793743616106</v>
      </c>
      <c r="D12" s="10">
        <v>110.08045520698957</v>
      </c>
      <c r="E12" s="10">
        <v>121.02490697586612</v>
      </c>
      <c r="F12" s="9">
        <f t="shared" si="1"/>
        <v>134.52258742709319</v>
      </c>
      <c r="H12" s="12">
        <f t="shared" si="0"/>
        <v>1.3038704943118007E-2</v>
      </c>
    </row>
    <row r="13" spans="1:9">
      <c r="A13" s="6" t="s">
        <v>22</v>
      </c>
      <c r="B13" s="10">
        <v>100.64566401887768</v>
      </c>
      <c r="C13" s="10">
        <v>109.9873659438677</v>
      </c>
      <c r="D13" s="10">
        <v>110.76382997775968</v>
      </c>
      <c r="E13" s="10">
        <v>127.63889991309263</v>
      </c>
      <c r="F13" s="9">
        <f t="shared" si="1"/>
        <v>137.91902155093075</v>
      </c>
      <c r="H13" s="12">
        <f t="shared" si="0"/>
        <v>2.5248058253996418E-2</v>
      </c>
    </row>
    <row r="14" spans="1:9">
      <c r="A14" s="6" t="s">
        <v>12</v>
      </c>
      <c r="B14" s="10">
        <v>100.20541028633748</v>
      </c>
      <c r="C14" s="10">
        <v>109.89277250152382</v>
      </c>
      <c r="D14" s="10">
        <v>111.78476323971181</v>
      </c>
      <c r="E14" s="10">
        <v>128.43354219186284</v>
      </c>
      <c r="F14" s="9">
        <f t="shared" si="1"/>
        <v>138.27101092253187</v>
      </c>
      <c r="H14" s="12">
        <f t="shared" si="0"/>
        <v>2.5521452200205604E-3</v>
      </c>
    </row>
    <row r="15" spans="1:9">
      <c r="A15" s="1"/>
      <c r="G15" s="43" t="s">
        <v>73</v>
      </c>
      <c r="H15" s="16">
        <f>F16/B16</f>
        <v>1.3444839435677978</v>
      </c>
      <c r="I15" s="10" t="s">
        <v>46</v>
      </c>
    </row>
    <row r="16" spans="1:9">
      <c r="A16" s="8" t="s">
        <v>23</v>
      </c>
      <c r="B16" s="15">
        <f>AVERAGE(B2:B14)</f>
        <v>98.467005361822572</v>
      </c>
      <c r="C16" s="15">
        <f>AVERAGE(C2:C14)</f>
        <v>103.62485843241842</v>
      </c>
      <c r="D16" s="15">
        <f t="shared" ref="D16:F16" si="2">AVERAGE(D2:D14)</f>
        <v>110.61864406573687</v>
      </c>
      <c r="E16" s="15">
        <f t="shared" si="2"/>
        <v>117.98549266997202</v>
      </c>
      <c r="F16" s="15">
        <f t="shared" si="2"/>
        <v>132.3873076801747</v>
      </c>
      <c r="G16" s="43" t="s">
        <v>24</v>
      </c>
      <c r="H16" s="16">
        <f>F16/C16</f>
        <v>1.2775632187378518</v>
      </c>
      <c r="I16" s="10" t="s">
        <v>46</v>
      </c>
    </row>
    <row r="17" spans="1:9">
      <c r="G17" s="43" t="s">
        <v>74</v>
      </c>
      <c r="H17" s="16">
        <f>F16/D16</f>
        <v>1.1967901866660149</v>
      </c>
      <c r="I17" s="10" t="s">
        <v>46</v>
      </c>
    </row>
    <row r="18" spans="1:9">
      <c r="A18" s="7" t="s">
        <v>0</v>
      </c>
      <c r="B18" s="7" t="s">
        <v>72</v>
      </c>
      <c r="C18" s="15" t="s">
        <v>1</v>
      </c>
      <c r="D18" s="15" t="s">
        <v>2</v>
      </c>
      <c r="E18" s="15" t="s">
        <v>3</v>
      </c>
      <c r="F18" s="15" t="s">
        <v>4</v>
      </c>
      <c r="G18" s="15"/>
      <c r="H18" s="44" t="s">
        <v>75</v>
      </c>
      <c r="I18" s="45"/>
    </row>
    <row r="19" spans="1:9">
      <c r="A19" s="6"/>
      <c r="B19" s="10">
        <v>95.502966489968003</v>
      </c>
      <c r="C19" s="10">
        <v>100.8608435276204</v>
      </c>
      <c r="D19" s="9">
        <v>114.88561663451813</v>
      </c>
      <c r="E19" s="10">
        <v>123.45646617485775</v>
      </c>
      <c r="F19" s="10">
        <v>128.60546420038446</v>
      </c>
      <c r="G19" s="9"/>
    </row>
    <row r="20" spans="1:9">
      <c r="A20" s="6" t="s">
        <v>5</v>
      </c>
      <c r="B20" s="10">
        <v>95.282897741074464</v>
      </c>
      <c r="C20" s="10">
        <v>101.02574771687469</v>
      </c>
      <c r="D20" s="10">
        <v>115.23226956382398</v>
      </c>
      <c r="E20" s="10">
        <v>121.80450271489153</v>
      </c>
      <c r="F20" s="9">
        <f>F19+H20*F19</f>
        <v>128.13250000875183</v>
      </c>
      <c r="H20" s="12">
        <f>((B20-B19)/B19+(C20-C19)/C19+(D20-D19)/D19+(E20-E19)/E19)/3</f>
        <v>-3.6776368296115095E-3</v>
      </c>
    </row>
    <row r="21" spans="1:9">
      <c r="A21" s="6" t="s">
        <v>13</v>
      </c>
      <c r="B21" s="10">
        <v>95.11197896049562</v>
      </c>
      <c r="C21" s="10">
        <v>102.64267110703689</v>
      </c>
      <c r="D21" s="10">
        <v>115.54628823622095</v>
      </c>
      <c r="E21" s="10">
        <v>122.79662698099216</v>
      </c>
      <c r="F21" s="9">
        <f t="shared" ref="F21:F31" si="3">F20+H21*F20</f>
        <v>129.2037547859054</v>
      </c>
      <c r="H21" s="12">
        <f t="shared" ref="H21:H31" si="4">((B21-B20)/B20+(C21-C20)/C20+(D21-D20)/D20+(E21-E20)/E20)/3</f>
        <v>8.3605234977886037E-3</v>
      </c>
    </row>
    <row r="22" spans="1:9">
      <c r="A22" s="6" t="s">
        <v>14</v>
      </c>
      <c r="B22" s="9">
        <v>95.516681389896405</v>
      </c>
      <c r="C22" s="10">
        <v>102.31222333056698</v>
      </c>
      <c r="D22" s="9">
        <v>114.17405997020725</v>
      </c>
      <c r="E22" s="10">
        <v>121.75884027701592</v>
      </c>
      <c r="F22" s="9">
        <f t="shared" si="3"/>
        <v>128.37290322743138</v>
      </c>
      <c r="H22" s="12">
        <f t="shared" si="4"/>
        <v>-6.430552733167668E-3</v>
      </c>
    </row>
    <row r="23" spans="1:9">
      <c r="A23" s="6" t="s">
        <v>15</v>
      </c>
      <c r="B23" s="9">
        <v>94.238517191604586</v>
      </c>
      <c r="C23" s="10">
        <v>101.63073384356291</v>
      </c>
      <c r="D23" s="9">
        <v>114.29651534661761</v>
      </c>
      <c r="E23" s="10">
        <v>122.84412577857381</v>
      </c>
      <c r="F23" s="9">
        <f t="shared" si="3"/>
        <v>127.94257471116525</v>
      </c>
      <c r="H23" s="12">
        <f t="shared" si="4"/>
        <v>-3.3521756184304546E-3</v>
      </c>
    </row>
    <row r="24" spans="1:9">
      <c r="A24" s="6" t="s">
        <v>16</v>
      </c>
      <c r="B24" s="9">
        <v>95.761801231337188</v>
      </c>
      <c r="C24" s="10">
        <v>102.78059020665638</v>
      </c>
      <c r="D24" s="10">
        <v>115.14182195341544</v>
      </c>
      <c r="E24" s="10">
        <v>120.99325901788177</v>
      </c>
      <c r="F24" s="9">
        <f t="shared" si="3"/>
        <v>128.78730014457989</v>
      </c>
      <c r="H24" s="12">
        <f t="shared" si="4"/>
        <v>6.6023795075380032E-3</v>
      </c>
    </row>
    <row r="25" spans="1:9">
      <c r="A25" s="6" t="s">
        <v>17</v>
      </c>
      <c r="B25" s="9">
        <v>98.896486542676612</v>
      </c>
      <c r="C25" s="10">
        <v>103.46408255933909</v>
      </c>
      <c r="D25" s="10">
        <v>116.34382185125601</v>
      </c>
      <c r="E25" s="10">
        <v>124.33039464834891</v>
      </c>
      <c r="F25" s="9">
        <f t="shared" si="3"/>
        <v>132.11021322382106</v>
      </c>
      <c r="H25" s="12">
        <f t="shared" si="4"/>
        <v>2.5801558659206178E-2</v>
      </c>
    </row>
    <row r="26" spans="1:9">
      <c r="A26" s="6" t="s">
        <v>18</v>
      </c>
      <c r="B26" s="9">
        <v>100.74028123634368</v>
      </c>
      <c r="C26" s="10">
        <v>105.76310362633261</v>
      </c>
      <c r="D26" s="10">
        <v>117.53559179860665</v>
      </c>
      <c r="E26" s="10">
        <v>124.89159233394426</v>
      </c>
      <c r="F26" s="9">
        <f t="shared" si="3"/>
        <v>134.5595998051254</v>
      </c>
      <c r="H26" s="12">
        <f t="shared" si="4"/>
        <v>1.8540478601412714E-2</v>
      </c>
    </row>
    <row r="27" spans="1:9">
      <c r="A27" s="6" t="s">
        <v>19</v>
      </c>
      <c r="B27" s="10">
        <v>100</v>
      </c>
      <c r="C27" s="10">
        <v>107.71273141523243</v>
      </c>
      <c r="D27" s="10">
        <v>119.32406957827544</v>
      </c>
      <c r="E27" s="10">
        <v>123.93283241895173</v>
      </c>
      <c r="F27" s="9">
        <f t="shared" si="3"/>
        <v>135.39500142760704</v>
      </c>
      <c r="H27" s="12">
        <f t="shared" si="4"/>
        <v>6.2084133996497216E-3</v>
      </c>
    </row>
    <row r="28" spans="1:9">
      <c r="A28" s="6" t="s">
        <v>20</v>
      </c>
      <c r="B28" s="10">
        <v>98.921835594227431</v>
      </c>
      <c r="C28" s="10">
        <v>111.34984649570856</v>
      </c>
      <c r="D28" s="10">
        <v>122.06474455483951</v>
      </c>
      <c r="E28" s="10">
        <v>124.49522639946684</v>
      </c>
      <c r="F28" s="9">
        <f t="shared" si="3"/>
        <v>137.67376203691649</v>
      </c>
      <c r="H28" s="12">
        <f t="shared" si="4"/>
        <v>1.6830463350065775E-2</v>
      </c>
    </row>
    <row r="29" spans="1:9">
      <c r="A29" s="6" t="s">
        <v>21</v>
      </c>
      <c r="B29" s="10">
        <v>99.916570468707164</v>
      </c>
      <c r="C29" s="10">
        <v>112.15006644893892</v>
      </c>
      <c r="D29" s="10">
        <v>123.38115786746408</v>
      </c>
      <c r="E29" s="10">
        <v>126.34947375867065</v>
      </c>
      <c r="F29" s="9">
        <f t="shared" si="3"/>
        <v>139.64345957824892</v>
      </c>
      <c r="H29" s="12">
        <f t="shared" si="4"/>
        <v>1.4306992938888876E-2</v>
      </c>
    </row>
    <row r="30" spans="1:9">
      <c r="A30" s="6" t="s">
        <v>22</v>
      </c>
      <c r="B30" s="9">
        <v>100.47664350630333</v>
      </c>
      <c r="C30" s="9">
        <v>113.3825926307581</v>
      </c>
      <c r="D30" s="10">
        <v>122.94274718526604</v>
      </c>
      <c r="E30" s="10">
        <v>127.8452498069239</v>
      </c>
      <c r="F30" s="9">
        <f t="shared" si="3"/>
        <v>140.80159167330839</v>
      </c>
      <c r="G30" s="9"/>
      <c r="H30" s="12">
        <f t="shared" si="4"/>
        <v>8.2934932903930194E-3</v>
      </c>
    </row>
    <row r="31" spans="1:9">
      <c r="A31" s="6" t="s">
        <v>12</v>
      </c>
      <c r="B31" s="9">
        <v>100.8608435276204</v>
      </c>
      <c r="C31" s="9">
        <v>114.88561663451813</v>
      </c>
      <c r="D31" s="10">
        <v>123.45646617485775</v>
      </c>
      <c r="E31" s="10">
        <v>128.60546420038446</v>
      </c>
      <c r="F31" s="9">
        <f t="shared" si="3"/>
        <v>142.07842159245212</v>
      </c>
      <c r="G31" s="9"/>
      <c r="H31" s="12">
        <f t="shared" si="4"/>
        <v>9.0682917996143374E-3</v>
      </c>
    </row>
    <row r="32" spans="1:9">
      <c r="G32" s="43" t="s">
        <v>73</v>
      </c>
      <c r="H32" s="16">
        <f>F33/B33</f>
        <v>1.3634904382771826</v>
      </c>
    </row>
    <row r="33" spans="1:9">
      <c r="A33" s="8" t="s">
        <v>23</v>
      </c>
      <c r="B33" s="15">
        <f>AVERAGE(B19:B31)</f>
        <v>97.786731067711898</v>
      </c>
      <c r="C33" s="15">
        <f>AVERAGE(C19:C31)</f>
        <v>106.15083458024202</v>
      </c>
      <c r="D33" s="15">
        <f t="shared" ref="D33:F33" si="5">AVERAGE(D19:D31)</f>
        <v>118.02501313195145</v>
      </c>
      <c r="E33" s="15">
        <f t="shared" si="5"/>
        <v>124.16185034699259</v>
      </c>
      <c r="F33" s="15">
        <f t="shared" si="5"/>
        <v>133.33127280120749</v>
      </c>
      <c r="G33" s="43" t="s">
        <v>24</v>
      </c>
      <c r="H33" s="16">
        <f>F33/C33</f>
        <v>1.2560548706795056</v>
      </c>
    </row>
    <row r="34" spans="1:9">
      <c r="G34" s="43" t="s">
        <v>74</v>
      </c>
      <c r="H34" s="16">
        <f>F33/D33</f>
        <v>1.1296865745919782</v>
      </c>
    </row>
    <row r="35" spans="1:9">
      <c r="A35" s="7" t="s">
        <v>0</v>
      </c>
      <c r="B35" s="7" t="s">
        <v>72</v>
      </c>
      <c r="C35" s="15" t="s">
        <v>1</v>
      </c>
      <c r="D35" s="15" t="s">
        <v>2</v>
      </c>
      <c r="E35" s="15" t="s">
        <v>3</v>
      </c>
      <c r="F35" s="15" t="s">
        <v>4</v>
      </c>
      <c r="G35" s="15"/>
      <c r="H35" s="44" t="s">
        <v>9</v>
      </c>
      <c r="I35" s="45"/>
    </row>
    <row r="36" spans="1:9">
      <c r="A36" s="6"/>
      <c r="B36" s="10">
        <v>92.843936946161406</v>
      </c>
      <c r="C36" s="10">
        <v>101.41260807680953</v>
      </c>
      <c r="D36" s="10">
        <v>107.63058731283971</v>
      </c>
      <c r="E36" s="10">
        <v>106.57314466211746</v>
      </c>
      <c r="F36" s="10">
        <v>122.91280971135004</v>
      </c>
      <c r="G36" s="9"/>
    </row>
    <row r="37" spans="1:9">
      <c r="A37" s="6" t="s">
        <v>5</v>
      </c>
      <c r="B37" s="10">
        <v>94.122898869317723</v>
      </c>
      <c r="C37" s="10">
        <v>100.93381572553133</v>
      </c>
      <c r="D37" s="10">
        <v>107.76726389858064</v>
      </c>
      <c r="E37" s="10">
        <v>108.09919538018082</v>
      </c>
      <c r="F37" s="9">
        <f>F36+H37*F36</f>
        <v>123.92246927861811</v>
      </c>
      <c r="H37" s="12">
        <f>((B37-B36)/B36+(C37-C36)/C36+(D37-D36)/D36+(E37-E36)/E36)/3</f>
        <v>8.2144372880188533E-3</v>
      </c>
    </row>
    <row r="38" spans="1:9">
      <c r="A38" s="6" t="s">
        <v>13</v>
      </c>
      <c r="B38" s="10">
        <v>93.988488413886159</v>
      </c>
      <c r="C38" s="10">
        <v>101.7324237518134</v>
      </c>
      <c r="D38" s="10">
        <v>108.68967188869846</v>
      </c>
      <c r="E38" s="10">
        <v>108.28968336124193</v>
      </c>
      <c r="F38" s="9">
        <f t="shared" ref="F38:F48" si="6">F37+H38*F37</f>
        <v>124.6166656956828</v>
      </c>
      <c r="H38" s="12">
        <f t="shared" ref="H38:H48" si="7">((B38-B37)/B37+(C38-C37)/C37+(D38-D37)/D37+(E38-E37)/E37)/3</f>
        <v>5.6018607529834362E-3</v>
      </c>
    </row>
    <row r="39" spans="1:9">
      <c r="A39" s="6" t="s">
        <v>14</v>
      </c>
      <c r="B39" s="10">
        <v>96.337950088107817</v>
      </c>
      <c r="C39" s="10">
        <v>101.58961640496074</v>
      </c>
      <c r="D39" s="9">
        <v>107.67392750874855</v>
      </c>
      <c r="E39" s="10">
        <v>107.99335250199289</v>
      </c>
      <c r="F39" s="9">
        <f t="shared" si="6"/>
        <v>125.09485112394714</v>
      </c>
      <c r="H39" s="12">
        <f t="shared" si="7"/>
        <v>3.8372510257342943E-3</v>
      </c>
    </row>
    <row r="40" spans="1:9">
      <c r="A40" s="6" t="s">
        <v>15</v>
      </c>
      <c r="B40" s="10">
        <v>96.459086190772751</v>
      </c>
      <c r="C40" s="10">
        <v>101.82722372044219</v>
      </c>
      <c r="D40" s="10">
        <v>104.93046788781297</v>
      </c>
      <c r="E40" s="10">
        <v>110.9734856506536</v>
      </c>
      <c r="F40" s="9">
        <f t="shared" si="6"/>
        <v>125.33305235270726</v>
      </c>
      <c r="H40" s="12">
        <f t="shared" si="7"/>
        <v>1.9041649326086002E-3</v>
      </c>
    </row>
    <row r="41" spans="1:9">
      <c r="A41" s="6" t="s">
        <v>16</v>
      </c>
      <c r="B41" s="10">
        <v>96.573709326004604</v>
      </c>
      <c r="C41" s="10">
        <v>103.0573366082719</v>
      </c>
      <c r="D41" s="10">
        <v>108.11850732414081</v>
      </c>
      <c r="E41" s="10">
        <v>112.47537906641057</v>
      </c>
      <c r="F41" s="9">
        <f t="shared" si="6"/>
        <v>127.72210526661486</v>
      </c>
      <c r="H41" s="12">
        <f t="shared" si="7"/>
        <v>1.9061635131844019E-2</v>
      </c>
    </row>
    <row r="42" spans="1:9">
      <c r="A42" s="6" t="s">
        <v>17</v>
      </c>
      <c r="B42" s="10">
        <v>98.642548183885594</v>
      </c>
      <c r="C42" s="10">
        <v>103.98497628431581</v>
      </c>
      <c r="D42" s="10">
        <v>107.09934656087944</v>
      </c>
      <c r="E42" s="10">
        <v>113.54169941609673</v>
      </c>
      <c r="F42" s="9">
        <f t="shared" si="6"/>
        <v>129.01966517256866</v>
      </c>
      <c r="H42" s="12">
        <f t="shared" si="7"/>
        <v>1.0159243016274964E-2</v>
      </c>
    </row>
    <row r="43" spans="1:9">
      <c r="A43" s="6" t="s">
        <v>18</v>
      </c>
      <c r="B43" s="10">
        <v>99.269612032648055</v>
      </c>
      <c r="C43" s="10">
        <v>104.05443246601116</v>
      </c>
      <c r="D43" s="10">
        <v>106.40671225785313</v>
      </c>
      <c r="E43" s="10">
        <v>114.3265544896847</v>
      </c>
      <c r="F43" s="9">
        <f t="shared" si="6"/>
        <v>129.34093037709943</v>
      </c>
      <c r="H43" s="12">
        <f t="shared" si="7"/>
        <v>2.4900483511645921E-3</v>
      </c>
    </row>
    <row r="44" spans="1:9">
      <c r="A44" s="6" t="s">
        <v>19</v>
      </c>
      <c r="B44" s="10">
        <v>100</v>
      </c>
      <c r="C44" s="10">
        <v>103.02405215969854</v>
      </c>
      <c r="D44" s="10">
        <v>106.91439217440781</v>
      </c>
      <c r="E44" s="10">
        <v>117.41886957221061</v>
      </c>
      <c r="F44" s="9">
        <f t="shared" si="6"/>
        <v>130.60306145450889</v>
      </c>
      <c r="H44" s="12">
        <f t="shared" si="7"/>
        <v>9.7581722485656167E-3</v>
      </c>
    </row>
    <row r="45" spans="1:9">
      <c r="A45" s="6" t="s">
        <v>20</v>
      </c>
      <c r="B45" s="10">
        <v>100.9740587495597</v>
      </c>
      <c r="C45" s="10">
        <v>104.66496876243131</v>
      </c>
      <c r="D45" s="10">
        <v>106.47711225664396</v>
      </c>
      <c r="E45" s="10">
        <v>117.90615046011932</v>
      </c>
      <c r="F45" s="9">
        <f t="shared" si="6"/>
        <v>131.72311477298058</v>
      </c>
      <c r="H45" s="12">
        <f t="shared" si="7"/>
        <v>8.5760112052336839E-3</v>
      </c>
    </row>
    <row r="46" spans="1:9">
      <c r="A46" s="6" t="s">
        <v>21</v>
      </c>
      <c r="B46" s="10">
        <v>101.75954370463087</v>
      </c>
      <c r="C46" s="10">
        <v>105.05702961543801</v>
      </c>
      <c r="D46" s="10">
        <v>106.94987433648753</v>
      </c>
      <c r="E46" s="10">
        <v>119.60704352146129</v>
      </c>
      <c r="F46" s="9">
        <f t="shared" si="6"/>
        <v>133.05750496258597</v>
      </c>
      <c r="H46" s="12">
        <f t="shared" si="7"/>
        <v>1.013026598942139E-2</v>
      </c>
    </row>
    <row r="47" spans="1:9">
      <c r="A47" s="6" t="s">
        <v>22</v>
      </c>
      <c r="B47" s="9">
        <v>100.91717124362698</v>
      </c>
      <c r="C47" s="9">
        <v>105.77658065250407</v>
      </c>
      <c r="D47" s="10">
        <v>108.43565388319348</v>
      </c>
      <c r="E47" s="10">
        <v>121.57551226935365</v>
      </c>
      <c r="F47" s="9">
        <f t="shared" si="6"/>
        <v>134.34023148481481</v>
      </c>
      <c r="H47" s="12">
        <f t="shared" si="7"/>
        <v>9.6403921191032197E-3</v>
      </c>
    </row>
    <row r="48" spans="1:9">
      <c r="A48" s="6" t="s">
        <v>12</v>
      </c>
      <c r="B48" s="10">
        <v>101.41260807680953</v>
      </c>
      <c r="C48" s="10">
        <v>107.63058731283971</v>
      </c>
      <c r="D48" s="10">
        <v>106.57314466211746</v>
      </c>
      <c r="E48" s="10">
        <v>122.91280971135004</v>
      </c>
      <c r="F48" s="9">
        <f t="shared" si="6"/>
        <v>135.06837661006821</v>
      </c>
      <c r="G48" s="9"/>
      <c r="H48" s="12">
        <f t="shared" si="7"/>
        <v>5.4201568450900307E-3</v>
      </c>
    </row>
    <row r="49" spans="1:21">
      <c r="G49" s="43" t="s">
        <v>73</v>
      </c>
      <c r="H49" s="16">
        <f>F50/B50</f>
        <v>1.3137145376463299</v>
      </c>
    </row>
    <row r="50" spans="1:21">
      <c r="A50" s="8" t="s">
        <v>23</v>
      </c>
      <c r="B50" s="15">
        <f>AVERAGE(B36:B48)</f>
        <v>97.94627783272395</v>
      </c>
      <c r="C50" s="15">
        <f>AVERAGE(C36:C48)</f>
        <v>103.44197319546674</v>
      </c>
      <c r="D50" s="15">
        <f t="shared" ref="D50:F50" si="8">AVERAGE(D36:D48)</f>
        <v>107.20512784249262</v>
      </c>
      <c r="E50" s="15">
        <f t="shared" si="8"/>
        <v>113.97637538945182</v>
      </c>
      <c r="F50" s="15">
        <f t="shared" si="8"/>
        <v>128.67344909719591</v>
      </c>
      <c r="G50" s="43" t="s">
        <v>24</v>
      </c>
      <c r="H50" s="16">
        <f>F50/C50</f>
        <v>1.2439191280124857</v>
      </c>
    </row>
    <row r="51" spans="1:21">
      <c r="G51" s="43" t="s">
        <v>74</v>
      </c>
      <c r="H51" s="16">
        <f>F50/D50</f>
        <v>1.2002546117592889</v>
      </c>
    </row>
    <row r="52" spans="1:21">
      <c r="A52" s="7" t="s">
        <v>0</v>
      </c>
      <c r="B52" s="7" t="s">
        <v>72</v>
      </c>
      <c r="C52" s="15" t="s">
        <v>1</v>
      </c>
      <c r="D52" s="15" t="s">
        <v>2</v>
      </c>
      <c r="E52" s="15" t="s">
        <v>3</v>
      </c>
      <c r="F52" s="15" t="s">
        <v>4</v>
      </c>
      <c r="G52" s="15"/>
      <c r="H52" s="44" t="s">
        <v>11</v>
      </c>
      <c r="I52" s="45"/>
    </row>
    <row r="53" spans="1:21">
      <c r="A53" s="6"/>
      <c r="B53" s="10">
        <v>95.721035689530396</v>
      </c>
      <c r="C53" s="10">
        <v>104.37412298860001</v>
      </c>
      <c r="D53" s="10">
        <v>109.73338734935047</v>
      </c>
      <c r="E53" s="14">
        <v>118.16106034023692</v>
      </c>
      <c r="F53" s="10">
        <v>131.23148820740465</v>
      </c>
      <c r="G53" s="9"/>
    </row>
    <row r="54" spans="1:21">
      <c r="A54" s="6" t="s">
        <v>5</v>
      </c>
      <c r="B54" s="10">
        <v>97.322939343222018</v>
      </c>
      <c r="C54" s="10">
        <v>105.13563545136863</v>
      </c>
      <c r="D54" s="10">
        <v>111.7306646316983</v>
      </c>
      <c r="E54" s="10">
        <v>119.66710496773153</v>
      </c>
      <c r="F54" s="9">
        <f>F53+H54*F53</f>
        <v>133.63643603604135</v>
      </c>
      <c r="H54" s="12">
        <f t="shared" ref="H54:H65" si="9">((B54-B53)/B53+(C54-C53)/C53+(D54-D53)/D53+(E54-E53)/E53)/3</f>
        <v>1.8325996767146246E-2</v>
      </c>
      <c r="Q54" s="14"/>
      <c r="R54" s="14"/>
      <c r="S54" s="14"/>
      <c r="T54" s="14"/>
      <c r="U54" s="14"/>
    </row>
    <row r="55" spans="1:21">
      <c r="A55" s="6" t="s">
        <v>13</v>
      </c>
      <c r="B55" s="10">
        <v>99.484908853168278</v>
      </c>
      <c r="C55" s="10">
        <v>106.27092266366652</v>
      </c>
      <c r="D55" s="10">
        <v>112.20055235722336</v>
      </c>
      <c r="E55" s="10">
        <v>119.22760858612995</v>
      </c>
      <c r="F55" s="9">
        <f t="shared" ref="F55:F65" si="10">F54+H55*F54</f>
        <v>135.1307399218978</v>
      </c>
      <c r="H55" s="12">
        <f t="shared" si="9"/>
        <v>1.1181859754576496E-2</v>
      </c>
      <c r="Q55" s="14"/>
      <c r="R55" s="14"/>
      <c r="S55" s="14"/>
      <c r="T55" s="14"/>
      <c r="U55" s="14"/>
    </row>
    <row r="56" spans="1:21">
      <c r="A56" s="6" t="s">
        <v>14</v>
      </c>
      <c r="B56" s="9">
        <v>99.342790669001388</v>
      </c>
      <c r="C56" s="9">
        <v>106.16367331183345</v>
      </c>
      <c r="D56" s="9">
        <v>112.29332147007545</v>
      </c>
      <c r="E56" s="10">
        <v>119.51237726343932</v>
      </c>
      <c r="F56" s="9">
        <f t="shared" si="10"/>
        <v>135.16576192823712</v>
      </c>
      <c r="H56" s="12">
        <f t="shared" si="9"/>
        <v>2.5917127634734924E-4</v>
      </c>
      <c r="Q56" s="14"/>
      <c r="R56" s="14"/>
      <c r="S56" s="14"/>
      <c r="T56" s="14"/>
      <c r="U56" s="14"/>
    </row>
    <row r="57" spans="1:21">
      <c r="A57" s="6" t="s">
        <v>15</v>
      </c>
      <c r="B57" s="9">
        <v>99.582687550765542</v>
      </c>
      <c r="C57" s="9">
        <v>106.7333310365664</v>
      </c>
      <c r="D57" s="10">
        <v>113.73729391861426</v>
      </c>
      <c r="E57" s="10">
        <v>121.08927768389458</v>
      </c>
      <c r="F57" s="9">
        <f t="shared" si="10"/>
        <v>136.69016457470835</v>
      </c>
      <c r="H57" s="12">
        <f t="shared" si="9"/>
        <v>1.1278023552152067E-2</v>
      </c>
      <c r="Q57" s="14"/>
      <c r="R57" s="14"/>
      <c r="S57" s="14"/>
      <c r="T57" s="14"/>
      <c r="U57" s="14"/>
    </row>
    <row r="58" spans="1:21">
      <c r="A58" s="6" t="s">
        <v>16</v>
      </c>
      <c r="B58" s="9">
        <v>99.05667057784467</v>
      </c>
      <c r="C58" s="9">
        <v>106.92213477516802</v>
      </c>
      <c r="D58" s="10">
        <v>112.60650253613693</v>
      </c>
      <c r="E58" s="10">
        <v>120.69684272611015</v>
      </c>
      <c r="F58" s="9">
        <f t="shared" si="10"/>
        <v>135.92942502541442</v>
      </c>
      <c r="H58" s="12">
        <f t="shared" si="9"/>
        <v>-5.5654300487591691E-3</v>
      </c>
      <c r="Q58" s="14"/>
      <c r="R58" s="14"/>
      <c r="S58" s="14"/>
      <c r="T58" s="14"/>
      <c r="U58" s="14"/>
    </row>
    <row r="59" spans="1:21">
      <c r="A59" s="6" t="s">
        <v>17</v>
      </c>
      <c r="B59" s="9">
        <v>100.20392651607538</v>
      </c>
      <c r="C59" s="9">
        <v>107.81118450536647</v>
      </c>
      <c r="D59" s="10">
        <v>110.1588715687823</v>
      </c>
      <c r="E59" s="10">
        <v>121.69436578027597</v>
      </c>
      <c r="F59" s="9">
        <f t="shared" si="10"/>
        <v>136.22055401851304</v>
      </c>
      <c r="H59" s="12">
        <f t="shared" si="9"/>
        <v>2.1417657953323901E-3</v>
      </c>
      <c r="Q59" s="14"/>
      <c r="R59" s="14"/>
      <c r="S59" s="14"/>
      <c r="T59" s="14"/>
      <c r="U59" s="14"/>
    </row>
    <row r="60" spans="1:21">
      <c r="A60" s="6" t="s">
        <v>18</v>
      </c>
      <c r="B60" s="9">
        <v>100.43227538525866</v>
      </c>
      <c r="C60" s="9">
        <v>107.07538234790698</v>
      </c>
      <c r="D60" s="10">
        <v>111.75451883953276</v>
      </c>
      <c r="E60" s="10">
        <v>122.48915645530789</v>
      </c>
      <c r="F60" s="9">
        <f t="shared" si="10"/>
        <v>136.96840166786015</v>
      </c>
      <c r="H60" s="12">
        <f t="shared" si="9"/>
        <v>5.4899765658380046E-3</v>
      </c>
      <c r="Q60" s="14"/>
      <c r="R60" s="14"/>
      <c r="S60" s="14"/>
      <c r="T60" s="14"/>
      <c r="U60" s="14"/>
    </row>
    <row r="61" spans="1:21">
      <c r="A61" s="6" t="s">
        <v>19</v>
      </c>
      <c r="B61" s="10">
        <v>100</v>
      </c>
      <c r="C61" s="10">
        <v>106.37927081696961</v>
      </c>
      <c r="D61" s="10">
        <v>111.7928877492878</v>
      </c>
      <c r="E61" s="10">
        <v>122.06361586585945</v>
      </c>
      <c r="F61" s="9">
        <f t="shared" si="10"/>
        <v>136.33213507356342</v>
      </c>
      <c r="H61" s="12">
        <f t="shared" si="9"/>
        <v>-4.645353136555056E-3</v>
      </c>
      <c r="Q61" s="14"/>
      <c r="R61" s="14"/>
      <c r="S61" s="14"/>
      <c r="T61" s="14"/>
      <c r="U61" s="14"/>
    </row>
    <row r="62" spans="1:21">
      <c r="A62" s="6" t="s">
        <v>20</v>
      </c>
      <c r="B62" s="10">
        <v>100.82870151098922</v>
      </c>
      <c r="C62" s="10">
        <v>107.15761659461002</v>
      </c>
      <c r="D62" s="10">
        <v>112.86251072172357</v>
      </c>
      <c r="E62" s="10">
        <v>122.83174726297575</v>
      </c>
      <c r="F62" s="9">
        <f t="shared" si="10"/>
        <v>137.76200905964467</v>
      </c>
      <c r="H62" s="12">
        <f t="shared" si="9"/>
        <v>1.0488165430033876E-2</v>
      </c>
      <c r="O62" s="14"/>
      <c r="P62" s="14"/>
      <c r="Q62" s="14"/>
      <c r="R62" s="14"/>
      <c r="S62" s="14"/>
      <c r="T62" s="14"/>
      <c r="U62" s="14"/>
    </row>
    <row r="63" spans="1:21">
      <c r="A63" s="6" t="s">
        <v>21</v>
      </c>
      <c r="B63" s="10">
        <v>101.20812797601421</v>
      </c>
      <c r="C63" s="10">
        <v>108.03192326954246</v>
      </c>
      <c r="D63" s="10">
        <v>112.46738722648475</v>
      </c>
      <c r="E63" s="10">
        <v>125.69398790011513</v>
      </c>
      <c r="F63" s="9">
        <f t="shared" si="10"/>
        <v>139.21876645091069</v>
      </c>
      <c r="H63" s="12">
        <f t="shared" si="9"/>
        <v>1.0574449379838147E-2</v>
      </c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>
      <c r="A64" s="6" t="s">
        <v>22</v>
      </c>
      <c r="B64" s="9">
        <v>104.21724868025713</v>
      </c>
      <c r="C64" s="9">
        <v>108.92543256803449</v>
      </c>
      <c r="D64" s="10">
        <v>116.14081483278163</v>
      </c>
      <c r="E64" s="10">
        <v>130.60212342495737</v>
      </c>
      <c r="F64" s="9">
        <f t="shared" si="10"/>
        <v>144.31014737681562</v>
      </c>
      <c r="G64" s="14"/>
      <c r="H64" s="12">
        <f t="shared" si="9"/>
        <v>3.6571082015011025E-2</v>
      </c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>
      <c r="A65" s="6" t="s">
        <v>12</v>
      </c>
      <c r="B65" s="10">
        <v>104.37412298859959</v>
      </c>
      <c r="C65" s="10">
        <v>109.73338734935047</v>
      </c>
      <c r="D65" s="10">
        <v>118.16106034023692</v>
      </c>
      <c r="E65" s="10">
        <v>131.23148820740465</v>
      </c>
      <c r="F65" s="9">
        <f t="shared" si="10"/>
        <v>145.80791868872299</v>
      </c>
      <c r="G65" s="11"/>
      <c r="H65" s="12">
        <f t="shared" si="9"/>
        <v>1.0378835716912315E-2</v>
      </c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>
      <c r="G66" s="43" t="s">
        <v>73</v>
      </c>
      <c r="H66" s="16">
        <f>F67/B67</f>
        <v>1.3707463661075969</v>
      </c>
      <c r="Q66" s="14"/>
      <c r="R66" s="14"/>
      <c r="S66" s="14"/>
      <c r="T66" s="14"/>
      <c r="U66" s="14"/>
    </row>
    <row r="67" spans="1:21">
      <c r="A67" s="8" t="s">
        <v>23</v>
      </c>
      <c r="B67" s="15">
        <f>AVERAGE(B53:B65)</f>
        <v>100.13657198005588</v>
      </c>
      <c r="C67" s="15">
        <f>AVERAGE(C53:C65)</f>
        <v>106.97800135992181</v>
      </c>
      <c r="D67" s="15">
        <f t="shared" ref="D67:F67" si="11">AVERAGE(D53:D65)</f>
        <v>112.74152104168682</v>
      </c>
      <c r="E67" s="15">
        <f t="shared" si="11"/>
        <v>122.68928895880299</v>
      </c>
      <c r="F67" s="15">
        <f t="shared" si="11"/>
        <v>137.26184215613341</v>
      </c>
      <c r="G67" s="43" t="s">
        <v>24</v>
      </c>
      <c r="H67" s="16">
        <f>F67/C67</f>
        <v>1.283084750240596</v>
      </c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>
      <c r="G68" s="43" t="s">
        <v>74</v>
      </c>
      <c r="H68" s="16">
        <f>F67/D67</f>
        <v>1.2174914875006881</v>
      </c>
    </row>
    <row r="69" spans="1:21">
      <c r="A69" s="7" t="s">
        <v>0</v>
      </c>
      <c r="B69" s="7" t="s">
        <v>72</v>
      </c>
      <c r="C69" s="15" t="s">
        <v>1</v>
      </c>
      <c r="D69" s="15" t="s">
        <v>2</v>
      </c>
      <c r="E69" s="15" t="s">
        <v>3</v>
      </c>
      <c r="F69" s="15" t="s">
        <v>4</v>
      </c>
      <c r="G69" s="15"/>
      <c r="H69" s="44" t="s">
        <v>25</v>
      </c>
      <c r="I69" s="45"/>
    </row>
    <row r="70" spans="1:21">
      <c r="A70" s="6"/>
      <c r="B70" s="10">
        <v>98.451748588326794</v>
      </c>
      <c r="C70" s="10">
        <v>104.46162977967172</v>
      </c>
      <c r="D70" s="10">
        <v>112.03470650614665</v>
      </c>
      <c r="E70" s="10">
        <v>125.93803402271004</v>
      </c>
      <c r="F70" s="10">
        <v>135.96633193672216</v>
      </c>
      <c r="G70" s="9"/>
    </row>
    <row r="71" spans="1:21">
      <c r="A71" s="6" t="s">
        <v>5</v>
      </c>
      <c r="B71" s="10">
        <v>99.040440967346782</v>
      </c>
      <c r="C71" s="10">
        <v>106.05432362230201</v>
      </c>
      <c r="D71" s="10">
        <v>118.41858706942388</v>
      </c>
      <c r="E71" s="10">
        <v>124.69580356004994</v>
      </c>
      <c r="F71" s="9">
        <f>F70+H71*F70</f>
        <v>139.06381006657472</v>
      </c>
      <c r="H71" s="12">
        <f t="shared" ref="H71:H82" si="12">((B71-B70)/B70+(C71-C70)/C70+(D71-D70)/D70+(E71-E70)/E70)/3</f>
        <v>2.2781214185391887E-2</v>
      </c>
    </row>
    <row r="72" spans="1:21">
      <c r="A72" s="6" t="s">
        <v>13</v>
      </c>
      <c r="B72" s="10">
        <v>97.023723809599787</v>
      </c>
      <c r="C72" s="10">
        <v>104.73622732887587</v>
      </c>
      <c r="D72" s="10">
        <v>119.91574544036497</v>
      </c>
      <c r="E72" s="10">
        <v>124.09963751164899</v>
      </c>
      <c r="F72" s="9">
        <f t="shared" ref="F72:F82" si="13">F71+H72*F71</f>
        <v>137.9082318523993</v>
      </c>
      <c r="H72" s="12">
        <f t="shared" si="12"/>
        <v>-8.3096976389629828E-3</v>
      </c>
    </row>
    <row r="73" spans="1:21">
      <c r="A73" s="6" t="s">
        <v>14</v>
      </c>
      <c r="B73" s="9">
        <v>103.48708082089256</v>
      </c>
      <c r="C73" s="9">
        <v>106.01919646144368</v>
      </c>
      <c r="D73" s="9">
        <v>120.43501942357184</v>
      </c>
      <c r="E73" s="10">
        <v>126.00109143611957</v>
      </c>
      <c r="F73" s="9">
        <f t="shared" si="13"/>
        <v>142.43705073134024</v>
      </c>
      <c r="H73" s="12">
        <f t="shared" si="12"/>
        <v>3.2839365845746225E-2</v>
      </c>
    </row>
    <row r="74" spans="1:21">
      <c r="A74" s="6" t="s">
        <v>15</v>
      </c>
      <c r="B74" s="10">
        <v>101.49280359364488</v>
      </c>
      <c r="C74" s="10">
        <v>106.86092896945325</v>
      </c>
      <c r="D74" s="10">
        <v>121.20156676848967</v>
      </c>
      <c r="E74" s="10">
        <v>126.40652620705809</v>
      </c>
      <c r="F74" s="9">
        <f t="shared" si="13"/>
        <v>142.35401847181569</v>
      </c>
      <c r="H74" s="12">
        <f t="shared" si="12"/>
        <v>-5.8294003630524375E-4</v>
      </c>
    </row>
    <row r="75" spans="1:21">
      <c r="A75" s="6" t="s">
        <v>16</v>
      </c>
      <c r="B75" s="13">
        <v>103.15462322285167</v>
      </c>
      <c r="C75" s="13">
        <v>106.49369672810589</v>
      </c>
      <c r="D75" s="13">
        <v>120.97713238870317</v>
      </c>
      <c r="E75" s="10">
        <v>126.3377698321528</v>
      </c>
      <c r="F75" s="9">
        <f t="shared" si="13"/>
        <v>142.8542290942903</v>
      </c>
      <c r="H75" s="12">
        <f t="shared" si="12"/>
        <v>3.513849681550336E-3</v>
      </c>
    </row>
    <row r="76" spans="1:21">
      <c r="A76" s="6" t="s">
        <v>17</v>
      </c>
      <c r="B76" s="10">
        <v>101.85874055672978</v>
      </c>
      <c r="C76" s="10">
        <v>107.50451878864897</v>
      </c>
      <c r="D76" s="10">
        <v>120.29193031877958</v>
      </c>
      <c r="E76" s="10">
        <v>126.89882321286363</v>
      </c>
      <c r="F76" s="9">
        <f t="shared" si="13"/>
        <v>142.64977254266142</v>
      </c>
      <c r="H76" s="12">
        <f t="shared" si="12"/>
        <v>-1.431225053154958E-3</v>
      </c>
    </row>
    <row r="77" spans="1:21">
      <c r="A77" s="6" t="s">
        <v>18</v>
      </c>
      <c r="B77" s="10">
        <v>101.57954283312922</v>
      </c>
      <c r="C77" s="10">
        <v>108.61536575493825</v>
      </c>
      <c r="D77" s="10">
        <v>122.3857212666417</v>
      </c>
      <c r="E77" s="10">
        <v>126.39114346220066</v>
      </c>
      <c r="F77" s="9">
        <f t="shared" si="13"/>
        <v>143.6481899617786</v>
      </c>
      <c r="H77" s="12">
        <f t="shared" si="12"/>
        <v>6.9990817462998525E-3</v>
      </c>
    </row>
    <row r="78" spans="1:21">
      <c r="A78" s="6" t="s">
        <v>19</v>
      </c>
      <c r="B78" s="10">
        <v>100</v>
      </c>
      <c r="C78" s="10">
        <v>109.93815339530536</v>
      </c>
      <c r="D78" s="10">
        <v>123.8196908287976</v>
      </c>
      <c r="E78" s="10">
        <v>126.90107368243099</v>
      </c>
      <c r="F78" s="9">
        <f t="shared" si="13"/>
        <v>144.2409865231453</v>
      </c>
      <c r="H78" s="12">
        <f t="shared" si="12"/>
        <v>4.1267248931185028E-3</v>
      </c>
    </row>
    <row r="79" spans="1:21">
      <c r="A79" s="6" t="s">
        <v>20</v>
      </c>
      <c r="B79" s="10">
        <v>100.63103828801614</v>
      </c>
      <c r="C79" s="10">
        <v>109.01414280828307</v>
      </c>
      <c r="D79" s="10">
        <v>125.08086761043756</v>
      </c>
      <c r="E79" s="10">
        <v>128.4554125321161</v>
      </c>
      <c r="F79" s="9">
        <f t="shared" si="13"/>
        <v>145.21892031338072</v>
      </c>
      <c r="H79" s="12">
        <f t="shared" si="12"/>
        <v>6.7798606610230986E-3</v>
      </c>
      <c r="P79" s="14"/>
    </row>
    <row r="80" spans="1:21">
      <c r="A80" s="6" t="s">
        <v>21</v>
      </c>
      <c r="B80" s="10">
        <v>101.29434425441001</v>
      </c>
      <c r="C80" s="10">
        <v>109.63313467245345</v>
      </c>
      <c r="D80" s="10">
        <v>127.04299441643241</v>
      </c>
      <c r="E80" s="10">
        <v>129.00076248453013</v>
      </c>
      <c r="F80" s="9">
        <f t="shared" si="13"/>
        <v>146.77769344062216</v>
      </c>
      <c r="H80" s="12">
        <f t="shared" si="12"/>
        <v>1.0733953426162526E-2</v>
      </c>
      <c r="J80" s="14"/>
      <c r="K80" s="14"/>
      <c r="L80" s="14"/>
      <c r="M80" s="14"/>
      <c r="N80" s="14"/>
      <c r="O80" s="14"/>
      <c r="P80" s="14"/>
    </row>
    <row r="81" spans="1:16">
      <c r="A81" s="6" t="s">
        <v>22</v>
      </c>
      <c r="B81" s="10">
        <v>101.70278377681981</v>
      </c>
      <c r="C81" s="10">
        <v>110.89673569312917</v>
      </c>
      <c r="D81" s="10">
        <v>127.12936993396723</v>
      </c>
      <c r="E81" s="10">
        <v>130.15017066797174</v>
      </c>
      <c r="F81" s="9">
        <f t="shared" si="13"/>
        <v>148.00807735979038</v>
      </c>
      <c r="H81" s="12">
        <f t="shared" si="12"/>
        <v>8.3826356057704818E-3</v>
      </c>
      <c r="J81" s="14"/>
      <c r="K81" s="14"/>
      <c r="L81" s="14"/>
      <c r="M81" s="14"/>
      <c r="N81" s="14"/>
      <c r="O81" s="14"/>
      <c r="P81" s="14"/>
    </row>
    <row r="82" spans="1:16">
      <c r="A82" s="6" t="s">
        <v>12</v>
      </c>
      <c r="B82" s="10">
        <v>104.46162977967172</v>
      </c>
      <c r="C82" s="10">
        <v>112.03470650614665</v>
      </c>
      <c r="D82" s="10">
        <v>125.93803402271004</v>
      </c>
      <c r="E82" s="10">
        <v>135.96633193672216</v>
      </c>
      <c r="F82" s="9">
        <f t="shared" si="13"/>
        <v>151.59505891703768</v>
      </c>
      <c r="G82" s="14"/>
      <c r="H82" s="12">
        <f t="shared" si="12"/>
        <v>2.4235039203487258E-2</v>
      </c>
      <c r="I82" s="14"/>
      <c r="J82" s="14"/>
      <c r="K82" s="14"/>
      <c r="L82" s="14"/>
      <c r="M82" s="14"/>
      <c r="N82" s="14"/>
      <c r="O82" s="14"/>
      <c r="P82" s="14"/>
    </row>
    <row r="83" spans="1:16">
      <c r="G83" s="43" t="s">
        <v>73</v>
      </c>
      <c r="H83" s="16">
        <f>F84/B84</f>
        <v>1.4174043864779331</v>
      </c>
    </row>
    <row r="84" spans="1:16">
      <c r="A84" s="6" t="s">
        <v>23</v>
      </c>
      <c r="B84" s="10">
        <f>AVERAGE(B70:B82)</f>
        <v>101.09065388395688</v>
      </c>
      <c r="C84" s="10">
        <f>AVERAGE(C70:C82)</f>
        <v>107.86636619298133</v>
      </c>
      <c r="D84" s="10">
        <f t="shared" ref="D84:F84" si="14">AVERAGE(D70:D82)</f>
        <v>121.89779738418969</v>
      </c>
      <c r="E84" s="10">
        <f t="shared" si="14"/>
        <v>127.4801985037365</v>
      </c>
      <c r="F84" s="10">
        <f t="shared" si="14"/>
        <v>143.28633624704298</v>
      </c>
      <c r="G84" s="43" t="s">
        <v>24</v>
      </c>
      <c r="H84" s="16">
        <f>F84/C84</f>
        <v>1.3283689930806843</v>
      </c>
      <c r="I84" s="14"/>
      <c r="J84" s="14"/>
      <c r="K84" s="14"/>
      <c r="L84" s="14"/>
      <c r="M84" s="14"/>
      <c r="N84" s="14"/>
      <c r="O84" s="14"/>
      <c r="P84" s="14"/>
    </row>
    <row r="85" spans="1:16">
      <c r="G85" s="43" t="s">
        <v>74</v>
      </c>
      <c r="H85" s="16">
        <f>F84/D84</f>
        <v>1.1754628821999324</v>
      </c>
    </row>
    <row r="86" spans="1:16">
      <c r="A86" s="5" t="s">
        <v>0</v>
      </c>
      <c r="B86" s="5" t="s">
        <v>72</v>
      </c>
      <c r="C86" s="9" t="s">
        <v>1</v>
      </c>
      <c r="D86" s="9" t="s">
        <v>2</v>
      </c>
      <c r="E86" s="9" t="s">
        <v>3</v>
      </c>
      <c r="F86" s="9" t="s">
        <v>4</v>
      </c>
      <c r="H86" s="44" t="s">
        <v>8</v>
      </c>
      <c r="I86" s="45"/>
    </row>
    <row r="87" spans="1:16">
      <c r="A87" s="6"/>
      <c r="B87" s="10">
        <v>90.759664506321428</v>
      </c>
      <c r="C87" s="10">
        <v>102.18396911230359</v>
      </c>
      <c r="D87" s="10">
        <v>113.17549392703826</v>
      </c>
      <c r="E87" s="10">
        <v>114.01571047037723</v>
      </c>
      <c r="F87" s="10">
        <v>114.25173490819961</v>
      </c>
      <c r="G87" s="9"/>
    </row>
    <row r="88" spans="1:16">
      <c r="A88" s="6" t="s">
        <v>5</v>
      </c>
      <c r="B88" s="10">
        <v>98.121504735238091</v>
      </c>
      <c r="C88" s="10">
        <v>102.18396911230359</v>
      </c>
      <c r="D88" s="10">
        <v>113.5272397243013</v>
      </c>
      <c r="E88" s="10">
        <v>114.05537120612235</v>
      </c>
      <c r="F88" s="9">
        <f>F87+H88*F87</f>
        <v>117.4724680544812</v>
      </c>
      <c r="H88" s="12">
        <f t="shared" ref="H88:H99" si="15">((B88-B87)/B87+(C88-C87)/C87+(D88-D87)/D87+(E88-E87)/E87)/3</f>
        <v>2.8189796407638103E-2</v>
      </c>
    </row>
    <row r="89" spans="1:16">
      <c r="A89" s="6" t="s">
        <v>13</v>
      </c>
      <c r="B89" s="10">
        <v>98.357875373323267</v>
      </c>
      <c r="C89" s="10">
        <v>102.2008637783174</v>
      </c>
      <c r="D89" s="10">
        <v>113.70611924364053</v>
      </c>
      <c r="E89" s="10">
        <v>114.10027013419717</v>
      </c>
      <c r="F89" s="9">
        <f t="shared" ref="F89:F99" si="16">F88+H89*F88</f>
        <v>117.65038426692362</v>
      </c>
      <c r="H89" s="12">
        <f t="shared" si="15"/>
        <v>1.5145354089259003E-3</v>
      </c>
    </row>
    <row r="90" spans="1:16">
      <c r="A90" s="6" t="s">
        <v>14</v>
      </c>
      <c r="B90" s="9">
        <v>100.66362736499337</v>
      </c>
      <c r="C90" s="9">
        <v>102.27731210069557</v>
      </c>
      <c r="D90" s="9">
        <v>113.70239411870017</v>
      </c>
      <c r="E90" s="10">
        <v>114.0991177476814</v>
      </c>
      <c r="F90" s="9">
        <f t="shared" si="16"/>
        <v>118.59737707807335</v>
      </c>
      <c r="H90" s="12">
        <f t="shared" si="15"/>
        <v>8.049211373599964E-3</v>
      </c>
    </row>
    <row r="91" spans="1:16">
      <c r="A91" s="6" t="s">
        <v>15</v>
      </c>
      <c r="B91" s="10">
        <v>98.671472795266354</v>
      </c>
      <c r="C91" s="10">
        <v>102.27637617164172</v>
      </c>
      <c r="D91" s="10">
        <v>113.70367644409637</v>
      </c>
      <c r="E91" s="10">
        <v>114.09631485680313</v>
      </c>
      <c r="F91" s="9">
        <f t="shared" si="16"/>
        <v>117.81413427127909</v>
      </c>
      <c r="H91" s="12">
        <f t="shared" si="15"/>
        <v>-6.6042169404695109E-3</v>
      </c>
    </row>
    <row r="92" spans="1:16">
      <c r="A92" s="6" t="s">
        <v>16</v>
      </c>
      <c r="B92" s="10">
        <v>100.25327691464204</v>
      </c>
      <c r="C92" s="10">
        <v>102.30337401769501</v>
      </c>
      <c r="D92" s="10">
        <v>113.70694614214082</v>
      </c>
      <c r="E92" s="10">
        <v>114.14186576861135</v>
      </c>
      <c r="F92" s="9">
        <f t="shared" si="16"/>
        <v>118.47086856721363</v>
      </c>
      <c r="H92" s="12">
        <f t="shared" si="15"/>
        <v>5.574325185994624E-3</v>
      </c>
    </row>
    <row r="93" spans="1:16">
      <c r="A93" s="6" t="s">
        <v>17</v>
      </c>
      <c r="B93" s="10">
        <v>100.28582747537789</v>
      </c>
      <c r="C93" s="10">
        <v>102.33906100992809</v>
      </c>
      <c r="D93" s="10">
        <v>113.73067128552938</v>
      </c>
      <c r="E93" s="10">
        <v>114.17934507445356</v>
      </c>
      <c r="F93" s="9">
        <f t="shared" si="16"/>
        <v>118.5186726325592</v>
      </c>
      <c r="H93" s="12">
        <f t="shared" si="15"/>
        <v>4.0350903073233733E-4</v>
      </c>
    </row>
    <row r="94" spans="1:16">
      <c r="A94" s="6" t="s">
        <v>18</v>
      </c>
      <c r="B94" s="10">
        <v>102.06101317466474</v>
      </c>
      <c r="C94" s="10">
        <v>102.42139738561781</v>
      </c>
      <c r="D94" s="10">
        <v>113.73198174428119</v>
      </c>
      <c r="E94" s="10">
        <v>114.22672515785094</v>
      </c>
      <c r="F94" s="9">
        <f t="shared" si="16"/>
        <v>119.26661597764759</v>
      </c>
      <c r="H94" s="12">
        <f t="shared" si="15"/>
        <v>6.3107637680623009E-3</v>
      </c>
    </row>
    <row r="95" spans="1:16">
      <c r="A95" s="6" t="s">
        <v>19</v>
      </c>
      <c r="B95" s="10">
        <v>100</v>
      </c>
      <c r="C95" s="10">
        <v>102.45949366383594</v>
      </c>
      <c r="D95" s="10">
        <v>114.05843442407934</v>
      </c>
      <c r="E95" s="10">
        <v>114.19899763149196</v>
      </c>
      <c r="F95" s="9">
        <f t="shared" si="16"/>
        <v>118.58304538288461</v>
      </c>
      <c r="H95" s="12">
        <f t="shared" si="15"/>
        <v>-5.7314495691828801E-3</v>
      </c>
    </row>
    <row r="96" spans="1:16">
      <c r="A96" s="6" t="s">
        <v>20</v>
      </c>
      <c r="B96" s="10">
        <v>100.22408056715182</v>
      </c>
      <c r="C96" s="10">
        <v>102.5118814677688</v>
      </c>
      <c r="D96" s="10">
        <v>114.06531543315748</v>
      </c>
      <c r="E96" s="10">
        <v>114.22155998781562</v>
      </c>
      <c r="F96" s="9">
        <f t="shared" si="16"/>
        <v>118.70202400510034</v>
      </c>
      <c r="H96" s="12">
        <f t="shared" si="15"/>
        <v>1.0033358633316511E-3</v>
      </c>
    </row>
    <row r="97" spans="1:15">
      <c r="A97" s="6" t="s">
        <v>21</v>
      </c>
      <c r="B97" s="10">
        <v>102.04464099226438</v>
      </c>
      <c r="C97" s="10">
        <v>102.51338988562759</v>
      </c>
      <c r="D97" s="10">
        <v>114.07826378433582</v>
      </c>
      <c r="E97" s="10">
        <v>114.24012005910332</v>
      </c>
      <c r="F97" s="9">
        <f t="shared" si="16"/>
        <v>119.4322639649594</v>
      </c>
      <c r="H97" s="12">
        <f t="shared" si="15"/>
        <v>6.1518745445122971E-3</v>
      </c>
      <c r="I97" s="14"/>
      <c r="J97" s="14"/>
      <c r="K97" s="14"/>
      <c r="L97" s="14"/>
      <c r="M97" s="14"/>
      <c r="N97" s="14"/>
      <c r="O97" s="14"/>
    </row>
    <row r="98" spans="1:15">
      <c r="A98" s="6" t="s">
        <v>22</v>
      </c>
      <c r="B98" s="10">
        <v>102.11060182727188</v>
      </c>
      <c r="C98" s="10">
        <v>102.45741022212681</v>
      </c>
      <c r="D98" s="10">
        <v>114.08669978717592</v>
      </c>
      <c r="E98" s="10">
        <v>114.20523408512099</v>
      </c>
      <c r="F98" s="9">
        <f t="shared" si="16"/>
        <v>119.42704459139327</v>
      </c>
      <c r="H98" s="12">
        <f t="shared" si="15"/>
        <v>-4.3701537531500052E-5</v>
      </c>
      <c r="I98" s="14"/>
      <c r="J98" s="14"/>
      <c r="K98" s="14"/>
      <c r="L98" s="14"/>
      <c r="M98" s="14"/>
      <c r="N98" s="14"/>
      <c r="O98" s="14"/>
    </row>
    <row r="99" spans="1:15">
      <c r="A99" s="6" t="s">
        <v>12</v>
      </c>
      <c r="B99" s="10">
        <v>102.18396911230359</v>
      </c>
      <c r="C99" s="10">
        <v>113.17549392703826</v>
      </c>
      <c r="D99" s="10">
        <v>114.01571047037723</v>
      </c>
      <c r="E99" s="10">
        <v>114.25173490819961</v>
      </c>
      <c r="F99" s="9">
        <f t="shared" si="16"/>
        <v>123.61151240977898</v>
      </c>
      <c r="G99" s="11"/>
      <c r="H99" s="12">
        <f t="shared" si="15"/>
        <v>3.5037857904818892E-2</v>
      </c>
      <c r="I99" s="14"/>
      <c r="J99" s="14"/>
      <c r="K99" s="14"/>
      <c r="L99" s="14"/>
      <c r="M99" s="14"/>
      <c r="N99" s="14"/>
      <c r="O99" s="14"/>
    </row>
    <row r="100" spans="1:15">
      <c r="G100" s="43" t="s">
        <v>73</v>
      </c>
      <c r="H100" s="16">
        <f>F101/B101</f>
        <v>1.1899000228501388</v>
      </c>
    </row>
    <row r="101" spans="1:15">
      <c r="A101" s="6" t="s">
        <v>23</v>
      </c>
      <c r="B101" s="10">
        <f>AVERAGE(B87:B99)</f>
        <v>99.672119602986086</v>
      </c>
      <c r="C101" s="10">
        <f>AVERAGE(C87:C99)</f>
        <v>103.17723014268464</v>
      </c>
      <c r="D101" s="10">
        <f t="shared" ref="D101:F101" si="17">AVERAGE(D87:D99)</f>
        <v>113.79145742529643</v>
      </c>
      <c r="E101" s="10">
        <f t="shared" si="17"/>
        <v>114.15633592983296</v>
      </c>
      <c r="F101" s="10">
        <f t="shared" si="17"/>
        <v>118.59985739311492</v>
      </c>
      <c r="G101" s="43" t="s">
        <v>24</v>
      </c>
      <c r="H101" s="16">
        <f>F101/C101</f>
        <v>1.1494770428427106</v>
      </c>
      <c r="I101" s="14"/>
      <c r="J101" s="14"/>
      <c r="K101" s="14"/>
      <c r="L101" s="14"/>
      <c r="M101" s="14"/>
      <c r="N101" s="14"/>
      <c r="O101" s="14"/>
    </row>
    <row r="102" spans="1:15">
      <c r="G102" s="43" t="s">
        <v>74</v>
      </c>
      <c r="H102" s="16">
        <f>F101/D101</f>
        <v>1.0422562473195773</v>
      </c>
    </row>
    <row r="103" spans="1:15">
      <c r="A103" s="7" t="s">
        <v>0</v>
      </c>
      <c r="B103" s="7" t="s">
        <v>72</v>
      </c>
      <c r="C103" s="15" t="s">
        <v>1</v>
      </c>
      <c r="D103" s="15" t="s">
        <v>2</v>
      </c>
      <c r="E103" s="15" t="s">
        <v>3</v>
      </c>
      <c r="F103" s="15" t="s">
        <v>4</v>
      </c>
      <c r="G103" s="15"/>
      <c r="H103" s="44" t="s">
        <v>76</v>
      </c>
      <c r="I103" s="45"/>
    </row>
    <row r="104" spans="1:15">
      <c r="A104" s="6" t="s">
        <v>12</v>
      </c>
      <c r="B104" s="10">
        <v>97.767121903111502</v>
      </c>
      <c r="C104" s="10">
        <v>100.32057879242086</v>
      </c>
      <c r="D104" s="10">
        <v>100.01849212256725</v>
      </c>
      <c r="E104" s="10">
        <v>100.03782732143097</v>
      </c>
      <c r="F104" s="10">
        <v>100.887971550229</v>
      </c>
    </row>
    <row r="105" spans="1:15">
      <c r="A105" s="6" t="s">
        <v>5</v>
      </c>
      <c r="B105" s="10">
        <v>97.799688784825875</v>
      </c>
      <c r="C105" s="10">
        <v>100.29406991395088</v>
      </c>
      <c r="D105" s="10">
        <v>99.799423486039927</v>
      </c>
      <c r="E105" s="10">
        <v>100.01132454444594</v>
      </c>
      <c r="F105" s="9">
        <f>F104+H105*F104</f>
        <v>100.80772041876115</v>
      </c>
      <c r="H105" s="12">
        <f t="shared" ref="H105:H116" si="18">((B105-B104)/B104+(C105-C104)/C104+(D105-D104)/D104+(E105-E104)/E104)/3</f>
        <v>-7.9544796306958623E-4</v>
      </c>
    </row>
    <row r="106" spans="1:15">
      <c r="A106" s="6" t="s">
        <v>13</v>
      </c>
      <c r="B106" s="10">
        <v>97.799688784825875</v>
      </c>
      <c r="C106" s="10">
        <v>100.24952892591868</v>
      </c>
      <c r="D106" s="10">
        <v>99.888916521401072</v>
      </c>
      <c r="E106" s="10">
        <v>100.03502957489134</v>
      </c>
      <c r="F106" s="9">
        <f>F105+H106*F105</f>
        <v>100.83089438448408</v>
      </c>
      <c r="H106" s="12">
        <f t="shared" si="18"/>
        <v>2.298828465386414E-4</v>
      </c>
    </row>
    <row r="107" spans="1:15">
      <c r="A107" s="6" t="s">
        <v>14</v>
      </c>
      <c r="B107" s="10">
        <v>97.293187914647561</v>
      </c>
      <c r="C107" s="10">
        <v>100.24973684733112</v>
      </c>
      <c r="D107" s="10">
        <v>99.702679599717158</v>
      </c>
      <c r="E107" s="10">
        <v>100.02200586329377</v>
      </c>
      <c r="F107" s="9">
        <f>F106+H107*F106</f>
        <v>100.58985746742752</v>
      </c>
      <c r="H107" s="12">
        <f t="shared" si="18"/>
        <v>-2.3905065855852879E-3</v>
      </c>
    </row>
    <row r="108" spans="1:15">
      <c r="A108" s="6" t="s">
        <v>15</v>
      </c>
      <c r="B108" s="10">
        <v>98.011644421377369</v>
      </c>
      <c r="C108" s="10">
        <v>100.29718738050478</v>
      </c>
      <c r="D108" s="10">
        <v>99.765275054215891</v>
      </c>
      <c r="E108" s="10">
        <v>100.10764563811721</v>
      </c>
      <c r="F108" s="9">
        <f>F107+H108*F107</f>
        <v>100.90308764432417</v>
      </c>
      <c r="H108" s="12">
        <f t="shared" si="18"/>
        <v>3.113933996755859E-3</v>
      </c>
    </row>
    <row r="109" spans="1:15">
      <c r="A109" s="6" t="s">
        <v>16</v>
      </c>
      <c r="B109" s="9">
        <v>97.48268622485115</v>
      </c>
      <c r="C109" s="10">
        <v>100.74958755807225</v>
      </c>
      <c r="D109" s="10">
        <v>99.781953362460058</v>
      </c>
      <c r="E109" s="10">
        <v>101.68901717819438</v>
      </c>
      <c r="F109" s="9">
        <f>F108+H109*F108</f>
        <v>101.41021283700921</v>
      </c>
      <c r="H109" s="12">
        <f t="shared" si="18"/>
        <v>5.0258639703138919E-3</v>
      </c>
    </row>
    <row r="110" spans="1:15">
      <c r="A110" s="6" t="s">
        <v>17</v>
      </c>
      <c r="B110" s="10">
        <v>98.546301015256503</v>
      </c>
      <c r="C110" s="10">
        <v>100.9171830011168</v>
      </c>
      <c r="D110" s="10">
        <v>99.785254843098329</v>
      </c>
      <c r="E110" s="10">
        <v>101.14859753770583</v>
      </c>
      <c r="F110" s="9">
        <f>F109+H110*F109</f>
        <v>101.65673919067947</v>
      </c>
      <c r="H110" s="12">
        <f t="shared" si="18"/>
        <v>2.4309815231972282E-3</v>
      </c>
    </row>
    <row r="111" spans="1:15">
      <c r="A111" s="6" t="s">
        <v>18</v>
      </c>
      <c r="B111" s="10">
        <v>99.588299499347528</v>
      </c>
      <c r="C111" s="10">
        <v>101.1078682784572</v>
      </c>
      <c r="D111" s="10">
        <v>99.688248583932193</v>
      </c>
      <c r="E111" s="10">
        <v>101.17840746875714</v>
      </c>
      <c r="F111" s="9">
        <f>F110+H111*F110</f>
        <v>102.05610720969523</v>
      </c>
      <c r="H111" s="12">
        <f t="shared" si="18"/>
        <v>3.9285936396862807E-3</v>
      </c>
    </row>
    <row r="112" spans="1:15">
      <c r="A112" s="6" t="s">
        <v>19</v>
      </c>
      <c r="B112" s="10">
        <v>100</v>
      </c>
      <c r="C112" s="10">
        <v>99.943765726668957</v>
      </c>
      <c r="D112" s="10">
        <v>100.0979793734371</v>
      </c>
      <c r="E112" s="10">
        <v>101.21573684519466</v>
      </c>
      <c r="F112" s="9">
        <f>F111+H112*F111</f>
        <v>101.95744007009914</v>
      </c>
      <c r="H112" s="12">
        <f t="shared" si="18"/>
        <v>-9.6679309346333015E-4</v>
      </c>
    </row>
    <row r="113" spans="1:15">
      <c r="A113" s="6" t="s">
        <v>20</v>
      </c>
      <c r="B113" s="10">
        <v>100</v>
      </c>
      <c r="C113" s="10">
        <v>99.493586440825439</v>
      </c>
      <c r="D113" s="10">
        <v>101.69049083241417</v>
      </c>
      <c r="E113" s="10">
        <v>100.65382689746895</v>
      </c>
      <c r="F113" s="9">
        <f>F112+H113*F112</f>
        <v>102.15637922838434</v>
      </c>
      <c r="H113" s="12">
        <f t="shared" si="18"/>
        <v>1.9511980503670648E-3</v>
      </c>
    </row>
    <row r="114" spans="1:15">
      <c r="A114" s="6" t="s">
        <v>21</v>
      </c>
      <c r="B114" s="10">
        <v>100</v>
      </c>
      <c r="C114" s="10">
        <v>99.693633360612338</v>
      </c>
      <c r="D114" s="10">
        <v>100.05085305909512</v>
      </c>
      <c r="E114" s="10">
        <v>100.87198962408915</v>
      </c>
      <c r="F114" s="9">
        <f>F113+H114*F113</f>
        <v>101.74960277597444</v>
      </c>
      <c r="H114" s="12">
        <f t="shared" si="18"/>
        <v>-3.9818996667893179E-3</v>
      </c>
      <c r="I114" s="14"/>
      <c r="J114" s="14"/>
      <c r="K114" s="14"/>
      <c r="L114" s="14"/>
      <c r="M114" s="14"/>
      <c r="N114" s="14"/>
      <c r="O114" s="14"/>
    </row>
    <row r="115" spans="1:15">
      <c r="A115" s="6" t="s">
        <v>22</v>
      </c>
      <c r="B115" s="10">
        <v>100.02881946210837</v>
      </c>
      <c r="C115" s="10">
        <v>99.968514994096225</v>
      </c>
      <c r="D115" s="10">
        <v>100.04282697186923</v>
      </c>
      <c r="E115" s="10">
        <v>101.01228488196031</v>
      </c>
      <c r="F115" s="9">
        <f>F114+H115*F114</f>
        <v>101.89734533409631</v>
      </c>
      <c r="H115" s="12">
        <f t="shared" si="18"/>
        <v>1.4520209818132429E-3</v>
      </c>
      <c r="I115" s="14"/>
      <c r="J115" s="14"/>
      <c r="K115" s="14"/>
      <c r="L115" s="14"/>
      <c r="M115" s="14"/>
      <c r="N115" s="14"/>
      <c r="O115" s="14"/>
    </row>
    <row r="116" spans="1:15">
      <c r="A116" s="6" t="s">
        <v>12</v>
      </c>
      <c r="B116" s="10">
        <v>100.32057879242086</v>
      </c>
      <c r="C116" s="10">
        <v>100.01849212256725</v>
      </c>
      <c r="D116" s="10">
        <v>100.03782732143097</v>
      </c>
      <c r="E116" s="10">
        <v>100.887971550229</v>
      </c>
      <c r="F116" s="9">
        <f>F115+H116*F115</f>
        <v>101.96989729419205</v>
      </c>
      <c r="G116" s="11"/>
      <c r="H116" s="12">
        <f t="shared" si="18"/>
        <v>7.1201030662637404E-4</v>
      </c>
      <c r="I116" s="14"/>
      <c r="J116" s="14"/>
      <c r="K116" s="14"/>
      <c r="L116" s="14"/>
      <c r="M116" s="14"/>
      <c r="N116" s="14"/>
      <c r="O116" s="14"/>
    </row>
    <row r="117" spans="1:15">
      <c r="F117" s="14"/>
      <c r="G117" s="43" t="s">
        <v>73</v>
      </c>
      <c r="H117" s="16">
        <f>F118/B118</f>
        <v>1.026649716227291</v>
      </c>
      <c r="I117" s="14"/>
      <c r="J117" s="14"/>
      <c r="K117" s="14"/>
      <c r="L117" s="14"/>
      <c r="M117" s="14"/>
      <c r="N117" s="14"/>
      <c r="O117" s="14"/>
    </row>
    <row r="118" spans="1:15">
      <c r="A118" s="6" t="s">
        <v>23</v>
      </c>
      <c r="B118" s="10">
        <f>AVERAGE(B104:B116)</f>
        <v>98.818308984828661</v>
      </c>
      <c r="C118" s="10">
        <f>AVERAGE(C104:C116)</f>
        <v>100.25413333404175</v>
      </c>
      <c r="D118" s="10">
        <f>AVERAGE(D104:D116)</f>
        <v>100.0269400870522</v>
      </c>
      <c r="E118" s="10">
        <f>AVERAGE(E104:E116)</f>
        <v>100.68243576352143</v>
      </c>
      <c r="F118" s="10">
        <f>AVERAGE(F104:F116)</f>
        <v>101.4517888773351</v>
      </c>
      <c r="G118" s="43" t="s">
        <v>24</v>
      </c>
      <c r="H118" s="16">
        <f>F118/C118</f>
        <v>1.0119461961663248</v>
      </c>
      <c r="I118" s="14"/>
      <c r="J118" s="14"/>
      <c r="K118" s="14"/>
      <c r="L118" s="14"/>
      <c r="M118" s="14"/>
      <c r="N118" s="14"/>
      <c r="O118" s="14"/>
    </row>
    <row r="119" spans="1:15">
      <c r="G119" s="43" t="s">
        <v>74</v>
      </c>
      <c r="H119" s="16">
        <f>F118/D118</f>
        <v>1.014244650381616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workbookViewId="0">
      <selection activeCell="I12" sqref="I12"/>
    </sheetView>
  </sheetViews>
  <sheetFormatPr baseColWidth="10" defaultRowHeight="16" x14ac:dyDescent="0"/>
  <cols>
    <col min="9" max="9" width="17.5703125" bestFit="1" customWidth="1"/>
  </cols>
  <sheetData>
    <row r="1" spans="1:9">
      <c r="A1" s="2"/>
    </row>
    <row r="2" spans="1:9"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</row>
    <row r="3" spans="1:9">
      <c r="A3" s="3"/>
      <c r="B3" t="s">
        <v>34</v>
      </c>
      <c r="C3" s="17">
        <v>44642</v>
      </c>
      <c r="D3" s="17">
        <v>60141</v>
      </c>
      <c r="E3">
        <v>300</v>
      </c>
      <c r="F3">
        <v>610</v>
      </c>
      <c r="G3">
        <v>549</v>
      </c>
      <c r="H3" s="17">
        <v>103934</v>
      </c>
      <c r="I3" s="18">
        <v>2006.16</v>
      </c>
    </row>
    <row r="4" spans="1:9">
      <c r="B4" t="s">
        <v>35</v>
      </c>
      <c r="C4" s="17">
        <v>51832</v>
      </c>
      <c r="D4" s="17">
        <v>111714</v>
      </c>
      <c r="E4" s="17">
        <v>3150</v>
      </c>
      <c r="F4" s="17">
        <v>35078</v>
      </c>
      <c r="G4" s="17">
        <v>31571</v>
      </c>
      <c r="H4" s="17">
        <v>128825</v>
      </c>
      <c r="I4" s="18">
        <v>2030.93</v>
      </c>
    </row>
    <row r="5" spans="1:9">
      <c r="A5" s="2"/>
      <c r="B5" t="s">
        <v>36</v>
      </c>
      <c r="C5" s="17">
        <v>49566</v>
      </c>
      <c r="D5" s="17">
        <v>83903</v>
      </c>
      <c r="E5">
        <v>230</v>
      </c>
      <c r="F5" s="17">
        <v>13678</v>
      </c>
      <c r="G5" s="17">
        <v>12311</v>
      </c>
      <c r="H5" s="17">
        <v>120928</v>
      </c>
      <c r="I5" s="18">
        <v>2780.49</v>
      </c>
    </row>
    <row r="6" spans="1:9">
      <c r="B6" t="s">
        <v>37</v>
      </c>
      <c r="C6" s="17">
        <v>47961</v>
      </c>
      <c r="D6" s="17">
        <v>81111</v>
      </c>
      <c r="E6" t="s">
        <v>38</v>
      </c>
      <c r="F6" s="17">
        <v>6309</v>
      </c>
      <c r="G6" s="17">
        <v>5679</v>
      </c>
      <c r="H6" s="17">
        <v>123393</v>
      </c>
      <c r="I6" s="18">
        <v>2614</v>
      </c>
    </row>
    <row r="7" spans="1:9">
      <c r="A7" s="3"/>
      <c r="B7" t="s">
        <v>39</v>
      </c>
      <c r="C7" s="17">
        <v>63228</v>
      </c>
      <c r="D7" s="17">
        <v>55305</v>
      </c>
      <c r="E7">
        <v>72</v>
      </c>
      <c r="F7" s="17">
        <v>2192</v>
      </c>
      <c r="G7" s="17">
        <v>1973</v>
      </c>
      <c r="H7" s="17">
        <v>116488</v>
      </c>
      <c r="I7" s="18">
        <v>2831.37</v>
      </c>
    </row>
    <row r="8" spans="1:9">
      <c r="B8" t="s">
        <v>40</v>
      </c>
      <c r="C8" s="17">
        <v>72438</v>
      </c>
      <c r="D8" s="17">
        <v>105742</v>
      </c>
      <c r="E8" t="s">
        <v>38</v>
      </c>
      <c r="F8" s="17">
        <v>11124</v>
      </c>
      <c r="G8" s="17">
        <v>10012</v>
      </c>
      <c r="H8" s="17">
        <v>168168</v>
      </c>
      <c r="I8" s="18">
        <v>2998</v>
      </c>
    </row>
    <row r="9" spans="1:9">
      <c r="A9" s="2"/>
      <c r="B9" t="s">
        <v>41</v>
      </c>
      <c r="C9" s="17">
        <v>36694</v>
      </c>
      <c r="D9" s="17">
        <v>170234</v>
      </c>
      <c r="E9" t="s">
        <v>38</v>
      </c>
      <c r="F9">
        <v>340</v>
      </c>
      <c r="G9">
        <v>306</v>
      </c>
      <c r="H9" s="17">
        <v>206622</v>
      </c>
      <c r="I9" s="18">
        <v>3169</v>
      </c>
    </row>
    <row r="10" spans="1:9">
      <c r="B10" t="s">
        <v>42</v>
      </c>
      <c r="C10" s="17">
        <v>69433</v>
      </c>
      <c r="D10" s="17">
        <v>82527</v>
      </c>
      <c r="E10" t="s">
        <v>38</v>
      </c>
      <c r="F10">
        <v>0</v>
      </c>
      <c r="G10">
        <v>0</v>
      </c>
      <c r="H10" s="17">
        <v>151960</v>
      </c>
      <c r="I10" s="18">
        <v>3302</v>
      </c>
    </row>
    <row r="11" spans="1:9">
      <c r="A11" s="2"/>
      <c r="B11" t="s">
        <v>43</v>
      </c>
      <c r="C11" s="17">
        <v>38900</v>
      </c>
      <c r="D11" s="17">
        <v>78859</v>
      </c>
      <c r="E11" t="s">
        <v>38</v>
      </c>
      <c r="F11">
        <v>0</v>
      </c>
      <c r="G11">
        <v>0</v>
      </c>
      <c r="H11" s="17">
        <v>117759</v>
      </c>
      <c r="I11" s="18">
        <v>3617</v>
      </c>
    </row>
    <row r="12" spans="1:9">
      <c r="B12" t="s">
        <v>44</v>
      </c>
      <c r="I12" t="s">
        <v>45</v>
      </c>
    </row>
    <row r="13" spans="1:9">
      <c r="A13" s="4"/>
    </row>
    <row r="15" spans="1:9">
      <c r="A15" s="3"/>
    </row>
    <row r="17" spans="1:1">
      <c r="A17" s="3"/>
    </row>
    <row r="19" spans="1:1">
      <c r="A19" s="2"/>
    </row>
    <row r="21" spans="1:1">
      <c r="A21" s="3"/>
    </row>
    <row r="23" spans="1:1">
      <c r="A23" s="2"/>
    </row>
    <row r="25" spans="1:1">
      <c r="A25" s="3"/>
    </row>
    <row r="27" spans="1:1">
      <c r="A27" s="2"/>
    </row>
    <row r="29" spans="1:1">
      <c r="A29" s="2"/>
    </row>
    <row r="31" spans="1:1">
      <c r="A31" s="4"/>
    </row>
    <row r="33" spans="1:1">
      <c r="A33" s="3"/>
    </row>
    <row r="35" spans="1:1">
      <c r="A35" s="3"/>
    </row>
    <row r="37" spans="1:1">
      <c r="A37" s="2"/>
    </row>
    <row r="39" spans="1:1">
      <c r="A39" s="3"/>
    </row>
    <row r="41" spans="1:1">
      <c r="A41" s="2"/>
    </row>
    <row r="43" spans="1:1">
      <c r="A43" s="3"/>
    </row>
    <row r="45" spans="1:1">
      <c r="A45" s="2"/>
    </row>
    <row r="47" spans="1:1">
      <c r="A47" s="2"/>
    </row>
    <row r="49" spans="1:1">
      <c r="A49" s="4"/>
    </row>
    <row r="51" spans="1:1">
      <c r="A51" s="3"/>
    </row>
    <row r="53" spans="1:1">
      <c r="A53" s="3"/>
    </row>
    <row r="55" spans="1:1">
      <c r="A55" s="2"/>
    </row>
    <row r="57" spans="1:1">
      <c r="A57" s="3"/>
    </row>
    <row r="59" spans="1:1">
      <c r="A59" s="2"/>
    </row>
    <row r="61" spans="1:1">
      <c r="A61" s="3"/>
    </row>
    <row r="63" spans="1:1">
      <c r="A63" s="2"/>
    </row>
    <row r="65" spans="1:1">
      <c r="A65" s="2"/>
    </row>
    <row r="67" spans="1:1">
      <c r="A67" s="4"/>
    </row>
    <row r="69" spans="1:1">
      <c r="A69" s="3"/>
    </row>
    <row r="71" spans="1:1">
      <c r="A71" s="3"/>
    </row>
    <row r="73" spans="1:1">
      <c r="A73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2"/>
  <sheetViews>
    <sheetView topLeftCell="E75" zoomScale="150" zoomScaleNormal="150" zoomScalePageLayoutView="150" workbookViewId="0">
      <selection activeCell="E92" sqref="E92"/>
    </sheetView>
  </sheetViews>
  <sheetFormatPr baseColWidth="10" defaultRowHeight="14" x14ac:dyDescent="0"/>
  <cols>
    <col min="1" max="16384" width="10.7109375" style="24"/>
  </cols>
  <sheetData>
    <row r="1" spans="1:9">
      <c r="A1" s="20">
        <v>2012</v>
      </c>
      <c r="B1" s="21"/>
      <c r="C1" s="22" t="s">
        <v>54</v>
      </c>
      <c r="D1" s="19" t="s">
        <v>56</v>
      </c>
      <c r="E1" s="19" t="s">
        <v>55</v>
      </c>
      <c r="G1" s="35"/>
    </row>
    <row r="2" spans="1:9">
      <c r="A2" s="20"/>
      <c r="B2" s="21" t="s">
        <v>20</v>
      </c>
      <c r="C2" s="22">
        <v>95.051965273312945</v>
      </c>
      <c r="D2" s="23">
        <f>C2/94*100-100</f>
        <v>1.1191119928861042</v>
      </c>
      <c r="E2" s="23">
        <f>C2/G2*100-100</f>
        <v>6.7933355955033647</v>
      </c>
      <c r="G2" s="36">
        <v>89.005521499335202</v>
      </c>
    </row>
    <row r="3" spans="1:9">
      <c r="A3" s="20"/>
      <c r="B3" s="21" t="s">
        <v>21</v>
      </c>
      <c r="C3" s="22">
        <v>95.777339026064595</v>
      </c>
      <c r="D3" s="23">
        <f t="shared" ref="D3:D13" si="0">C3/C2*100-100</f>
        <v>0.76313388225683809</v>
      </c>
      <c r="E3" s="23">
        <f>C3/G3*100-100</f>
        <v>7.4500429569928599</v>
      </c>
      <c r="G3" s="36">
        <v>89.136622369150388</v>
      </c>
    </row>
    <row r="4" spans="1:9">
      <c r="A4" s="20"/>
      <c r="B4" s="21" t="s">
        <v>22</v>
      </c>
      <c r="C4" s="25">
        <v>96.264212965290966</v>
      </c>
      <c r="D4" s="23">
        <f t="shared" si="0"/>
        <v>0.50833938818645663</v>
      </c>
      <c r="E4" s="23">
        <f t="shared" ref="E4:E13" si="1">C4/G4*100-100</f>
        <v>7.2197605385648131</v>
      </c>
      <c r="G4" s="36">
        <v>89.782156275816945</v>
      </c>
    </row>
    <row r="5" spans="1:9">
      <c r="A5" s="20"/>
      <c r="B5" s="21" t="s">
        <v>12</v>
      </c>
      <c r="C5" s="22">
        <v>96.591936062525036</v>
      </c>
      <c r="D5" s="23">
        <f t="shared" si="0"/>
        <v>0.3404412575961544</v>
      </c>
      <c r="E5" s="23">
        <f t="shared" si="1"/>
        <v>6.5694288477398288</v>
      </c>
      <c r="G5" s="37">
        <v>90.63756567610956</v>
      </c>
    </row>
    <row r="6" spans="1:9">
      <c r="A6" s="20"/>
      <c r="B6" s="21" t="s">
        <v>5</v>
      </c>
      <c r="C6" s="22">
        <v>96.831480251673298</v>
      </c>
      <c r="D6" s="23">
        <f t="shared" si="0"/>
        <v>0.2479960532038632</v>
      </c>
      <c r="E6" s="23">
        <f t="shared" si="1"/>
        <v>6.3240896842533374</v>
      </c>
      <c r="G6" s="36">
        <v>91.072004979520756</v>
      </c>
    </row>
    <row r="7" spans="1:9">
      <c r="A7" s="20"/>
      <c r="B7" s="21" t="s">
        <v>13</v>
      </c>
      <c r="C7" s="25">
        <v>96.621784827704758</v>
      </c>
      <c r="D7" s="23">
        <f t="shared" si="0"/>
        <v>-0.21655707774323218</v>
      </c>
      <c r="E7" s="23">
        <f t="shared" si="1"/>
        <v>5.8318134364570398</v>
      </c>
      <c r="G7" s="36">
        <v>91.297485784572601</v>
      </c>
    </row>
    <row r="8" spans="1:9">
      <c r="A8" s="20"/>
      <c r="B8" s="21" t="s">
        <v>14</v>
      </c>
      <c r="C8" s="25">
        <v>97.615152608839523</v>
      </c>
      <c r="D8" s="23">
        <f t="shared" si="0"/>
        <v>1.0280991837463347</v>
      </c>
      <c r="E8" s="23">
        <f t="shared" si="1"/>
        <v>6.2722922091401472</v>
      </c>
      <c r="G8" s="37">
        <v>91.853813049158973</v>
      </c>
    </row>
    <row r="9" spans="1:9">
      <c r="A9" s="20"/>
      <c r="B9" s="21" t="s">
        <v>15</v>
      </c>
      <c r="C9" s="25">
        <v>97.872276548114883</v>
      </c>
      <c r="D9" s="23">
        <f t="shared" si="0"/>
        <v>0.26340576478500566</v>
      </c>
      <c r="E9" s="23">
        <f t="shared" si="1"/>
        <v>6.1447902566331294</v>
      </c>
      <c r="G9" s="37">
        <v>92.206387436898936</v>
      </c>
    </row>
    <row r="10" spans="1:9">
      <c r="A10" s="20"/>
      <c r="B10" s="21" t="s">
        <v>16</v>
      </c>
      <c r="C10" s="25">
        <v>98.696972894316531</v>
      </c>
      <c r="D10" s="23">
        <f t="shared" si="0"/>
        <v>0.84262507758896277</v>
      </c>
      <c r="E10" s="23">
        <f t="shared" si="1"/>
        <v>7.0223204997554802</v>
      </c>
      <c r="G10" s="37">
        <v>92.220924040365972</v>
      </c>
    </row>
    <row r="11" spans="1:9">
      <c r="A11" s="20"/>
      <c r="B11" s="21" t="s">
        <v>17</v>
      </c>
      <c r="C11" s="25">
        <v>99.623971371998977</v>
      </c>
      <c r="D11" s="23">
        <f t="shared" si="0"/>
        <v>0.93923699025204144</v>
      </c>
      <c r="E11" s="23">
        <f t="shared" si="1"/>
        <v>7.1409678098178517</v>
      </c>
      <c r="G11" s="37">
        <v>92.984012939698246</v>
      </c>
    </row>
    <row r="12" spans="1:9">
      <c r="A12" s="20"/>
      <c r="B12" s="21" t="s">
        <v>18</v>
      </c>
      <c r="C12" s="25">
        <v>100.3007249981255</v>
      </c>
      <c r="D12" s="23">
        <f t="shared" si="0"/>
        <v>0.67930801874933877</v>
      </c>
      <c r="E12" s="23">
        <f t="shared" si="1"/>
        <v>7.5277206605110365</v>
      </c>
      <c r="G12" s="37">
        <v>93.278946472600524</v>
      </c>
    </row>
    <row r="13" spans="1:9">
      <c r="A13" s="20"/>
      <c r="B13" s="21" t="s">
        <v>19</v>
      </c>
      <c r="C13" s="22">
        <v>100</v>
      </c>
      <c r="D13" s="22">
        <f t="shared" si="0"/>
        <v>-0.29982335434876006</v>
      </c>
      <c r="E13" s="23">
        <f>C13/G13*100-100</f>
        <v>6.3828709502422782</v>
      </c>
      <c r="G13" s="37">
        <v>94.000095228462385</v>
      </c>
    </row>
    <row r="14" spans="1:9">
      <c r="A14" s="20"/>
      <c r="B14" s="21" t="s">
        <v>47</v>
      </c>
      <c r="C14" s="22">
        <f>AVERAGE(C2:C13)</f>
        <v>97.603984735663929</v>
      </c>
      <c r="D14" s="23">
        <f>AVERAGE(D2:D13)</f>
        <v>0.51794309809659234</v>
      </c>
      <c r="E14" s="23">
        <f>AVERAGE(E2:E13)</f>
        <v>6.7232861204675975</v>
      </c>
      <c r="G14" s="36">
        <f>AVERAGE(G2:G13)</f>
        <v>91.456294645974197</v>
      </c>
    </row>
    <row r="15" spans="1:9">
      <c r="A15" s="26">
        <v>2013</v>
      </c>
      <c r="B15" s="21"/>
      <c r="C15" s="22"/>
      <c r="D15" s="23"/>
      <c r="E15" s="23"/>
      <c r="I15" s="41" t="s">
        <v>51</v>
      </c>
    </row>
    <row r="16" spans="1:9">
      <c r="A16" s="26"/>
      <c r="B16" s="21" t="s">
        <v>20</v>
      </c>
      <c r="C16" s="22">
        <v>100.94361361032684</v>
      </c>
      <c r="D16" s="23">
        <v>0.94361361032684332</v>
      </c>
      <c r="E16" s="23">
        <v>6.1983445792761955</v>
      </c>
      <c r="I16" s="41" t="s">
        <v>52</v>
      </c>
    </row>
    <row r="17" spans="1:9">
      <c r="A17" s="26"/>
      <c r="B17" s="21" t="s">
        <v>21</v>
      </c>
      <c r="C17" s="25">
        <v>101.35572629010932</v>
      </c>
      <c r="D17" s="23">
        <v>0.40826028021283545</v>
      </c>
      <c r="E17" s="23">
        <v>5.8243289287110258</v>
      </c>
      <c r="I17" s="41" t="s">
        <v>53</v>
      </c>
    </row>
    <row r="18" spans="1:9">
      <c r="A18" s="26"/>
      <c r="B18" s="21" t="s">
        <v>22</v>
      </c>
      <c r="C18" s="22">
        <v>101.92051970409102</v>
      </c>
      <c r="D18" s="23">
        <v>0.55723878132460936</v>
      </c>
      <c r="E18" s="23">
        <v>5.8758146610926758</v>
      </c>
      <c r="I18" s="41" t="s">
        <v>57</v>
      </c>
    </row>
    <row r="19" spans="1:9">
      <c r="A19" s="26"/>
      <c r="B19" s="21" t="s">
        <v>12</v>
      </c>
      <c r="C19" s="22">
        <v>102.25176501405835</v>
      </c>
      <c r="D19" s="23">
        <v>0.32500355269875492</v>
      </c>
      <c r="E19" s="23">
        <v>5.8595253209021934</v>
      </c>
      <c r="I19" s="32">
        <f>AVERAGE(C6:C19)</f>
        <v>99.356767142694054</v>
      </c>
    </row>
    <row r="20" spans="1:9">
      <c r="A20" s="26"/>
      <c r="B20" s="21" t="s">
        <v>5</v>
      </c>
      <c r="C20" s="25">
        <v>102.39948333448061</v>
      </c>
      <c r="D20" s="23">
        <v>0.14446530130991508</v>
      </c>
      <c r="E20" s="23">
        <v>5.7501992826460793</v>
      </c>
      <c r="I20" s="29"/>
    </row>
    <row r="21" spans="1:9">
      <c r="A21" s="20"/>
      <c r="B21" s="21" t="s">
        <v>6</v>
      </c>
      <c r="C21" s="25">
        <v>102.65423061120902</v>
      </c>
      <c r="D21" s="23">
        <v>0.24877789265429495</v>
      </c>
      <c r="E21" s="23">
        <v>6.2433599154282575</v>
      </c>
      <c r="I21" s="29"/>
    </row>
    <row r="22" spans="1:9">
      <c r="A22" s="20"/>
      <c r="B22" s="21" t="s">
        <v>7</v>
      </c>
      <c r="C22" s="25">
        <v>103.36637042363503</v>
      </c>
      <c r="D22" s="23">
        <v>0.69372670584144647</v>
      </c>
      <c r="E22" s="23">
        <v>5.8917265005379136</v>
      </c>
      <c r="I22" s="29"/>
    </row>
    <row r="23" spans="1:9">
      <c r="A23" s="20"/>
      <c r="B23" s="21" t="s">
        <v>15</v>
      </c>
      <c r="C23" s="25">
        <v>103.77199658360425</v>
      </c>
      <c r="D23" s="23">
        <v>0.3924159843349484</v>
      </c>
      <c r="E23" s="23">
        <v>6.0279787530936062</v>
      </c>
      <c r="I23" s="29"/>
    </row>
    <row r="24" spans="1:9">
      <c r="A24" s="20"/>
      <c r="B24" s="21" t="s">
        <v>16</v>
      </c>
      <c r="C24" s="25">
        <v>104.06982864793186</v>
      </c>
      <c r="D24" s="23">
        <v>0.28700620025909895</v>
      </c>
      <c r="E24" s="23">
        <v>5.4437898104215492</v>
      </c>
      <c r="I24" s="29"/>
    </row>
    <row r="25" spans="1:9">
      <c r="A25" s="20"/>
      <c r="B25" s="21" t="s">
        <v>17</v>
      </c>
      <c r="C25" s="25">
        <v>104.47589745494729</v>
      </c>
      <c r="D25" s="23">
        <v>0.39018879178629451</v>
      </c>
      <c r="E25" s="23">
        <v>4.8702395780138659</v>
      </c>
      <c r="I25" s="29"/>
    </row>
    <row r="26" spans="1:9">
      <c r="A26" s="20"/>
      <c r="B26" s="21" t="s">
        <v>18</v>
      </c>
      <c r="C26" s="25">
        <v>104.74558589025202</v>
      </c>
      <c r="D26" s="23">
        <v>0.24381591164539884</v>
      </c>
      <c r="E26" s="23">
        <v>4.4363800138637117</v>
      </c>
      <c r="I26" s="29"/>
    </row>
    <row r="27" spans="1:9">
      <c r="A27" s="27"/>
      <c r="B27" s="21" t="s">
        <v>19</v>
      </c>
      <c r="C27" s="22">
        <v>104.89351131625823</v>
      </c>
      <c r="D27" s="23">
        <v>0.14122354154493166</v>
      </c>
      <c r="E27" s="23">
        <v>4.8935113162582411</v>
      </c>
      <c r="I27" s="29"/>
    </row>
    <row r="28" spans="1:9">
      <c r="A28" s="27"/>
      <c r="B28" s="21" t="s">
        <v>47</v>
      </c>
      <c r="C28" s="22">
        <f>AVERAGE(C16:C27)</f>
        <v>103.07071074007531</v>
      </c>
      <c r="D28" s="23">
        <f>AVERAGE(D16:D27)</f>
        <v>0.39797804616161431</v>
      </c>
      <c r="E28" s="23">
        <f>AVERAGE(E16:E27)</f>
        <v>5.6095998883537765</v>
      </c>
      <c r="I28" s="29"/>
    </row>
    <row r="29" spans="1:9">
      <c r="A29" s="20"/>
      <c r="B29" s="21"/>
      <c r="C29" s="22"/>
      <c r="D29" s="23"/>
      <c r="E29" s="23"/>
      <c r="I29" s="29"/>
    </row>
    <row r="30" spans="1:9">
      <c r="A30" s="20">
        <v>2014</v>
      </c>
      <c r="B30" s="21" t="s">
        <v>20</v>
      </c>
      <c r="C30" s="22">
        <v>105.87767570664488</v>
      </c>
      <c r="D30" s="23">
        <v>0.93825097285508718</v>
      </c>
      <c r="E30" s="23">
        <v>4.8879388401578581</v>
      </c>
      <c r="I30" s="29"/>
    </row>
    <row r="31" spans="1:9">
      <c r="A31" s="28"/>
      <c r="B31" s="21" t="s">
        <v>21</v>
      </c>
      <c r="C31" s="25">
        <v>106.60061324437393</v>
      </c>
      <c r="D31" s="23">
        <v>0.68280450331390341</v>
      </c>
      <c r="E31" s="23">
        <v>5.1747317554138306</v>
      </c>
      <c r="I31" s="29"/>
    </row>
    <row r="32" spans="1:9">
      <c r="A32" s="29"/>
      <c r="B32" s="21" t="s">
        <v>22</v>
      </c>
      <c r="C32" s="22">
        <v>107.25658797106973</v>
      </c>
      <c r="D32" s="23">
        <v>0.61535736683993036</v>
      </c>
      <c r="E32" s="23">
        <v>5.2355190912203682</v>
      </c>
      <c r="I32" s="29"/>
    </row>
    <row r="33" spans="1:9">
      <c r="A33" s="29"/>
      <c r="B33" s="21" t="s">
        <v>12</v>
      </c>
      <c r="C33" s="22">
        <v>108.28528734224263</v>
      </c>
      <c r="D33" s="23">
        <v>0.95910133879175419</v>
      </c>
      <c r="E33" s="23">
        <v>5.9006534775754176</v>
      </c>
      <c r="I33" s="32">
        <f>AVERAGE(C20:C33)</f>
        <v>104.72829071282499</v>
      </c>
    </row>
    <row r="34" spans="1:9">
      <c r="A34" s="29"/>
      <c r="B34" s="21" t="s">
        <v>5</v>
      </c>
      <c r="C34" s="25">
        <v>108.60771082737817</v>
      </c>
      <c r="D34" s="23">
        <v>0.29775373280074291</v>
      </c>
      <c r="E34" s="23">
        <v>6.0627527510259256</v>
      </c>
      <c r="I34" s="29"/>
    </row>
    <row r="35" spans="1:9">
      <c r="A35" s="29"/>
      <c r="B35" s="30" t="s">
        <v>6</v>
      </c>
      <c r="C35" s="25">
        <v>108.93559252677524</v>
      </c>
      <c r="D35" s="23">
        <v>0.30189541506699413</v>
      </c>
      <c r="E35" s="23">
        <v>6.1189508490460156</v>
      </c>
      <c r="I35" s="29"/>
    </row>
    <row r="36" spans="1:9">
      <c r="A36" s="29"/>
      <c r="B36" s="30" t="s">
        <v>7</v>
      </c>
      <c r="C36" s="25">
        <v>109.11670321665025</v>
      </c>
      <c r="D36" s="23">
        <v>0.16625483524175877</v>
      </c>
      <c r="E36" s="23">
        <v>5.5630595999919024</v>
      </c>
      <c r="I36" s="29"/>
    </row>
    <row r="37" spans="1:9">
      <c r="A37" s="29"/>
      <c r="B37" s="30" t="s">
        <v>15</v>
      </c>
      <c r="C37" s="25">
        <v>109.39066109981495</v>
      </c>
      <c r="D37" s="23">
        <v>0.25106869534057807</v>
      </c>
      <c r="E37" s="23">
        <v>5.4144323142939754</v>
      </c>
      <c r="I37" s="29"/>
    </row>
    <row r="38" spans="1:9">
      <c r="A38" s="28"/>
      <c r="B38" s="30" t="s">
        <v>16</v>
      </c>
      <c r="C38" s="25">
        <v>109.56323215633111</v>
      </c>
      <c r="D38" s="23">
        <v>0.15775666293733082</v>
      </c>
      <c r="E38" s="23">
        <v>5.2785745684115852</v>
      </c>
      <c r="I38" s="29"/>
    </row>
    <row r="39" spans="1:9">
      <c r="A39" s="28"/>
      <c r="B39" s="30" t="s">
        <v>17</v>
      </c>
      <c r="C39" s="25">
        <v>109.69421543585156</v>
      </c>
      <c r="D39" s="23">
        <v>0.11954190813571586</v>
      </c>
      <c r="E39" s="23">
        <v>4.9947577460672505</v>
      </c>
      <c r="I39" s="29"/>
    </row>
    <row r="40" spans="1:9">
      <c r="A40" s="28"/>
      <c r="B40" s="30" t="s">
        <v>18</v>
      </c>
      <c r="C40" s="25">
        <v>109.93964627393177</v>
      </c>
      <c r="D40" s="23">
        <v>0.22374091204812885</v>
      </c>
      <c r="E40" s="23">
        <v>4.9587391578695019</v>
      </c>
      <c r="I40" s="29"/>
    </row>
    <row r="41" spans="1:9">
      <c r="A41" s="28"/>
      <c r="B41" s="21" t="s">
        <v>19</v>
      </c>
      <c r="C41" s="22">
        <v>109.75409791849889</v>
      </c>
      <c r="D41" s="23">
        <v>-0.16877292380090125</v>
      </c>
      <c r="E41" s="23">
        <v>4.6338296251574604</v>
      </c>
      <c r="I41" s="29"/>
    </row>
    <row r="42" spans="1:9">
      <c r="A42" s="28"/>
      <c r="B42" s="21" t="s">
        <v>47</v>
      </c>
      <c r="C42" s="22">
        <f>AVERAGE(C30:C41)</f>
        <v>108.58516864329694</v>
      </c>
      <c r="D42" s="23">
        <v>0.37872945163091859</v>
      </c>
      <c r="E42" s="23">
        <v>5.3519949813525907</v>
      </c>
      <c r="I42" s="29"/>
    </row>
    <row r="43" spans="1:9">
      <c r="A43" s="31"/>
      <c r="B43" s="21"/>
      <c r="C43" s="22"/>
      <c r="D43" s="23"/>
      <c r="E43" s="23"/>
      <c r="I43" s="29"/>
    </row>
    <row r="44" spans="1:9">
      <c r="A44" s="20">
        <v>2015</v>
      </c>
      <c r="B44" s="21" t="s">
        <v>20</v>
      </c>
      <c r="C44" s="22">
        <v>110.601049654351</v>
      </c>
      <c r="D44" s="23">
        <v>0.77168119634225718</v>
      </c>
      <c r="E44" s="23">
        <v>4.4611613507583598</v>
      </c>
      <c r="I44" s="29"/>
    </row>
    <row r="45" spans="1:9">
      <c r="B45" s="21" t="s">
        <v>21</v>
      </c>
      <c r="C45" s="25">
        <v>110.4152061797177</v>
      </c>
      <c r="D45" s="23">
        <v>-0.18177915578496595</v>
      </c>
      <c r="E45" s="23">
        <v>3.564132175221431</v>
      </c>
      <c r="I45" s="29"/>
    </row>
    <row r="46" spans="1:9">
      <c r="B46" s="21" t="s">
        <v>22</v>
      </c>
      <c r="C46" s="22">
        <v>110.90550788355169</v>
      </c>
      <c r="D46" s="23">
        <v>0.4440526996217784</v>
      </c>
      <c r="E46" s="23">
        <v>3.402047353460631</v>
      </c>
      <c r="I46" s="29"/>
    </row>
    <row r="47" spans="1:9">
      <c r="B47" s="21" t="s">
        <v>12</v>
      </c>
      <c r="C47" s="22">
        <v>111.45837834831958</v>
      </c>
      <c r="D47" s="23">
        <v>0.49850586802992325</v>
      </c>
      <c r="E47" s="23">
        <v>2.9303066778113589</v>
      </c>
      <c r="I47" s="32">
        <f>AVERAGE(C34:C47)</f>
        <v>109.76670539726685</v>
      </c>
    </row>
    <row r="48" spans="1:9">
      <c r="A48" s="31"/>
      <c r="B48" s="21" t="s">
        <v>5</v>
      </c>
      <c r="C48" s="25">
        <v>111.87346976696683</v>
      </c>
      <c r="D48" s="23">
        <v>0.37241831865706843</v>
      </c>
      <c r="E48" s="23">
        <v>3.006931013194162</v>
      </c>
      <c r="I48" s="29"/>
    </row>
    <row r="49" spans="1:9">
      <c r="A49" s="31"/>
      <c r="B49" s="30" t="s">
        <v>13</v>
      </c>
      <c r="C49" s="25">
        <v>112.25382831482113</v>
      </c>
      <c r="D49" s="23">
        <v>0.33998994457451204</v>
      </c>
      <c r="E49" s="23">
        <v>3.0460529117058712</v>
      </c>
      <c r="I49" s="29"/>
    </row>
    <row r="50" spans="1:9">
      <c r="A50" s="31"/>
      <c r="B50" s="30" t="s">
        <v>14</v>
      </c>
      <c r="C50" s="25">
        <v>112.69933621366475</v>
      </c>
      <c r="D50" s="23">
        <v>0.39687546120401862</v>
      </c>
      <c r="E50" s="23">
        <v>3.2833039226828618</v>
      </c>
      <c r="I50" s="29"/>
    </row>
    <row r="51" spans="1:9">
      <c r="A51" s="31"/>
      <c r="B51" s="30" t="s">
        <v>15</v>
      </c>
      <c r="C51" s="25">
        <v>113.05605422162533</v>
      </c>
      <c r="D51" s="23">
        <v>0.31652183583786098</v>
      </c>
      <c r="E51" s="23">
        <v>3.3507367858996986</v>
      </c>
      <c r="I51" s="29"/>
    </row>
    <row r="52" spans="1:9">
      <c r="A52" s="31"/>
      <c r="B52" s="30" t="s">
        <v>16</v>
      </c>
      <c r="C52" s="25">
        <v>113.20465346688435</v>
      </c>
      <c r="D52" s="23">
        <v>0.13143855610573496</v>
      </c>
      <c r="E52" s="23">
        <v>3.3235796707397753</v>
      </c>
      <c r="I52" s="29"/>
    </row>
    <row r="53" spans="1:9">
      <c r="A53" s="31"/>
      <c r="B53" s="30" t="s">
        <v>17</v>
      </c>
      <c r="C53" s="25">
        <v>113.38716475972842</v>
      </c>
      <c r="D53" s="23">
        <v>0.16122242969230172</v>
      </c>
      <c r="E53" s="23">
        <v>3.3665852927645687</v>
      </c>
      <c r="I53" s="29"/>
    </row>
    <row r="54" spans="1:9">
      <c r="A54" s="31"/>
      <c r="B54" s="30" t="s">
        <v>18</v>
      </c>
      <c r="C54" s="25">
        <v>113.58128284372617</v>
      </c>
      <c r="D54" s="23">
        <v>0.17119934554241922</v>
      </c>
      <c r="E54" s="23">
        <v>3.3123961129733743</v>
      </c>
      <c r="I54" s="29"/>
    </row>
    <row r="55" spans="1:9">
      <c r="A55" s="31"/>
      <c r="B55" s="21" t="s">
        <v>19</v>
      </c>
      <c r="C55" s="22">
        <v>113.81086000953313</v>
      </c>
      <c r="D55" s="23">
        <v>0.20212587854182118</v>
      </c>
      <c r="E55" s="23">
        <v>3.696228357729936</v>
      </c>
      <c r="I55" s="29"/>
    </row>
    <row r="56" spans="1:9">
      <c r="A56" s="31"/>
      <c r="B56" s="21" t="s">
        <v>47</v>
      </c>
      <c r="C56" s="22">
        <f>AVERAGE(C44:C55)</f>
        <v>112.2705659719075</v>
      </c>
      <c r="D56" s="23">
        <f>AVERAGE(D44:D55)</f>
        <v>0.30202103153039417</v>
      </c>
      <c r="E56" s="23">
        <f t="shared" ref="E56" si="2">AVERAGE(E44:E55)</f>
        <v>3.3952884687451692</v>
      </c>
      <c r="I56" s="29"/>
    </row>
    <row r="57" spans="1:9">
      <c r="A57" s="31"/>
      <c r="B57" s="21"/>
      <c r="C57" s="22"/>
      <c r="D57" s="23"/>
      <c r="E57" s="23"/>
      <c r="I57" s="29"/>
    </row>
    <row r="58" spans="1:9">
      <c r="A58" s="20">
        <v>2016</v>
      </c>
      <c r="B58" s="21" t="s">
        <v>20</v>
      </c>
      <c r="C58" s="22">
        <v>116.50678401401771</v>
      </c>
      <c r="D58" s="23">
        <v>2.3687757075719844</v>
      </c>
      <c r="E58" s="23">
        <v>5.3396729760913075</v>
      </c>
      <c r="G58" s="33"/>
      <c r="I58" s="29"/>
    </row>
    <row r="59" spans="1:9">
      <c r="A59" s="31"/>
      <c r="B59" s="21" t="s">
        <v>21</v>
      </c>
      <c r="C59" s="25">
        <v>117.19972102559679</v>
      </c>
      <c r="D59" s="23">
        <v>0.59476108403755745</v>
      </c>
      <c r="E59" s="23">
        <v>6.1445475497607305</v>
      </c>
      <c r="G59" s="33"/>
      <c r="I59" s="29"/>
    </row>
    <row r="60" spans="1:9">
      <c r="A60" s="31"/>
      <c r="B60" s="21" t="s">
        <v>22</v>
      </c>
      <c r="C60" s="22">
        <v>118.10796873977307</v>
      </c>
      <c r="D60" s="23">
        <v>0.77495723217457169</v>
      </c>
      <c r="E60" s="23">
        <v>6.4942318859256432</v>
      </c>
      <c r="G60" s="33"/>
      <c r="I60" s="29"/>
    </row>
    <row r="61" spans="1:9">
      <c r="A61" s="31"/>
      <c r="B61" s="21" t="s">
        <v>12</v>
      </c>
      <c r="C61" s="22">
        <v>118.82367875834869</v>
      </c>
      <c r="D61" s="23">
        <v>0.60597944932278835</v>
      </c>
      <c r="E61" s="23">
        <v>6.6081173252061376</v>
      </c>
      <c r="G61" s="33"/>
      <c r="I61" s="32">
        <f>AVERAGE(C48:C61)</f>
        <v>114.36733600819954</v>
      </c>
    </row>
    <row r="62" spans="1:9">
      <c r="B62" s="21" t="s">
        <v>5</v>
      </c>
      <c r="C62" s="38">
        <f>C61+C61*D62/100</f>
        <v>119.13934378452133</v>
      </c>
      <c r="D62" s="40">
        <f>AVERAGE(D48,D34,D20,D6)</f>
        <v>0.2656583514928974</v>
      </c>
      <c r="E62" s="23"/>
      <c r="I62" s="29"/>
    </row>
    <row r="63" spans="1:9">
      <c r="B63" s="30" t="s">
        <v>13</v>
      </c>
      <c r="C63" s="38">
        <f>C62+C62*D63/100</f>
        <v>119.34012520271455</v>
      </c>
      <c r="D63" s="40">
        <f>AVERAGE(D49,D35,D21,D7)</f>
        <v>0.16852654363814223</v>
      </c>
      <c r="E63" s="23"/>
      <c r="I63" s="29"/>
    </row>
    <row r="64" spans="1:9">
      <c r="B64" s="30" t="s">
        <v>14</v>
      </c>
      <c r="C64" s="38">
        <f>C63+C63*D64/100</f>
        <v>120.02184259602446</v>
      </c>
      <c r="D64" s="40">
        <f>AVERAGE(D50,D36,D22,D8)</f>
        <v>0.57123904650838964</v>
      </c>
      <c r="E64" s="23"/>
      <c r="I64" s="29"/>
    </row>
    <row r="65" spans="1:13">
      <c r="B65" s="30" t="s">
        <v>15</v>
      </c>
      <c r="C65" s="38">
        <f>C64+C64*D65/100</f>
        <v>120.3889330863645</v>
      </c>
      <c r="D65" s="40">
        <f>AVERAGE(D51,D37,D23,D9)</f>
        <v>0.30585307007459828</v>
      </c>
      <c r="E65" s="23"/>
      <c r="I65" s="29"/>
    </row>
    <row r="66" spans="1:13">
      <c r="B66" s="30" t="s">
        <v>16</v>
      </c>
      <c r="C66" s="38">
        <f>C65+C65*D66/100</f>
        <v>120.81596060685297</v>
      </c>
      <c r="D66" s="40">
        <f>AVERAGE(D52,D38,D24,D10)</f>
        <v>0.35470662422278187</v>
      </c>
      <c r="E66" s="23"/>
      <c r="I66" s="29"/>
    </row>
    <row r="67" spans="1:13">
      <c r="B67" s="30" t="s">
        <v>17</v>
      </c>
      <c r="C67" s="38">
        <f>C66+C66*D67/100</f>
        <v>121.30230227208126</v>
      </c>
      <c r="D67" s="40">
        <f>AVERAGE(D53,D39,D25,D11)</f>
        <v>0.40254752996658838</v>
      </c>
      <c r="E67" s="23"/>
      <c r="I67" s="29"/>
    </row>
    <row r="68" spans="1:13">
      <c r="B68" s="30" t="s">
        <v>18</v>
      </c>
      <c r="C68" s="38">
        <f>C67+C67*D68/100</f>
        <v>121.70201282344375</v>
      </c>
      <c r="D68" s="40">
        <f>AVERAGE(D54,D40,D26,D12)</f>
        <v>0.32951604699632142</v>
      </c>
      <c r="E68" s="23"/>
      <c r="I68" s="29"/>
    </row>
    <row r="69" spans="1:13">
      <c r="B69" s="21" t="s">
        <v>19</v>
      </c>
      <c r="C69" s="39">
        <f>C68+C68*D69/100</f>
        <v>121.66390583662859</v>
      </c>
      <c r="D69" s="40">
        <f>AVERAGE(D55,D41,D27,D13)</f>
        <v>-3.1311714515727118E-2</v>
      </c>
      <c r="E69" s="23"/>
      <c r="I69" s="29"/>
    </row>
    <row r="70" spans="1:13">
      <c r="B70" s="21"/>
      <c r="C70" s="39"/>
      <c r="D70" s="23"/>
      <c r="E70" s="23"/>
      <c r="I70" s="29"/>
    </row>
    <row r="71" spans="1:13">
      <c r="B71" s="21"/>
      <c r="C71" s="39"/>
      <c r="D71" s="23"/>
      <c r="E71" s="23"/>
      <c r="I71" s="29"/>
    </row>
    <row r="72" spans="1:13">
      <c r="A72" s="24">
        <v>2017</v>
      </c>
      <c r="B72" s="21" t="s">
        <v>20</v>
      </c>
      <c r="C72" s="39">
        <f>C69+C69*D72/100</f>
        <v>123.19149395784694</v>
      </c>
      <c r="D72" s="40">
        <f>AVERAGE(D58,D44,D30,D16)</f>
        <v>1.255580371774043</v>
      </c>
      <c r="E72" s="23"/>
      <c r="I72" s="29"/>
    </row>
    <row r="73" spans="1:13">
      <c r="B73" s="21" t="s">
        <v>21</v>
      </c>
      <c r="C73" s="38">
        <f>C72+C72*D73/100</f>
        <v>123.65470836136315</v>
      </c>
      <c r="D73" s="40">
        <f t="shared" ref="D73:D75" si="3">AVERAGE(D59,D45,D31,D17)</f>
        <v>0.37601167794483259</v>
      </c>
      <c r="E73" s="23"/>
      <c r="I73" s="29"/>
    </row>
    <row r="74" spans="1:13">
      <c r="B74" s="21" t="s">
        <v>22</v>
      </c>
      <c r="C74" s="39">
        <f>C73+C73*D74/100</f>
        <v>124.39404174219521</v>
      </c>
      <c r="D74" s="40">
        <f t="shared" si="3"/>
        <v>0.59790151999022245</v>
      </c>
      <c r="E74" s="23"/>
      <c r="I74" s="29"/>
    </row>
    <row r="75" spans="1:13">
      <c r="B75" s="21" t="s">
        <v>12</v>
      </c>
      <c r="C75" s="39">
        <f>C74+C74*D75/100</f>
        <v>125.13685771755482</v>
      </c>
      <c r="D75" s="40">
        <f t="shared" si="3"/>
        <v>0.59714755221080518</v>
      </c>
      <c r="E75" s="23"/>
      <c r="I75" s="32">
        <f>AVERAGE(C62:C75)</f>
        <v>121.72929399896596</v>
      </c>
    </row>
    <row r="76" spans="1:13">
      <c r="B76" s="21"/>
      <c r="C76" s="25"/>
      <c r="D76" s="40"/>
      <c r="E76" s="23"/>
      <c r="I76" s="29"/>
    </row>
    <row r="77" spans="1:13">
      <c r="B77" s="30"/>
      <c r="C77" s="25"/>
      <c r="D77" s="40"/>
      <c r="E77" s="23"/>
      <c r="H77" s="34" t="s">
        <v>58</v>
      </c>
      <c r="I77" s="42">
        <f>I$75/I47</f>
        <v>1.1089819409119022</v>
      </c>
      <c r="J77" s="24" t="s">
        <v>59</v>
      </c>
      <c r="K77" s="24" t="s">
        <v>50</v>
      </c>
      <c r="M77" s="24" t="s">
        <v>64</v>
      </c>
    </row>
    <row r="78" spans="1:13">
      <c r="B78" s="30"/>
      <c r="C78" s="25"/>
      <c r="D78" s="40"/>
      <c r="E78" s="23"/>
      <c r="H78" s="34" t="s">
        <v>48</v>
      </c>
      <c r="I78" s="42">
        <f>I$75/I33</f>
        <v>1.1623343909312849</v>
      </c>
      <c r="J78" s="24" t="s">
        <v>59</v>
      </c>
      <c r="K78" s="24" t="s">
        <v>50</v>
      </c>
      <c r="M78" s="24" t="s">
        <v>65</v>
      </c>
    </row>
    <row r="79" spans="1:13">
      <c r="B79" s="30"/>
      <c r="C79" s="25"/>
      <c r="D79" s="40"/>
      <c r="E79" s="23"/>
      <c r="H79" s="34" t="s">
        <v>49</v>
      </c>
      <c r="I79" s="42">
        <f>I75/I19</f>
        <v>1.2251736595267937</v>
      </c>
      <c r="J79" s="24" t="s">
        <v>59</v>
      </c>
      <c r="K79" s="24" t="s">
        <v>50</v>
      </c>
      <c r="M79" s="24" t="s">
        <v>63</v>
      </c>
    </row>
    <row r="80" spans="1:13">
      <c r="B80" s="30"/>
      <c r="C80" s="25"/>
      <c r="D80" s="40"/>
      <c r="E80" s="23"/>
      <c r="I80" s="29"/>
    </row>
    <row r="81" spans="2:14">
      <c r="B81" s="30"/>
      <c r="C81" s="25"/>
      <c r="D81" s="40"/>
      <c r="E81" s="23"/>
      <c r="H81" s="34" t="s">
        <v>60</v>
      </c>
      <c r="I81" s="42">
        <f>I$61/I47</f>
        <v>1.0419128058392764</v>
      </c>
      <c r="K81" s="24" t="s">
        <v>66</v>
      </c>
      <c r="N81" s="24" t="s">
        <v>64</v>
      </c>
    </row>
    <row r="82" spans="2:14">
      <c r="B82" s="30"/>
      <c r="C82" s="25"/>
      <c r="D82" s="40"/>
      <c r="E82" s="23"/>
      <c r="H82" s="34" t="s">
        <v>61</v>
      </c>
      <c r="I82" s="42">
        <f>I$61/I33</f>
        <v>1.0920386003606775</v>
      </c>
      <c r="K82" s="24" t="s">
        <v>66</v>
      </c>
      <c r="N82" s="24" t="s">
        <v>65</v>
      </c>
    </row>
    <row r="83" spans="2:14">
      <c r="B83" s="21"/>
      <c r="C83" s="22"/>
      <c r="D83" s="40"/>
      <c r="E83" s="23"/>
      <c r="H83" s="34" t="s">
        <v>62</v>
      </c>
      <c r="I83" s="42">
        <f>I$61/I19</f>
        <v>1.1510774685729019</v>
      </c>
      <c r="K83" s="24" t="s">
        <v>66</v>
      </c>
      <c r="N83" s="24" t="s">
        <v>63</v>
      </c>
    </row>
    <row r="84" spans="2:14">
      <c r="B84" s="21"/>
      <c r="C84" s="22"/>
      <c r="D84" s="23"/>
      <c r="E84" s="23"/>
      <c r="I84" s="29"/>
    </row>
    <row r="85" spans="2:14">
      <c r="B85" s="28"/>
      <c r="C85" s="22"/>
      <c r="D85" s="23"/>
      <c r="E85" s="23"/>
      <c r="I85" s="29"/>
    </row>
    <row r="86" spans="2:14">
      <c r="G86" s="34" t="s">
        <v>67</v>
      </c>
      <c r="H86" s="24">
        <v>450</v>
      </c>
      <c r="I86" s="42">
        <f>H$90/H86</f>
        <v>2.4444444444444446</v>
      </c>
    </row>
    <row r="87" spans="2:14">
      <c r="G87" s="34" t="s">
        <v>68</v>
      </c>
      <c r="H87" s="24">
        <v>500</v>
      </c>
      <c r="I87" s="42">
        <f t="shared" ref="I87:I88" si="4">H$90/H87</f>
        <v>2.2000000000000002</v>
      </c>
    </row>
    <row r="88" spans="2:14">
      <c r="G88" s="34" t="s">
        <v>69</v>
      </c>
      <c r="H88" s="24">
        <v>600</v>
      </c>
      <c r="I88" s="42">
        <f t="shared" si="4"/>
        <v>1.8333333333333333</v>
      </c>
    </row>
    <row r="89" spans="2:14">
      <c r="G89" s="34" t="s">
        <v>71</v>
      </c>
      <c r="H89" s="24">
        <v>1000</v>
      </c>
      <c r="I89" s="29"/>
    </row>
    <row r="90" spans="2:14">
      <c r="G90" s="34" t="s">
        <v>70</v>
      </c>
      <c r="H90" s="24">
        <v>1100</v>
      </c>
      <c r="I90" s="29"/>
    </row>
    <row r="91" spans="2:14">
      <c r="I91" s="29"/>
    </row>
    <row r="92" spans="2:14">
      <c r="I92" s="29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commodities</vt:lpstr>
      <vt:lpstr>bulk</vt:lpstr>
      <vt:lpstr>cpi</vt:lpstr>
    </vt:vector>
  </TitlesOfParts>
  <Company>Wahenga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Rethman</dc:creator>
  <cp:lastModifiedBy>Charles Rethman</cp:lastModifiedBy>
  <dcterms:created xsi:type="dcterms:W3CDTF">2016-05-16T20:07:36Z</dcterms:created>
  <dcterms:modified xsi:type="dcterms:W3CDTF">2016-05-17T16:30:24Z</dcterms:modified>
</cp:coreProperties>
</file>