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60" windowWidth="22980" windowHeight="145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3" i="5"/>
  <c r="H10" i="5"/>
  <c r="J10" i="5"/>
  <c r="J2" i="5"/>
  <c r="Q12" i="5"/>
  <c r="Q11" i="5"/>
  <c r="Q10" i="5"/>
  <c r="Q9" i="5"/>
  <c r="N6" i="5"/>
  <c r="B13" i="5"/>
  <c r="P6" i="5"/>
  <c r="P7" i="5"/>
  <c r="C2" i="5"/>
  <c r="B11" i="5"/>
  <c r="C18" i="1"/>
</calcChain>
</file>

<file path=xl/sharedStrings.xml><?xml version="1.0" encoding="utf-8"?>
<sst xmlns="http://schemas.openxmlformats.org/spreadsheetml/2006/main" count="104" uniqueCount="87">
  <si>
    <t>59203: ZASLC -Southern Limpopo Open Access Cattle and Crops</t>
  </si>
  <si>
    <t>Greater Sekhukhune</t>
  </si>
  <si>
    <t>Municipality</t>
  </si>
  <si>
    <t>Sub Place</t>
  </si>
  <si>
    <t>Sample</t>
  </si>
  <si>
    <t>Elias Motsoaledi</t>
  </si>
  <si>
    <t>Tafelkop SP</t>
  </si>
  <si>
    <t>Ephraim Mogale</t>
  </si>
  <si>
    <t>Selebaneng SP</t>
  </si>
  <si>
    <t>Makhuduthamaga</t>
  </si>
  <si>
    <t>Ngwalemong (Phokoane)</t>
  </si>
  <si>
    <t>Greater Tubatse</t>
  </si>
  <si>
    <t>Mantsakane SP</t>
  </si>
  <si>
    <t>Fetakgomo</t>
  </si>
  <si>
    <t>Mohlalestsi</t>
  </si>
  <si>
    <t>Capricorn</t>
  </si>
  <si>
    <t>Lepele-Nkumpi</t>
  </si>
  <si>
    <t>Mashite SP</t>
  </si>
  <si>
    <t>Mopani District</t>
  </si>
  <si>
    <t>Maruleng</t>
  </si>
  <si>
    <t>Loraine SP</t>
  </si>
  <si>
    <t>Greater Tzaneen</t>
  </si>
  <si>
    <t>Zangoma SP1</t>
  </si>
  <si>
    <t>Greater Letaba</t>
  </si>
  <si>
    <t>Jamela</t>
  </si>
  <si>
    <t>59301: North Eastern Limpopo Open Access Fruit Farming (ZALOF)</t>
  </si>
  <si>
    <t>Vhembe District</t>
  </si>
  <si>
    <t>Makhado</t>
  </si>
  <si>
    <t>Vuvha A SP</t>
  </si>
  <si>
    <t>Mutale</t>
  </si>
  <si>
    <t>Tshixwadza SP</t>
  </si>
  <si>
    <t>Thulamela</t>
  </si>
  <si>
    <t>Malavuwe SP</t>
  </si>
  <si>
    <t>96</t>
  </si>
  <si>
    <t>59302: Lowveld Open Access Irrigated Cropping (ZALOI)</t>
  </si>
  <si>
    <t>Dzimauli (Mutshavhawe)</t>
  </si>
  <si>
    <t>Tshitakani</t>
  </si>
  <si>
    <t xml:space="preserve">Greater Giyani </t>
  </si>
  <si>
    <t>KaDizingidzingi Zone 2</t>
  </si>
  <si>
    <t>59202: Northern Open Access Cattle and Dry land Crops (ZANOC)</t>
  </si>
  <si>
    <t>Capricorn District</t>
  </si>
  <si>
    <t>Polokwane</t>
  </si>
  <si>
    <t>Koloti SP</t>
  </si>
  <si>
    <t>Aganang</t>
  </si>
  <si>
    <t>Glen-Roy SP</t>
  </si>
  <si>
    <t>Blouberg</t>
  </si>
  <si>
    <t>My Darling SP</t>
  </si>
  <si>
    <t>Molemole</t>
  </si>
  <si>
    <t>Ga-Sako SP</t>
  </si>
  <si>
    <t>Tshituni Tshafhasi</t>
  </si>
  <si>
    <t>Thembaluvhilo SP</t>
  </si>
  <si>
    <t>Waterberg District</t>
  </si>
  <si>
    <t>Mogalakwena</t>
  </si>
  <si>
    <t>Bakenberg SP</t>
  </si>
  <si>
    <t>Lephalale</t>
  </si>
  <si>
    <t>Sub total</t>
  </si>
  <si>
    <t>Total</t>
  </si>
  <si>
    <t xml:space="preserve">Sampled Areas by Livelihood Zone </t>
  </si>
  <si>
    <t>Kiti</t>
  </si>
  <si>
    <t>Project Number</t>
  </si>
  <si>
    <t>Amount Per Project</t>
  </si>
  <si>
    <t>Assessment of Impact of agricultural extension services and food insecurity mitigation interventions on rural livelihoods and poverty in KwaZulu Natal province</t>
  </si>
  <si>
    <t>Assessing smallholder</t>
  </si>
  <si>
    <t>Project No</t>
  </si>
  <si>
    <t xml:space="preserve"> Description </t>
  </si>
  <si>
    <t xml:space="preserve">Supervisor </t>
  </si>
  <si>
    <t>Duration</t>
  </si>
  <si>
    <t>Amount per project</t>
  </si>
  <si>
    <t>Assessment of impact of agricultural extension services and food insecurity mitigation interventions on rural livelihoods, food security and poverty in KwaZulu-Natal Province</t>
  </si>
  <si>
    <t> Prof A Bogale</t>
  </si>
  <si>
    <t>01/03/2013 – 28/02/2016</t>
  </si>
  <si>
    <t> 266,812.32</t>
  </si>
  <si>
    <t>Assessing Smallholder Farmers’ vulnerability to food insecurity in Sisonke District municipality, KwaZulu-Natal Province</t>
  </si>
  <si>
    <t>  Dr Wale</t>
  </si>
  <si>
    <t>Assessing the potential of Struvite from source-separated urine and LaDePa pellets as plant nutrient sources</t>
  </si>
  <si>
    <t>Dr A Odindo</t>
  </si>
  <si>
    <r>
      <t>Nutritional value of Bambara Groundnut (</t>
    </r>
    <r>
      <rPr>
        <i/>
        <sz val="11"/>
        <color theme="1"/>
        <rFont val="Calibri"/>
        <family val="2"/>
        <scheme val="minor"/>
      </rPr>
      <t>Vigna subterranean</t>
    </r>
    <r>
      <rPr>
        <sz val="11"/>
        <color theme="1"/>
        <rFont val="Calibri"/>
        <family val="2"/>
        <scheme val="minor"/>
      </rPr>
      <t xml:space="preserve"> (L.) Verdc.) grown under controlled water stress conditions: A human and animal perspectives</t>
    </r>
  </si>
  <si>
    <t> Prof A. Modi</t>
  </si>
  <si>
    <t>Agronomic potential of bottle gourd (Lagenaria siceraria) landraces in South Africa</t>
  </si>
  <si>
    <t> Prof A Modi</t>
  </si>
  <si>
    <t>Contribution of indigenous chickens to the rural households of KwaZulu-Natal Province</t>
  </si>
  <si>
    <t> Prof Chimonyo</t>
  </si>
  <si>
    <t>Adaptability and adoptability of soil and water conservation practices to derive best-bet options for smallholder farmers in Kwazulu-Natal province</t>
  </si>
  <si>
    <t> Dr Senzanje</t>
  </si>
  <si>
    <t>The impact of non-conventional protein supplements on the performance of scavenging chickens</t>
  </si>
  <si>
    <t>TOTAL</t>
  </si>
  <si>
    <t>R 3 053 490.00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</si>
</sst>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C4BC9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C6" sqref="C6:C17"/>
    </sheetView>
  </sheetViews>
  <sheetFormatPr baseColWidth="10" defaultColWidth="8.83203125" defaultRowHeight="14" x14ac:dyDescent="0"/>
  <cols>
    <col min="1" max="1" width="28.1640625" customWidth="1"/>
    <col min="2" max="2" width="25.1640625" customWidth="1"/>
    <col min="3" max="3" width="16.33203125" customWidth="1"/>
  </cols>
  <sheetData>
    <row r="1" spans="1:3">
      <c r="A1" s="22" t="s">
        <v>57</v>
      </c>
      <c r="B1" s="23"/>
      <c r="C1" s="24"/>
    </row>
    <row r="2" spans="1:3">
      <c r="A2" s="22"/>
      <c r="B2" s="23"/>
      <c r="C2" s="24"/>
    </row>
    <row r="3" spans="1:3">
      <c r="A3" s="2" t="s">
        <v>0</v>
      </c>
      <c r="B3" s="2"/>
      <c r="C3" s="2"/>
    </row>
    <row r="4" spans="1:3">
      <c r="A4" s="1" t="s">
        <v>1</v>
      </c>
      <c r="B4" s="1"/>
      <c r="C4" s="1"/>
    </row>
    <row r="5" spans="1:3">
      <c r="A5" s="2" t="s">
        <v>2</v>
      </c>
      <c r="B5" s="2" t="s">
        <v>3</v>
      </c>
      <c r="C5" s="3" t="s">
        <v>4</v>
      </c>
    </row>
    <row r="6" spans="1:3">
      <c r="A6" s="4" t="s">
        <v>5</v>
      </c>
      <c r="B6" s="5" t="s">
        <v>6</v>
      </c>
      <c r="C6" s="6">
        <v>24</v>
      </c>
    </row>
    <row r="7" spans="1:3">
      <c r="A7" s="4" t="s">
        <v>7</v>
      </c>
      <c r="B7" s="5" t="s">
        <v>8</v>
      </c>
      <c r="C7" s="6">
        <v>18</v>
      </c>
    </row>
    <row r="8" spans="1:3">
      <c r="A8" s="4" t="s">
        <v>9</v>
      </c>
      <c r="B8" s="5" t="s">
        <v>10</v>
      </c>
      <c r="C8" s="6">
        <v>46</v>
      </c>
    </row>
    <row r="9" spans="1:3">
      <c r="A9" s="4" t="s">
        <v>11</v>
      </c>
      <c r="B9" s="5" t="s">
        <v>12</v>
      </c>
      <c r="C9" s="6">
        <v>56</v>
      </c>
    </row>
    <row r="10" spans="1:3">
      <c r="A10" s="4" t="s">
        <v>13</v>
      </c>
      <c r="B10" s="5" t="s">
        <v>14</v>
      </c>
      <c r="C10" s="6">
        <v>29</v>
      </c>
    </row>
    <row r="11" spans="1:3">
      <c r="A11" s="4"/>
      <c r="B11" s="4"/>
      <c r="C11" s="4"/>
    </row>
    <row r="12" spans="1:3">
      <c r="A12" s="1" t="s">
        <v>15</v>
      </c>
      <c r="B12" s="1"/>
      <c r="C12" s="1"/>
    </row>
    <row r="13" spans="1:3">
      <c r="A13" s="4" t="s">
        <v>16</v>
      </c>
      <c r="B13" s="5" t="s">
        <v>17</v>
      </c>
      <c r="C13" s="6">
        <v>40</v>
      </c>
    </row>
    <row r="14" spans="1:3">
      <c r="A14" s="1" t="s">
        <v>18</v>
      </c>
      <c r="B14" s="1"/>
      <c r="C14" s="1"/>
    </row>
    <row r="15" spans="1:3">
      <c r="A15" s="7" t="s">
        <v>19</v>
      </c>
      <c r="B15" s="5" t="s">
        <v>20</v>
      </c>
      <c r="C15" s="6">
        <v>29</v>
      </c>
    </row>
    <row r="16" spans="1:3">
      <c r="A16" s="4" t="s">
        <v>21</v>
      </c>
      <c r="B16" s="5" t="s">
        <v>22</v>
      </c>
      <c r="C16" s="6">
        <v>41</v>
      </c>
    </row>
    <row r="17" spans="1:3">
      <c r="A17" s="4" t="s">
        <v>23</v>
      </c>
      <c r="B17" s="5" t="s">
        <v>24</v>
      </c>
      <c r="C17" s="6">
        <v>33</v>
      </c>
    </row>
    <row r="18" spans="1:3">
      <c r="A18" s="4"/>
      <c r="B18" s="4"/>
      <c r="C18" s="3">
        <f>SUM(C6:C17)</f>
        <v>316</v>
      </c>
    </row>
    <row r="19" spans="1:3">
      <c r="A19" s="8" t="s">
        <v>25</v>
      </c>
      <c r="B19" s="4"/>
      <c r="C19" s="4"/>
    </row>
    <row r="20" spans="1:3">
      <c r="A20" s="2" t="s">
        <v>26</v>
      </c>
      <c r="B20" s="2" t="s">
        <v>3</v>
      </c>
      <c r="C20" s="4"/>
    </row>
    <row r="21" spans="1:3">
      <c r="A21" s="5" t="s">
        <v>27</v>
      </c>
      <c r="B21" s="5" t="s">
        <v>28</v>
      </c>
      <c r="C21" s="3">
        <v>30</v>
      </c>
    </row>
    <row r="22" spans="1:3">
      <c r="A22" s="5" t="s">
        <v>29</v>
      </c>
      <c r="B22" s="5" t="s">
        <v>30</v>
      </c>
      <c r="C22" s="6">
        <v>32</v>
      </c>
    </row>
    <row r="23" spans="1:3">
      <c r="A23" s="5" t="s">
        <v>31</v>
      </c>
      <c r="B23" s="5" t="s">
        <v>32</v>
      </c>
      <c r="C23" s="6">
        <v>34</v>
      </c>
    </row>
    <row r="24" spans="1:3">
      <c r="A24" s="5"/>
      <c r="B24" s="5"/>
      <c r="C24" s="9" t="s">
        <v>33</v>
      </c>
    </row>
    <row r="25" spans="1:3">
      <c r="A25" s="8" t="s">
        <v>34</v>
      </c>
      <c r="B25" s="4"/>
      <c r="C25" s="4"/>
    </row>
    <row r="26" spans="1:3">
      <c r="A26" s="2" t="s">
        <v>26</v>
      </c>
      <c r="B26" s="2" t="s">
        <v>3</v>
      </c>
      <c r="C26" s="2"/>
    </row>
    <row r="27" spans="1:3">
      <c r="A27" s="2" t="s">
        <v>29</v>
      </c>
      <c r="B27" s="4" t="s">
        <v>35</v>
      </c>
      <c r="C27" s="6">
        <v>33</v>
      </c>
    </row>
    <row r="28" spans="1:3">
      <c r="A28" s="2" t="s">
        <v>31</v>
      </c>
      <c r="B28" s="5" t="s">
        <v>36</v>
      </c>
      <c r="C28" s="6">
        <v>46</v>
      </c>
    </row>
    <row r="29" spans="1:3">
      <c r="A29" s="2" t="s">
        <v>18</v>
      </c>
      <c r="B29" s="5"/>
      <c r="C29" s="4"/>
    </row>
    <row r="30" spans="1:3">
      <c r="A30" s="2" t="s">
        <v>37</v>
      </c>
      <c r="B30" s="5" t="s">
        <v>38</v>
      </c>
      <c r="C30" s="6">
        <v>31</v>
      </c>
    </row>
    <row r="31" spans="1:3">
      <c r="A31" s="4"/>
      <c r="B31" s="4"/>
      <c r="C31" s="3">
        <v>110</v>
      </c>
    </row>
    <row r="32" spans="1:3">
      <c r="A32" s="2" t="s">
        <v>39</v>
      </c>
      <c r="B32" s="4"/>
      <c r="C32" s="6"/>
    </row>
    <row r="33" spans="1:3">
      <c r="A33" s="2" t="s">
        <v>40</v>
      </c>
      <c r="B33" s="4"/>
      <c r="C33" s="6"/>
    </row>
    <row r="34" spans="1:3">
      <c r="A34" s="4" t="s">
        <v>41</v>
      </c>
      <c r="B34" s="5" t="s">
        <v>42</v>
      </c>
      <c r="C34" s="6">
        <v>54</v>
      </c>
    </row>
    <row r="35" spans="1:3">
      <c r="A35" s="4" t="s">
        <v>43</v>
      </c>
      <c r="B35" s="5" t="s">
        <v>44</v>
      </c>
      <c r="C35" s="6">
        <v>26</v>
      </c>
    </row>
    <row r="36" spans="1:3">
      <c r="A36" s="4" t="s">
        <v>45</v>
      </c>
      <c r="B36" s="5" t="s">
        <v>46</v>
      </c>
      <c r="C36" s="6">
        <v>27</v>
      </c>
    </row>
    <row r="37" spans="1:3">
      <c r="A37" s="4" t="s">
        <v>47</v>
      </c>
      <c r="B37" s="5" t="s">
        <v>48</v>
      </c>
      <c r="C37" s="6">
        <v>29</v>
      </c>
    </row>
    <row r="38" spans="1:3">
      <c r="A38" s="2" t="s">
        <v>26</v>
      </c>
      <c r="B38" s="6"/>
      <c r="C38" s="6"/>
    </row>
    <row r="39" spans="1:3">
      <c r="A39" s="4" t="s">
        <v>27</v>
      </c>
      <c r="B39" s="10" t="s">
        <v>49</v>
      </c>
      <c r="C39" s="6">
        <v>26</v>
      </c>
    </row>
    <row r="40" spans="1:3">
      <c r="A40" s="4" t="s">
        <v>31</v>
      </c>
      <c r="B40" s="10" t="s">
        <v>50</v>
      </c>
      <c r="C40" s="6">
        <v>24</v>
      </c>
    </row>
    <row r="41" spans="1:3">
      <c r="A41" s="4"/>
      <c r="B41" s="4"/>
      <c r="C41" s="4"/>
    </row>
    <row r="42" spans="1:3">
      <c r="A42" s="2" t="s">
        <v>51</v>
      </c>
      <c r="B42" s="4"/>
      <c r="C42" s="4"/>
    </row>
    <row r="43" spans="1:3">
      <c r="A43" s="4" t="s">
        <v>52</v>
      </c>
      <c r="B43" s="5" t="s">
        <v>53</v>
      </c>
      <c r="C43" s="6">
        <v>34</v>
      </c>
    </row>
    <row r="44" spans="1:3">
      <c r="A44" s="4" t="s">
        <v>54</v>
      </c>
      <c r="B44" s="5" t="s">
        <v>58</v>
      </c>
      <c r="C44" s="6">
        <v>28</v>
      </c>
    </row>
    <row r="45" spans="1:3">
      <c r="A45" s="4" t="s">
        <v>55</v>
      </c>
      <c r="B45" s="4"/>
      <c r="C45" s="11">
        <v>248</v>
      </c>
    </row>
    <row r="46" spans="1:3">
      <c r="A46" s="2" t="s">
        <v>56</v>
      </c>
      <c r="B46" s="4"/>
      <c r="C46" s="3">
        <v>770</v>
      </c>
    </row>
  </sheetData>
  <mergeCells count="2">
    <mergeCell ref="A2:C2"/>
    <mergeCell ref="A1:C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3.5" customWidth="1"/>
  </cols>
  <sheetData>
    <row r="2" spans="1:2">
      <c r="A2" t="s">
        <v>59</v>
      </c>
      <c r="B2" t="s">
        <v>60</v>
      </c>
    </row>
    <row r="3" spans="1:2">
      <c r="A3" t="s">
        <v>61</v>
      </c>
    </row>
    <row r="4" spans="1:2">
      <c r="A4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0" workbookViewId="0">
      <selection activeCell="B14" sqref="B14"/>
    </sheetView>
  </sheetViews>
  <sheetFormatPr baseColWidth="10" defaultColWidth="8.83203125" defaultRowHeight="14" x14ac:dyDescent="0"/>
  <cols>
    <col min="2" max="2" width="71.83203125" customWidth="1"/>
  </cols>
  <sheetData>
    <row r="1" spans="1:5" ht="29.25" customHeight="1">
      <c r="A1" s="25" t="s">
        <v>63</v>
      </c>
      <c r="B1" s="25" t="s">
        <v>64</v>
      </c>
      <c r="C1" s="25" t="s">
        <v>65</v>
      </c>
      <c r="D1" s="25" t="s">
        <v>66</v>
      </c>
      <c r="E1" s="25" t="s">
        <v>67</v>
      </c>
    </row>
    <row r="2" spans="1:5" ht="15" thickBot="1">
      <c r="A2" s="26"/>
      <c r="B2" s="26"/>
      <c r="C2" s="26"/>
      <c r="D2" s="26"/>
      <c r="E2" s="26"/>
    </row>
    <row r="3" spans="1:5" ht="57" thickBot="1">
      <c r="A3" s="12">
        <v>1</v>
      </c>
      <c r="B3" s="13" t="s">
        <v>68</v>
      </c>
      <c r="C3" s="13" t="s">
        <v>69</v>
      </c>
      <c r="D3" s="14" t="s">
        <v>70</v>
      </c>
      <c r="E3" s="13" t="s">
        <v>71</v>
      </c>
    </row>
    <row r="4" spans="1:5" ht="57" thickBot="1">
      <c r="A4" s="12">
        <v>2</v>
      </c>
      <c r="B4" s="13" t="s">
        <v>72</v>
      </c>
      <c r="C4" s="13" t="s">
        <v>73</v>
      </c>
      <c r="D4" s="14" t="s">
        <v>70</v>
      </c>
      <c r="E4" s="13"/>
    </row>
    <row r="5" spans="1:5" ht="57" thickBot="1">
      <c r="A5" s="12">
        <v>3</v>
      </c>
      <c r="B5" s="13" t="s">
        <v>74</v>
      </c>
      <c r="C5" s="13" t="s">
        <v>75</v>
      </c>
      <c r="D5" s="14" t="s">
        <v>70</v>
      </c>
      <c r="E5" s="13"/>
    </row>
    <row r="6" spans="1:5" ht="57" thickBot="1">
      <c r="A6" s="12">
        <v>4</v>
      </c>
      <c r="B6" s="13" t="s">
        <v>76</v>
      </c>
      <c r="C6" s="13" t="s">
        <v>77</v>
      </c>
      <c r="D6" s="14" t="s">
        <v>70</v>
      </c>
      <c r="E6" s="13"/>
    </row>
    <row r="7" spans="1:5" ht="57" thickBot="1">
      <c r="A7" s="12">
        <v>5</v>
      </c>
      <c r="B7" s="13" t="s">
        <v>78</v>
      </c>
      <c r="C7" s="13" t="s">
        <v>79</v>
      </c>
      <c r="D7" s="14" t="s">
        <v>70</v>
      </c>
      <c r="E7" s="13"/>
    </row>
    <row r="8" spans="1:5" ht="57" thickBot="1">
      <c r="A8" s="12">
        <v>6</v>
      </c>
      <c r="B8" s="13" t="s">
        <v>80</v>
      </c>
      <c r="C8" s="13" t="s">
        <v>81</v>
      </c>
      <c r="D8" s="14" t="s">
        <v>70</v>
      </c>
      <c r="E8" s="13"/>
    </row>
    <row r="9" spans="1:5" ht="57" thickBot="1">
      <c r="A9" s="15">
        <v>7</v>
      </c>
      <c r="B9" s="16" t="s">
        <v>82</v>
      </c>
      <c r="C9" s="13" t="s">
        <v>83</v>
      </c>
      <c r="D9" s="14" t="s">
        <v>70</v>
      </c>
      <c r="E9" s="13"/>
    </row>
    <row r="10" spans="1:5" ht="57" thickBot="1">
      <c r="A10" s="12">
        <v>8</v>
      </c>
      <c r="B10" s="13" t="s">
        <v>84</v>
      </c>
      <c r="C10" s="13" t="s">
        <v>81</v>
      </c>
      <c r="D10" s="14" t="s">
        <v>70</v>
      </c>
      <c r="E10" s="13"/>
    </row>
    <row r="11" spans="1:5">
      <c r="A11" s="27"/>
      <c r="B11" s="28"/>
      <c r="C11" s="28"/>
      <c r="D11" s="29"/>
      <c r="E11" s="17"/>
    </row>
    <row r="12" spans="1:5" ht="43" thickBot="1">
      <c r="A12" s="30" t="s">
        <v>85</v>
      </c>
      <c r="B12" s="31"/>
      <c r="C12" s="31"/>
      <c r="D12" s="32"/>
      <c r="E12" s="18" t="s">
        <v>86</v>
      </c>
    </row>
  </sheetData>
  <mergeCells count="7">
    <mergeCell ref="E1:E2"/>
    <mergeCell ref="A11:D11"/>
    <mergeCell ref="A12:D1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H3" sqref="H3"/>
    </sheetView>
  </sheetViews>
  <sheetFormatPr baseColWidth="10" defaultColWidth="8.83203125" defaultRowHeight="14" x14ac:dyDescent="0"/>
  <cols>
    <col min="2" max="2" width="11.5" bestFit="1" customWidth="1"/>
    <col min="3" max="3" width="9.5" bestFit="1" customWidth="1"/>
    <col min="8" max="8" width="10.5" bestFit="1" customWidth="1"/>
    <col min="9" max="10" width="9.5" bestFit="1" customWidth="1"/>
    <col min="16" max="16" width="11.5" bestFit="1" customWidth="1"/>
  </cols>
  <sheetData>
    <row r="2" spans="1:17">
      <c r="A2">
        <v>1</v>
      </c>
      <c r="B2" s="19">
        <v>266812.32</v>
      </c>
      <c r="C2" s="19">
        <f>540000-B2</f>
        <v>273187.68</v>
      </c>
      <c r="H2" s="19">
        <v>398163.49</v>
      </c>
      <c r="I2" s="19"/>
      <c r="J2" s="19">
        <f>H2-J10</f>
        <v>398163.49</v>
      </c>
    </row>
    <row r="3" spans="1:17">
      <c r="A3">
        <v>2</v>
      </c>
      <c r="B3" s="19">
        <v>152769.26999999999</v>
      </c>
      <c r="C3">
        <v>32747.279999999999</v>
      </c>
      <c r="D3">
        <v>82666.67</v>
      </c>
      <c r="E3">
        <v>36333.33</v>
      </c>
      <c r="F3">
        <v>75799.33</v>
      </c>
      <c r="G3">
        <v>7500</v>
      </c>
      <c r="H3" s="19">
        <f>B3+C3+D3+E3+F3+G3</f>
        <v>387815.88</v>
      </c>
      <c r="I3" s="19"/>
    </row>
    <row r="4" spans="1:17">
      <c r="A4">
        <v>3</v>
      </c>
      <c r="B4" s="19">
        <v>96914.59</v>
      </c>
      <c r="C4">
        <v>32747.279999999999</v>
      </c>
      <c r="D4">
        <v>82666.67</v>
      </c>
      <c r="E4">
        <v>36333.33</v>
      </c>
      <c r="F4">
        <v>75799.33</v>
      </c>
      <c r="G4">
        <v>7500</v>
      </c>
      <c r="H4" s="19">
        <f t="shared" ref="H4:H9" si="0">B4+C4+D4+E4+F4+G4</f>
        <v>331961.2</v>
      </c>
      <c r="I4" s="19"/>
    </row>
    <row r="5" spans="1:17">
      <c r="A5">
        <v>4</v>
      </c>
      <c r="B5" s="19">
        <v>109113.43</v>
      </c>
      <c r="C5">
        <v>32747.279999999999</v>
      </c>
      <c r="D5">
        <v>82666.67</v>
      </c>
      <c r="E5">
        <v>36333.33</v>
      </c>
      <c r="F5">
        <v>75799.33</v>
      </c>
      <c r="G5">
        <v>7500</v>
      </c>
      <c r="H5" s="19">
        <f t="shared" si="0"/>
        <v>344160.04000000004</v>
      </c>
      <c r="I5" s="19"/>
    </row>
    <row r="6" spans="1:17">
      <c r="A6">
        <v>5</v>
      </c>
      <c r="B6" s="19">
        <v>135049.69</v>
      </c>
      <c r="C6">
        <v>32747.279999999999</v>
      </c>
      <c r="D6">
        <v>82666.67</v>
      </c>
      <c r="E6">
        <v>36333.33</v>
      </c>
      <c r="F6">
        <v>75799.33</v>
      </c>
      <c r="G6">
        <v>7500</v>
      </c>
      <c r="H6" s="19">
        <f t="shared" si="0"/>
        <v>370096.30000000005</v>
      </c>
      <c r="I6" s="19"/>
      <c r="M6">
        <v>288000</v>
      </c>
      <c r="N6">
        <f>M6+M7</f>
        <v>640700</v>
      </c>
      <c r="O6">
        <v>628000</v>
      </c>
      <c r="P6" s="21">
        <f>B13-O6</f>
        <v>229230.96999999997</v>
      </c>
    </row>
    <row r="7" spans="1:17">
      <c r="A7">
        <v>6</v>
      </c>
      <c r="B7" s="19">
        <v>133674.07</v>
      </c>
      <c r="C7">
        <v>32747.279999999999</v>
      </c>
      <c r="D7">
        <v>82666.67</v>
      </c>
      <c r="E7">
        <v>36333.33</v>
      </c>
      <c r="F7">
        <v>75799.33</v>
      </c>
      <c r="G7">
        <v>7500</v>
      </c>
      <c r="H7" s="19">
        <f t="shared" si="0"/>
        <v>368720.68000000005</v>
      </c>
      <c r="I7" s="19"/>
      <c r="M7">
        <v>352700</v>
      </c>
      <c r="P7" s="21">
        <f>P6/7</f>
        <v>32747.281428571423</v>
      </c>
    </row>
    <row r="8" spans="1:17">
      <c r="A8">
        <v>7</v>
      </c>
      <c r="B8" s="19">
        <v>120603.94</v>
      </c>
      <c r="C8">
        <v>32747.279999999999</v>
      </c>
      <c r="D8">
        <v>82666.67</v>
      </c>
      <c r="E8">
        <v>36333.33</v>
      </c>
      <c r="F8">
        <v>75799.33</v>
      </c>
      <c r="G8">
        <v>7500</v>
      </c>
      <c r="H8" s="19">
        <f t="shared" si="0"/>
        <v>355650.55000000005</v>
      </c>
      <c r="I8" s="19"/>
    </row>
    <row r="9" spans="1:17">
      <c r="A9">
        <v>8</v>
      </c>
      <c r="B9" s="19">
        <v>261875.25</v>
      </c>
      <c r="C9">
        <v>32747.279999999999</v>
      </c>
      <c r="D9">
        <v>82666.67</v>
      </c>
      <c r="E9">
        <v>36333.33</v>
      </c>
      <c r="F9">
        <v>75799.33</v>
      </c>
      <c r="G9">
        <v>7500</v>
      </c>
      <c r="H9" s="19">
        <f t="shared" si="0"/>
        <v>496921.86000000004</v>
      </c>
      <c r="I9" s="19"/>
      <c r="P9">
        <v>496000</v>
      </c>
      <c r="Q9">
        <f>P9/6</f>
        <v>82666.666666666672</v>
      </c>
    </row>
    <row r="10" spans="1:17">
      <c r="B10" s="19">
        <v>45000</v>
      </c>
      <c r="H10" s="19">
        <f>H2+H3+H4+H5+H6+H7+H8+H9</f>
        <v>3053490.0000000005</v>
      </c>
      <c r="J10" s="19">
        <f>H10-3053490</f>
        <v>0</v>
      </c>
      <c r="P10">
        <v>218000</v>
      </c>
      <c r="Q10">
        <f>P10/6</f>
        <v>36333.333333333336</v>
      </c>
    </row>
    <row r="11" spans="1:17">
      <c r="B11" s="19">
        <f>SUM(B2:B10)</f>
        <v>1321812.5599999998</v>
      </c>
      <c r="P11">
        <v>454796</v>
      </c>
      <c r="Q11">
        <f>P11/6</f>
        <v>75799.333333333328</v>
      </c>
    </row>
    <row r="12" spans="1:17">
      <c r="P12">
        <v>45000</v>
      </c>
      <c r="Q12">
        <f>P12/6</f>
        <v>7500</v>
      </c>
    </row>
    <row r="13" spans="1:17">
      <c r="B13" s="20">
        <f>SUM(B4:B9)</f>
        <v>857230.97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rkajombo</dc:creator>
  <cp:lastModifiedBy>Charles Rethman</cp:lastModifiedBy>
  <cp:lastPrinted>2015-03-24T07:23:24Z</cp:lastPrinted>
  <dcterms:created xsi:type="dcterms:W3CDTF">2015-03-23T14:58:12Z</dcterms:created>
  <dcterms:modified xsi:type="dcterms:W3CDTF">2015-04-17T10:01:53Z</dcterms:modified>
</cp:coreProperties>
</file>