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tabRatio="738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83" i="7" l="1"/>
  <c r="E484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31" i="7"/>
  <c r="D43" i="7"/>
  <c r="E31" i="7"/>
  <c r="BX128" i="4"/>
  <c r="BX153" i="4"/>
  <c r="BX720" i="3"/>
  <c r="E720" i="7"/>
  <c r="E967" i="7"/>
  <c r="E24" i="7"/>
  <c r="E20" i="7"/>
  <c r="E43" i="7"/>
  <c r="F31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31" i="7"/>
  <c r="C43" i="7"/>
  <c r="K1" i="3"/>
  <c r="BW238" i="3"/>
  <c r="D238" i="7"/>
  <c r="G1" i="3"/>
  <c r="P1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9" i="7"/>
  <c r="D845" i="7"/>
  <c r="BW354" i="3"/>
  <c r="D354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5" i="7"/>
  <c r="D859" i="7"/>
  <c r="BW463" i="3"/>
  <c r="D463" i="7"/>
  <c r="D464" i="7"/>
  <c r="D860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74" i="7"/>
  <c r="E469" i="7"/>
  <c r="E468" i="7"/>
  <c r="E470" i="7"/>
  <c r="E471" i="7"/>
  <c r="E475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75" i="7"/>
  <c r="F487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I470" i="7"/>
  <c r="I469" i="7"/>
  <c r="I471" i="7"/>
  <c r="D474" i="7"/>
  <c r="F474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1" i="7"/>
  <c r="D459" i="7"/>
  <c r="D462" i="7"/>
  <c r="BW472" i="3"/>
  <c r="D472" i="7"/>
  <c r="D469" i="7"/>
  <c r="D471" i="7"/>
  <c r="D478" i="7"/>
  <c r="D480" i="7"/>
  <c r="D487" i="7"/>
  <c r="D489" i="7"/>
  <c r="D496" i="7"/>
  <c r="D498" i="7"/>
  <c r="E1038" i="7"/>
  <c r="D456" i="7"/>
  <c r="D457" i="7"/>
  <c r="D483" i="7"/>
  <c r="D484" i="7"/>
  <c r="D465" i="7"/>
  <c r="D466" i="7"/>
  <c r="D492" i="7"/>
  <c r="D493" i="7"/>
  <c r="D475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BY541" i="3"/>
  <c r="F541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D348" i="7"/>
  <c r="D344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C272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F33" i="7"/>
  <c r="E33" i="7"/>
  <c r="D33" i="7"/>
  <c r="C33" i="7"/>
  <c r="D32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<sst xmlns="http://schemas.openxmlformats.org/spreadsheetml/2006/main" count="4095" uniqueCount="822">
  <si>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</si>
  <si>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</si>
  <si>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</si>
  <si>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</si>
  <si>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</si>
  <si>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</si>
  <si>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</si>
  <si>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</si>
  <si>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</si>
  <si>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</si>
  <si>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</si>
  <si>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</si>
  <si>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</si>
  <si>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</si>
  <si>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</si>
  <si>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</si>
  <si>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</si>
  <si>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</si>
  <si>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</si>
  <si>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</si>
  <si>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</si>
  <si>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</si>
  <si>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</si>
  <si>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</si>
  <si>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</si>
  <si>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</si>
  <si>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</si>
  <si>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</si>
  <si>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</si>
  <si>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</si>
  <si>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</si>
  <si>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</si>
  <si>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</si>
  <si>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</si>
  <si>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</si>
  <si>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</si>
  <si>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</si>
  <si>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</si>
  <si>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</si>
  <si>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</si>
  <si>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</si>
  <si>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</si>
  <si>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</si>
  <si>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</si>
  <si>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</si>
  <si>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</si>
  <si>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</si>
  <si>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</si>
  <si>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</si>
  <si>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</si>
  <si>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</si>
  <si>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</si>
  <si>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</si>
  <si>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</si>
  <si>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</si>
  <si>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</si>
  <si>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</si>
  <si>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</si>
  <si>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</si>
  <si>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</si>
  <si>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</si>
  <si>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</si>
  <si>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</si>
  <si>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</si>
  <si>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</si>
  <si>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</si>
  <si>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</si>
  <si>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</si>
  <si>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</si>
  <si>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</si>
  <si>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</si>
  <si>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</si>
  <si>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</si>
  <si>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</si>
  <si>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</si>
  <si>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</si>
  <si>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</si>
  <si>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</si>
  <si>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</si>
  <si>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</si>
  <si>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</si>
  <si>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</si>
  <si>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</si>
  <si>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</si>
  <si>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</si>
  <si>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</si>
  <si>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</si>
  <si>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</si>
  <si>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</si>
  <si>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</si>
  <si>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</si>
  <si>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</si>
  <si>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</si>
  <si>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</si>
  <si>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</si>
  <si>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</si>
  <si>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</si>
  <si>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</si>
  <si>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</si>
  <si>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</si>
  <si>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</si>
  <si>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</si>
  <si>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</si>
  <si>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</si>
  <si>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</si>
  <si>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</si>
  <si>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</si>
  <si>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</si>
  <si>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</si>
  <si>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</si>
  <si>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</si>
  <si>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</si>
  <si>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</si>
  <si>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</si>
  <si>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</si>
  <si>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</si>
  <si>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</si>
  <si>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</si>
  <si>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</si>
  <si>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</si>
  <si>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</si>
  <si>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</si>
  <si>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</si>
  <si>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</si>
  <si>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</si>
  <si>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</si>
  <si>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</si>
  <si>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</si>
  <si>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</si>
  <si>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</si>
  <si>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</si>
  <si>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</si>
  <si>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</si>
  <si>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</si>
  <si>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</si>
  <si>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</si>
  <si>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</si>
  <si>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</si>
  <si>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</si>
  <si>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</si>
  <si>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</si>
  <si>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</si>
  <si>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</si>
  <si>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</si>
  <si>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</si>
  <si>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</si>
  <si>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</si>
  <si>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</si>
  <si>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</si>
  <si>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</si>
  <si>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</si>
  <si>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</si>
  <si>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</si>
  <si>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</si>
  <si>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</si>
  <si>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</si>
  <si>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</si>
  <si>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</si>
  <si>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</si>
  <si>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</si>
  <si>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</si>
  <si>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</si>
  <si>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</si>
  <si>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</si>
  <si>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</si>
  <si>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</si>
  <si>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</si>
  <si>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</si>
  <si>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</si>
  <si>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</si>
  <si>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</si>
  <si>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</si>
  <si>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</si>
  <si>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</si>
  <si>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</si>
  <si>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</si>
  <si>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</si>
  <si>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</si>
  <si>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</si>
  <si>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</si>
  <si>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</si>
  <si>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</si>
  <si>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</si>
  <si>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</si>
  <si>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</si>
  <si>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</si>
  <si>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</si>
  <si>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</si>
  <si>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</si>
  <si>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</si>
  <si>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</si>
  <si>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</si>
  <si>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</si>
  <si>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</si>
  <si>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</si>
  <si>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</si>
  <si>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</si>
  <si>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</si>
  <si>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</si>
  <si>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</si>
  <si>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</si>
  <si>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</si>
  <si>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</si>
  <si>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</si>
  <si>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</si>
  <si>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</si>
  <si>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</si>
  <si>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</si>
  <si>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</si>
  <si>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</si>
  <si>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</si>
  <si>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</si>
  <si>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</si>
  <si>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</si>
  <si>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</si>
  <si>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</si>
  <si>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</si>
  <si>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</si>
  <si>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</si>
  <si>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</si>
  <si>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</si>
  <si>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</si>
  <si>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</si>
  <si>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</si>
  <si>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</si>
  <si>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</si>
  <si>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</si>
  <si>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</si>
  <si>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</si>
  <si>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</si>
  <si>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</si>
  <si>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</si>
  <si>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</si>
  <si>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</si>
  <si>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</si>
  <si>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</si>
  <si>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</si>
  <si>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</si>
  <si>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</si>
  <si>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</si>
  <si>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</si>
  <si>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</si>
  <si>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</si>
  <si>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</si>
  <si>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</si>
  <si>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</si>
  <si>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</si>
  <si>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</si>
  <si>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</si>
  <si>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</si>
  <si>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</si>
  <si>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</si>
  <si>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</si>
  <si>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</si>
  <si>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</si>
  <si>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</si>
  <si>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</si>
  <si>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</si>
  <si>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</si>
  <si>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</si>
  <si>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</si>
  <si>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</si>
  <si>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</si>
  <si>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</si>
  <si>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</si>
  <si>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</si>
  <si>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</si>
  <si>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</si>
  <si>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</si>
  <si>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</si>
  <si>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</si>
  <si>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</si>
  <si>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</si>
  <si>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</si>
  <si>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</si>
  <si>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</si>
  <si>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</si>
  <si>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</si>
  <si>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</si>
  <si>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</si>
  <si>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</si>
  <si>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</si>
  <si>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</si>
  <si>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</si>
  <si>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</si>
  <si>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</si>
  <si>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</si>
  <si>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</si>
  <si>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</si>
  <si>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</si>
  <si>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</si>
  <si>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</si>
  <si>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</si>
  <si>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</si>
  <si>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</si>
  <si>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</si>
  <si>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</si>
  <si>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</si>
  <si>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</si>
  <si>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</si>
  <si>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</si>
  <si>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</si>
  <si>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</si>
  <si>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</si>
  <si>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</si>
  <si>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</si>
  <si>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</si>
  <si>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</si>
  <si>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</si>
  <si>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</si>
  <si>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</si>
  <si>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</si>
  <si>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</si>
  <si>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</si>
  <si>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</si>
  <si>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</si>
  <si>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</si>
  <si>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</si>
  <si>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</si>
  <si>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</si>
  <si>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</si>
  <si>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</si>
  <si>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</si>
  <si>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</si>
  <si>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</si>
  <si>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</si>
  <si>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</si>
  <si>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</si>
  <si>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</si>
  <si>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</si>
  <si>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</si>
  <si>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</si>
  <si>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</si>
  <si>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</si>
  <si>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</si>
  <si>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</si>
  <si>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</si>
  <si>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</si>
  <si>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</si>
  <si>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</si>
  <si>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</si>
  <si>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</si>
  <si>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</si>
  <si>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</si>
  <si>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</si>
  <si>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</si>
  <si>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</si>
  <si>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</si>
  <si>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</si>
  <si>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</si>
  <si>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</si>
  <si>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</si>
  <si>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</si>
  <si>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</si>
  <si>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</si>
  <si>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</si>
  <si>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</si>
  <si>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</si>
  <si>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</si>
  <si>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</si>
  <si>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</si>
  <si>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</si>
  <si>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</si>
  <si>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</si>
  <si>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</si>
  <si>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</si>
  <si>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</si>
  <si>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</si>
  <si>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</si>
  <si>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</si>
  <si>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</si>
  <si>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</si>
  <si>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</si>
  <si>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</si>
  <si>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</si>
  <si>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</si>
  <si>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</si>
  <si>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</si>
  <si>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</si>
  <si>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</si>
  <si>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</si>
  <si>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</si>
  <si>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</si>
  <si>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</si>
  <si>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</si>
  <si>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</si>
  <si>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</si>
  <si>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</si>
  <si>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</si>
  <si>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</si>
  <si>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</si>
  <si>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</si>
  <si>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</si>
  <si>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</si>
  <si>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</si>
  <si>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</si>
  <si>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</si>
  <si>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</si>
  <si>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</si>
  <si>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</si>
  <si>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</si>
  <si>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</si>
  <si>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</si>
  <si>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</si>
  <si>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</si>
  <si>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</si>
  <si>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</si>
  <si>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</si>
  <si>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</si>
  <si>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</si>
  <si>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</si>
  <si>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</si>
  <si>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</si>
  <si>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</si>
  <si>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</si>
  <si>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</si>
  <si>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</si>
  <si>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</si>
  <si>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</si>
  <si>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</si>
  <si>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</si>
  <si>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</si>
  <si>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</si>
  <si>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</si>
  <si>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</si>
  <si>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</si>
  <si>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</si>
  <si>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</si>
  <si>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</si>
  <si>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</si>
  <si>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</si>
  <si>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</si>
  <si>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</si>
  <si>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</si>
  <si>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</si>
  <si>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</si>
  <si>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</si>
  <si>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</si>
  <si>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</si>
  <si>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</si>
  <si>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</si>
  <si>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</si>
  <si>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</si>
  <si>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</si>
  <si>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</si>
  <si>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</si>
  <si>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</si>
  <si>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</si>
  <si>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</si>
  <si>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</si>
  <si>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</si>
  <si>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</si>
  <si>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</si>
  <si>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</si>
  <si>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</si>
  <si>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</si>
  <si>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</si>
  <si>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</si>
  <si>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</si>
  <si>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</si>
  <si>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</si>
  <si>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</si>
  <si>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</si>
  <si>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</si>
  <si>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</si>
  <si>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</si>
  <si>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</si>
  <si>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</si>
  <si>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</si>
  <si>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</si>
  <si>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</si>
  <si>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</si>
  <si>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</si>
  <si>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</si>
  <si>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</si>
  <si>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</si>
  <si>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</si>
  <si>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</si>
  <si>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</si>
  <si>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</si>
  <si>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</si>
  <si>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</si>
  <si>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</si>
  <si>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</si>
  <si>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</si>
  <si>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</si>
  <si>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</si>
  <si>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</si>
  <si>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</si>
  <si>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</si>
  <si>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</si>
  <si>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</si>
  <si>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</si>
  <si>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</si>
  <si>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</si>
  <si>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</si>
  <si>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</si>
  <si>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</si>
  <si>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</si>
  <si>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</si>
  <si>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</si>
  <si>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</si>
  <si>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</si>
  <si>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</si>
  <si>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</si>
  <si>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</si>
  <si>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</si>
  <si>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</si>
  <si>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</si>
  <si>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</si>
  <si>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</si>
  <si>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</si>
  <si>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</si>
  <si>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</si>
  <si>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</si>
  <si>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</si>
  <si>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</si>
  <si>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</si>
  <si>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</si>
  <si>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</si>
  <si>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</si>
  <si>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</si>
  <si>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</si>
  <si>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</si>
  <si>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</si>
  <si>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</si>
  <si>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</si>
  <si>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</si>
  <si>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</si>
  <si>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</si>
  <si>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</si>
  <si>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</si>
  <si>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</si>
  <si>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</si>
  <si>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</si>
  <si>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</si>
  <si>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</si>
  <si>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</si>
  <si>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</si>
  <si>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</si>
  <si>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</si>
  <si>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</si>
  <si>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</si>
  <si>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</si>
  <si>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</si>
  <si>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</si>
  <si>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</si>
  <si>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</si>
  <si>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</si>
  <si>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</si>
  <si>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</si>
  <si>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</si>
  <si>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</si>
  <si>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</si>
  <si>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</si>
  <si>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</si>
  <si>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</si>
  <si>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</si>
  <si>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</si>
  <si>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</si>
  <si>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</si>
  <si>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</si>
  <si>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</si>
  <si>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</si>
  <si>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</si>
  <si>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</si>
  <si>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</si>
  <si>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</si>
  <si>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</si>
  <si>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</si>
  <si>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</si>
  <si>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</si>
  <si>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</si>
  <si>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</si>
  <si>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</si>
  <si>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</si>
  <si>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</si>
  <si>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</si>
  <si>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</si>
  <si>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</si>
  <si>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</si>
  <si>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</si>
  <si>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</si>
  <si>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</si>
  <si>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</si>
  <si>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</si>
  <si>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</si>
  <si>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</si>
  <si>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</si>
  <si>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</si>
  <si>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</si>
  <si>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</si>
  <si>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</si>
  <si>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</si>
  <si>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</si>
  <si>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</si>
  <si>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</si>
  <si>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</si>
  <si>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</si>
  <si>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</si>
  <si>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</si>
  <si>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</si>
  <si>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</si>
  <si>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</si>
  <si>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</si>
  <si>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</si>
  <si>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</si>
  <si>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</si>
  <si>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</si>
  <si>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</si>
  <si>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</si>
  <si>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</si>
  <si>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</si>
  <si>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</si>
  <si>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</si>
  <si>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</si>
  <si>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</si>
  <si>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</si>
  <si>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</si>
  <si>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</si>
  <si>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</si>
  <si>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</si>
  <si>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</si>
  <si>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</si>
  <si>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</si>
  <si>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</si>
  <si>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</si>
  <si>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</si>
  <si>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</si>
  <si>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</si>
  <si>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</si>
  <si>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</si>
  <si>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</si>
  <si>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</si>
  <si>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</si>
  <si>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</si>
  <si>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</si>
  <si>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</si>
  <si>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</si>
  <si>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</si>
  <si>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</si>
  <si>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</si>
  <si>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</si>
  <si>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</si>
  <si>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</si>
  <si>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</si>
  <si>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</si>
  <si>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</si>
  <si>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</si>
  <si>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</si>
  <si>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</si>
  <si>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</si>
  <si>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</si>
  <si>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</si>
  <si>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</si>
  <si>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</si>
  <si>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</si>
  <si>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</si>
  <si>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</si>
  <si>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</si>
  <si>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</si>
  <si>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</si>
  <si>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</si>
  <si>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</si>
  <si>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</si>
  <si>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</si>
  <si>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</si>
  <si>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</si>
  <si>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</si>
  <si>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</si>
  <si>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</si>
  <si>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</si>
  <si>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</si>
  <si>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</si>
  <si>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</si>
  <si>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</si>
  <si>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</si>
  <si>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</si>
  <si>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</si>
  <si>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</si>
  <si>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</si>
  <si>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</si>
  <si>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</si>
  <si>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</si>
  <si>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</si>
  <si>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</si>
  <si>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</si>
  <si>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</si>
  <si>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</si>
  <si>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</si>
  <si>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</si>
  <si>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</si>
  <si>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</si>
  <si>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</si>
  <si>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</si>
  <si>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</si>
  <si>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</si>
  <si>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</si>
  <si>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</si>
  <si>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</si>
  <si>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</si>
  <si>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</si>
  <si>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</si>
  <si>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</si>
  <si>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</si>
  <si>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</si>
  <si>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</si>
  <si>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</si>
  <si>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</si>
  <si>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</si>
  <si>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</si>
  <si>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</si>
  <si>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</si>
  <si>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</si>
  <si>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</si>
  <si>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</si>
  <si>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</si>
  <si>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</si>
  <si>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</si>
  <si>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</si>
  <si>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</si>
  <si>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</si>
  <si>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</si>
  <si>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</si>
  <si>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</si>
  <si>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</si>
  <si>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</si>
  <si>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</si>
  <si>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</si>
  <si>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</si>
  <si>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</si>
  <si>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</si>
  <si>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</si>
  <si>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</si>
  <si>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</si>
  <si>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</si>
  <si>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</si>
  <si>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</si>
  <si>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</si>
  <si>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</si>
  <si>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</si>
  <si>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</si>
  <si>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</si>
  <si>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</si>
  <si>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</si>
  <si>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</si>
  <si>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</si>
  <si>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</si>
  <si>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</si>
  <si>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</si>
  <si>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</si>
  <si>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</si>
  <si>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</si>
  <si>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</si>
  <si>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</si>
  <si>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</si>
  <si>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</si>
  <si>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</si>
  <si>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</si>
  <si>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</si>
  <si>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</si>
  <si>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</si>
  <si>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</si>
  <si>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</si>
  <si>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</si>
  <si>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</si>
  <si>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</si>
  <si>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</si>
  <si>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</si>
  <si>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</si>
  <si>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</si>
  <si>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</si>
  <si>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</si>
  <si>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</si>
  <si>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</si>
  <si>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</si>
  <si>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</si>
  <si>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</si>
  <si>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</si>
  <si>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</si>
  <si>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</si>
  <si>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</si>
  <si>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</si>
  <si>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</si>
  <si>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</si>
  <si>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</si>
  <si>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</si>
  <si>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</si>
  <si>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</si>
  <si>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</si>
  <si>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</si>
  <si>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</si>
  <si>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</si>
  <si>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</si>
  <si>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</si>
  <si>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</si>
  <si>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</si>
  <si>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</si>
  <si>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</si>
  <si>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</si>
  <si>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</si>
  <si>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</si>
  <si>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</si>
  <si>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</si>
  <si>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</si>
  <si>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</si>
  <si>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</si>
  <si>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</si>
  <si>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</si>
  <si>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</si>
  <si>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</si>
  <si>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</si>
  <si>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</si>
  <si>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</si>
  <si>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</si>
  <si>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</si>
  <si>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</si>
  <si>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</si>
  <si>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</si>
  <si>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</si>
  <si>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vp</t>
  </si>
  <si>
    <t>Shelter (maintenance)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</si>
</sst>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0611432"/>
        <c:axId val="2140614760"/>
      </c:lineChart>
      <c:catAx>
        <c:axId val="21406114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14760"/>
        <c:crosses val="autoZero"/>
        <c:auto val="1"/>
        <c:lblAlgn val="ctr"/>
        <c:lblOffset val="100"/>
        <c:noMultiLvlLbl val="1"/>
      </c:catAx>
      <c:valAx>
        <c:axId val="21406147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114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0687192"/>
        <c:axId val="2140690520"/>
      </c:lineChart>
      <c:catAx>
        <c:axId val="2140687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90520"/>
        <c:crosses val="autoZero"/>
        <c:auto val="1"/>
        <c:lblAlgn val="ctr"/>
        <c:lblOffset val="100"/>
        <c:noMultiLvlLbl val="1"/>
      </c:catAx>
      <c:valAx>
        <c:axId val="21406905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871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0698920"/>
        <c:axId val="2140718200"/>
      </c:barChart>
      <c:catAx>
        <c:axId val="21406989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0718200"/>
        <c:crosses val="autoZero"/>
        <c:auto val="1"/>
        <c:lblAlgn val="ctr"/>
        <c:lblOffset val="100"/>
        <c:noMultiLvlLbl val="1"/>
      </c:catAx>
      <c:valAx>
        <c:axId val="21407182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989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0.0591457191780822</c:v>
                </c:pt>
                <c:pt idx="2">
                  <c:v>0.0552026712328767</c:v>
                </c:pt>
                <c:pt idx="3">
                  <c:v>0.454239123287671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0.0593074636778746</c:v>
                </c:pt>
                <c:pt idx="1">
                  <c:v>0.022099202988792</c:v>
                </c:pt>
                <c:pt idx="2">
                  <c:v>0.0240348692403487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0.619655057409713</c:v>
                </c:pt>
                <c:pt idx="2">
                  <c:v>0.583700821917808</c:v>
                </c:pt>
                <c:pt idx="3">
                  <c:v>0.676603564632628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0.296004604109589</c:v>
                </c:pt>
                <c:pt idx="2">
                  <c:v>0.42771098505604</c:v>
                </c:pt>
                <c:pt idx="3">
                  <c:v>0.171141159272727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0.0595238095238095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559656"/>
        <c:axId val="2142556264"/>
      </c:barChart>
      <c:catAx>
        <c:axId val="214255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556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556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559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4098680"/>
        <c:axId val="2144102056"/>
      </c:barChart>
      <c:catAx>
        <c:axId val="2144098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1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41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098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9612.0</c:v>
                </c:pt>
                <c:pt idx="2">
                  <c:v>7740.0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5224.0</c:v>
                </c:pt>
                <c:pt idx="2">
                  <c:v>8944.0</c:v>
                </c:pt>
                <c:pt idx="3">
                  <c:v>26631.20000000001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231640"/>
        <c:axId val="2140695832"/>
      </c:barChart>
      <c:catAx>
        <c:axId val="2143231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95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95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231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445336"/>
        <c:axId val="2142441944"/>
      </c:barChart>
      <c:catAx>
        <c:axId val="214244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44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44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445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9612.0</c:v>
                </c:pt>
                <c:pt idx="2">
                  <c:v>7740.0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5224.0</c:v>
                </c:pt>
                <c:pt idx="2">
                  <c:v>8944.0</c:v>
                </c:pt>
                <c:pt idx="3">
                  <c:v>26631.20000000001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350632"/>
        <c:axId val="2142347240"/>
      </c:barChart>
      <c:catAx>
        <c:axId val="2142350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347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347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350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xmlns="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xmlns="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xmlns="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xmlns="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xmlns="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9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730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664</v>
      </c>
      <c r="O320" s="781" t="s">
        <v>665</v>
      </c>
      <c r="P320" s="781" t="s">
        <v>666</v>
      </c>
      <c r="Q320" s="782" t="s">
        <v>667</v>
      </c>
      <c r="R320" s="781" t="s">
        <v>668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669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670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671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672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673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674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J441" activePane="bottomRight" state="frozen"/>
      <selection pane="topRight" activeCell="AU1" sqref="AU1"/>
      <selection pane="bottomLeft" activeCell="A419" sqref="A419"/>
      <selection pane="bottomRight" activeCell="BV457" sqref="BV457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703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785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820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'Very Poor'</v>
      </c>
      <c r="CE5" s="818"/>
      <c r="CF5" s="829" t="str">
        <f>IF(UPPER($CG$4)=UPPER($BZ$4),$BV$4,IF(UPPER($CG$4)=UPPER($CA$4),$BW$4,IF(UPPER($CG$4)=UPPER($CB$4),$BX$4,$BY$4)))</f>
        <v>'Very Poor'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'Poor'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1.056428393209986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</v>
      </c>
      <c r="CM10" s="871">
        <f t="shared" si="12"/>
        <v>0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0.48163359504002845</v>
      </c>
      <c r="CO10" s="870">
        <f t="shared" si="13"/>
        <v>0.53940471946470581</v>
      </c>
      <c r="CP10" s="870">
        <f t="shared" si="13"/>
        <v>0.54665219535400256</v>
      </c>
      <c r="CQ10" s="869">
        <f t="shared" si="13"/>
        <v>0.71196248680411411</v>
      </c>
      <c r="CR10" s="1487">
        <f t="shared" si="13"/>
        <v>0.76456979660795832</v>
      </c>
      <c r="CS10" s="1487">
        <f t="shared" si="13"/>
        <v>0.81993324046729521</v>
      </c>
      <c r="CT10" s="872">
        <f t="shared" si="13"/>
        <v>0.85460571475419556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0.48012811158156909</v>
      </c>
      <c r="DD10" s="876">
        <f t="shared" si="14"/>
        <v>0.55362856368143276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0.63323751185880339</v>
      </c>
      <c r="DF10" s="875">
        <f t="shared" si="15"/>
        <v>0.72319965472632397</v>
      </c>
      <c r="DG10" s="875">
        <f t="shared" si="15"/>
        <v>0.7504043872976337</v>
      </c>
      <c r="DH10" s="875">
        <f t="shared" si="15"/>
        <v>0.77303834759532719</v>
      </c>
      <c r="DI10" s="875">
        <f t="shared" si="15"/>
        <v>0.95830106419083205</v>
      </c>
      <c r="DJ10" s="874">
        <f t="shared" si="15"/>
        <v>0.97623638853788086</v>
      </c>
      <c r="DK10" s="873">
        <f t="shared" si="15"/>
        <v>1.0171842883314552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681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3.9430479452054794E-2</v>
      </c>
      <c r="CQ11" s="869">
        <f t="shared" si="13"/>
        <v>4.2059178082191777E-2</v>
      </c>
      <c r="CR11" s="1487">
        <f t="shared" si="13"/>
        <v>4.731657534246575E-2</v>
      </c>
      <c r="CS11" s="1487">
        <f t="shared" si="13"/>
        <v>9.46331506849315E-2</v>
      </c>
      <c r="CT11" s="872">
        <f t="shared" si="13"/>
        <v>0.12814905821917807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1.8926630136986301E-2</v>
      </c>
      <c r="DI11" s="875">
        <f t="shared" si="15"/>
        <v>2.9572859589041094E-2</v>
      </c>
      <c r="DJ11" s="874">
        <f t="shared" si="15"/>
        <v>3.379755381604696E-2</v>
      </c>
      <c r="DK11" s="873">
        <f t="shared" si="15"/>
        <v>0.11829143835616435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682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0</v>
      </c>
      <c r="CR12" s="1487">
        <f t="shared" si="13"/>
        <v>3.3238916562889166E-2</v>
      </c>
      <c r="CS12" s="1487">
        <f t="shared" si="13"/>
        <v>4.7169933063511825E-2</v>
      </c>
      <c r="CT12" s="872">
        <f t="shared" si="13"/>
        <v>0.12424402864259029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4.7169933063511839E-2</v>
      </c>
      <c r="DI12" s="875">
        <f t="shared" si="15"/>
        <v>5.3534207970112088E-2</v>
      </c>
      <c r="DJ12" s="874">
        <f t="shared" si="15"/>
        <v>7.0993484255470557E-2</v>
      </c>
      <c r="DK12" s="873">
        <f t="shared" si="15"/>
        <v>0.10275821917808219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0</v>
      </c>
      <c r="CR13" s="1487">
        <f t="shared" si="13"/>
        <v>0</v>
      </c>
      <c r="CS13" s="1487">
        <f t="shared" si="13"/>
        <v>0</v>
      </c>
      <c r="CT13" s="872">
        <f t="shared" si="13"/>
        <v>3.3401852428393525E-2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0</v>
      </c>
      <c r="DI13" s="875">
        <f t="shared" si="15"/>
        <v>0</v>
      </c>
      <c r="DJ13" s="874">
        <f t="shared" si="15"/>
        <v>0</v>
      </c>
      <c r="DK13" s="873">
        <f t="shared" si="15"/>
        <v>0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683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0.61965505740971338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</v>
      </c>
      <c r="CM16" s="871">
        <f t="shared" si="12"/>
        <v>0</v>
      </c>
      <c r="CN16" s="870">
        <f t="shared" si="13"/>
        <v>0.23593113325031131</v>
      </c>
      <c r="CO16" s="870">
        <f t="shared" si="13"/>
        <v>0.31457484433374844</v>
      </c>
      <c r="CP16" s="870">
        <f t="shared" si="13"/>
        <v>0.33848948443337484</v>
      </c>
      <c r="CQ16" s="869">
        <f t="shared" si="13"/>
        <v>0.36511428254047323</v>
      </c>
      <c r="CR16" s="1487">
        <f t="shared" si="13"/>
        <v>0.39704149439601499</v>
      </c>
      <c r="CS16" s="1487">
        <f t="shared" si="13"/>
        <v>0.41180706894599794</v>
      </c>
      <c r="CT16" s="872">
        <f t="shared" si="13"/>
        <v>0.56858092154420925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0.28311735990037362</v>
      </c>
      <c r="DD16" s="876">
        <f t="shared" si="14"/>
        <v>0.35389669987546701</v>
      </c>
      <c r="DE16" s="875">
        <f t="shared" si="15"/>
        <v>0.37742938580323787</v>
      </c>
      <c r="DF16" s="875">
        <f t="shared" si="15"/>
        <v>0.38322422166874226</v>
      </c>
      <c r="DG16" s="875">
        <f t="shared" si="15"/>
        <v>0.47316575342465739</v>
      </c>
      <c r="DH16" s="875">
        <f t="shared" si="15"/>
        <v>0.48012811158156909</v>
      </c>
      <c r="DI16" s="875">
        <f t="shared" si="15"/>
        <v>0.49628048704856786</v>
      </c>
      <c r="DJ16" s="874">
        <f t="shared" si="15"/>
        <v>0.57097941220423398</v>
      </c>
      <c r="DK16" s="873">
        <f t="shared" si="15"/>
        <v>0.70794087998576771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684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0</v>
      </c>
      <c r="CN17" s="870">
        <f t="shared" si="13"/>
        <v>4.5090741070983806E-2</v>
      </c>
      <c r="CO17" s="870">
        <f t="shared" si="13"/>
        <v>4.8265039827918042E-2</v>
      </c>
      <c r="CP17" s="870">
        <f t="shared" si="13"/>
        <v>4.8789515566625155E-2</v>
      </c>
      <c r="CQ17" s="869">
        <f t="shared" si="13"/>
        <v>5.3434204483188044E-2</v>
      </c>
      <c r="CR17" s="1487">
        <f t="shared" si="13"/>
        <v>0.13690436264009964</v>
      </c>
      <c r="CS17" s="1487">
        <f t="shared" si="13"/>
        <v>0.20096405031133249</v>
      </c>
      <c r="CT17" s="872">
        <f t="shared" si="13"/>
        <v>0.26776298630136985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6.1463654154065114E-2</v>
      </c>
      <c r="DE17" s="875">
        <f t="shared" si="15"/>
        <v>0.10281227043586551</v>
      </c>
      <c r="DF17" s="875">
        <f t="shared" si="15"/>
        <v>0.14997985722291407</v>
      </c>
      <c r="DG17" s="875">
        <f t="shared" si="15"/>
        <v>0.17942497509339972</v>
      </c>
      <c r="DH17" s="875">
        <f t="shared" si="15"/>
        <v>0.21981700245952679</v>
      </c>
      <c r="DI17" s="875">
        <f t="shared" si="15"/>
        <v>0.24100460211706104</v>
      </c>
      <c r="DJ17" s="874">
        <f t="shared" si="15"/>
        <v>0.24360379800747195</v>
      </c>
      <c r="DK17" s="873">
        <f t="shared" si="15"/>
        <v>0.34297295809464506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5.9523809523809521E-2</v>
      </c>
      <c r="CO18" s="870">
        <f t="shared" si="13"/>
        <v>7.1428571428571425E-2</v>
      </c>
      <c r="CP18" s="870">
        <f t="shared" si="13"/>
        <v>7.9365079365079375E-2</v>
      </c>
      <c r="CQ18" s="869">
        <f t="shared" si="13"/>
        <v>8.6580086580086577E-2</v>
      </c>
      <c r="CR18" s="1487">
        <f t="shared" si="13"/>
        <v>9.5238095238095233E-2</v>
      </c>
      <c r="CS18" s="1487">
        <f t="shared" si="13"/>
        <v>0.11904761904761904</v>
      </c>
      <c r="CT18" s="872">
        <f t="shared" si="13"/>
        <v>0.18518518518518517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5.9523809523809521E-2</v>
      </c>
      <c r="DF18" s="875">
        <f t="shared" si="15"/>
        <v>7.9365079365079375E-2</v>
      </c>
      <c r="DG18" s="875">
        <f t="shared" si="15"/>
        <v>9.5238095238095233E-2</v>
      </c>
      <c r="DH18" s="875">
        <f t="shared" si="15"/>
        <v>0.1020408163265306</v>
      </c>
      <c r="DI18" s="875">
        <f t="shared" si="15"/>
        <v>0.11904761904761904</v>
      </c>
      <c r="DJ18" s="874">
        <f t="shared" si="15"/>
        <v>0.11904761904761904</v>
      </c>
      <c r="DK18" s="873">
        <f t="shared" si="15"/>
        <v>0.14880952380952381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26340</v>
      </c>
      <c r="BW20" s="882">
        <f>SUM(BW21:BW30)</f>
        <v>32760</v>
      </c>
      <c r="BX20" s="882">
        <f>SUM(BX21:BX30)</f>
        <v>92820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7">
        <f t="shared" si="69"/>
        <v>21660</v>
      </c>
      <c r="CP20" s="887">
        <f t="shared" si="69"/>
        <v>27960</v>
      </c>
      <c r="CQ20" s="886">
        <f t="shared" si="69"/>
        <v>29700</v>
      </c>
      <c r="CR20" s="1488">
        <f t="shared" si="69"/>
        <v>36909.96</v>
      </c>
      <c r="CS20" s="1488">
        <f t="shared" si="69"/>
        <v>41500</v>
      </c>
      <c r="CT20" s="889">
        <f t="shared" si="69"/>
        <v>45460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21600</v>
      </c>
      <c r="DF20" s="892">
        <f t="shared" si="71"/>
        <v>24000</v>
      </c>
      <c r="DG20" s="892">
        <f t="shared" si="71"/>
        <v>28200</v>
      </c>
      <c r="DH20" s="892">
        <f t="shared" si="71"/>
        <v>34200</v>
      </c>
      <c r="DI20" s="892">
        <f t="shared" si="71"/>
        <v>35500</v>
      </c>
      <c r="DJ20" s="891">
        <f t="shared" si="71"/>
        <v>43200</v>
      </c>
      <c r="DK20" s="890">
        <f t="shared" si="71"/>
        <v>48240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0</v>
      </c>
      <c r="CT21" s="889">
        <f t="shared" si="69"/>
        <v>0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0</v>
      </c>
      <c r="DK21" s="890">
        <f t="shared" si="71"/>
        <v>0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2400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0</v>
      </c>
      <c r="CR23" s="1488">
        <f t="shared" si="69"/>
        <v>0</v>
      </c>
      <c r="CS23" s="1488">
        <f t="shared" si="69"/>
        <v>0</v>
      </c>
      <c r="CT23" s="889">
        <f t="shared" si="69"/>
        <v>12100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0</v>
      </c>
      <c r="DI23" s="892">
        <f t="shared" si="71"/>
        <v>0</v>
      </c>
      <c r="DJ23" s="891">
        <f t="shared" si="71"/>
        <v>0</v>
      </c>
      <c r="DK23" s="890">
        <f t="shared" si="71"/>
        <v>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1200</v>
      </c>
      <c r="BW24" s="895">
        <f>SUM(BW965:BW968)</f>
        <v>3600</v>
      </c>
      <c r="BX24" s="895">
        <f>SUM(BX965:BX968)</f>
        <v>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0</v>
      </c>
      <c r="CP24" s="887">
        <f t="shared" si="69"/>
        <v>0</v>
      </c>
      <c r="CQ24" s="886">
        <f t="shared" si="69"/>
        <v>4200</v>
      </c>
      <c r="CR24" s="1488">
        <f t="shared" si="69"/>
        <v>4500</v>
      </c>
      <c r="CS24" s="1488">
        <f t="shared" si="69"/>
        <v>18900</v>
      </c>
      <c r="CT24" s="889">
        <f t="shared" si="69"/>
        <v>21660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3600</v>
      </c>
      <c r="DG24" s="892">
        <f t="shared" si="71"/>
        <v>3600</v>
      </c>
      <c r="DH24" s="892">
        <f t="shared" si="71"/>
        <v>8400</v>
      </c>
      <c r="DI24" s="892">
        <f t="shared" si="71"/>
        <v>9600</v>
      </c>
      <c r="DJ24" s="891">
        <f t="shared" si="71"/>
        <v>9600</v>
      </c>
      <c r="DK24" s="890">
        <f t="shared" si="71"/>
        <v>21600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0</v>
      </c>
      <c r="CS25" s="1488">
        <f t="shared" si="69"/>
        <v>0</v>
      </c>
      <c r="CT25" s="889">
        <f t="shared" si="69"/>
        <v>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0</v>
      </c>
      <c r="DJ25" s="891">
        <f t="shared" si="71"/>
        <v>0</v>
      </c>
      <c r="DK25" s="890">
        <f t="shared" si="71"/>
        <v>24000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5400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0</v>
      </c>
      <c r="CS27" s="1488">
        <f t="shared" si="69"/>
        <v>1000</v>
      </c>
      <c r="CT27" s="889">
        <f t="shared" si="69"/>
        <v>10749.960000000001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4800</v>
      </c>
      <c r="DJ27" s="891">
        <f t="shared" si="71"/>
        <v>7200</v>
      </c>
      <c r="DK27" s="890">
        <f t="shared" si="71"/>
        <v>12000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0</v>
      </c>
      <c r="CP28" s="887">
        <f t="shared" si="69"/>
        <v>10800</v>
      </c>
      <c r="CQ28" s="886">
        <f t="shared" si="69"/>
        <v>23760</v>
      </c>
      <c r="CR28" s="1488">
        <f t="shared" si="69"/>
        <v>26160</v>
      </c>
      <c r="CS28" s="1488">
        <f t="shared" si="69"/>
        <v>30600</v>
      </c>
      <c r="CT28" s="889">
        <f t="shared" si="69"/>
        <v>30960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10800</v>
      </c>
      <c r="DG28" s="892">
        <f t="shared" si="71"/>
        <v>12600</v>
      </c>
      <c r="DH28" s="892">
        <f t="shared" si="71"/>
        <v>18600</v>
      </c>
      <c r="DI28" s="892">
        <f t="shared" si="71"/>
        <v>26640</v>
      </c>
      <c r="DJ28" s="891">
        <f t="shared" si="71"/>
        <v>27100</v>
      </c>
      <c r="DK28" s="890">
        <f t="shared" si="71"/>
        <v>34800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12512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23396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341818.8</v>
      </c>
      <c r="BG31" s="882">
        <f t="shared" si="127"/>
        <v>75203.600000000006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22652</v>
      </c>
      <c r="BW31" s="882">
        <f>SUM(BW32:BW41)</f>
        <v>27536</v>
      </c>
      <c r="BX31" s="882">
        <f>SUM(BX32:BX41)</f>
        <v>83876</v>
      </c>
      <c r="BY31" s="882">
        <f>SUM(BY32:BY41)</f>
        <v>193718.8</v>
      </c>
      <c r="BZ31" s="884">
        <f t="shared" si="112"/>
        <v>3704.8666666666668</v>
      </c>
      <c r="CA31" s="884">
        <f t="shared" si="113"/>
        <v>6750.1</v>
      </c>
      <c r="CB31" s="884">
        <f t="shared" si="114"/>
        <v>5638.666666666667</v>
      </c>
      <c r="CC31" s="884">
        <f t="shared" si="115"/>
        <v>14783.306666666669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0</v>
      </c>
      <c r="CM31" s="888">
        <f t="shared" si="116"/>
        <v>0</v>
      </c>
      <c r="CN31" s="887">
        <f t="shared" si="117"/>
        <v>6484</v>
      </c>
      <c r="CO31" s="887">
        <f t="shared" si="117"/>
        <v>6867</v>
      </c>
      <c r="CP31" s="887">
        <f t="shared" si="117"/>
        <v>6943</v>
      </c>
      <c r="CQ31" s="886">
        <f t="shared" si="117"/>
        <v>7828</v>
      </c>
      <c r="CR31" s="1488">
        <f t="shared" si="117"/>
        <v>10202</v>
      </c>
      <c r="CS31" s="1488">
        <f t="shared" si="117"/>
        <v>17249</v>
      </c>
      <c r="CT31" s="889">
        <f t="shared" si="117"/>
        <v>33640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2565</v>
      </c>
      <c r="DD31" s="893">
        <f t="shared" si="118"/>
        <v>6093.5</v>
      </c>
      <c r="DE31" s="892">
        <f t="shared" si="119"/>
        <v>11319</v>
      </c>
      <c r="DF31" s="892">
        <f t="shared" si="119"/>
        <v>12512</v>
      </c>
      <c r="DG31" s="892">
        <f t="shared" si="119"/>
        <v>12704</v>
      </c>
      <c r="DH31" s="892">
        <f t="shared" si="119"/>
        <v>14353</v>
      </c>
      <c r="DI31" s="892">
        <f t="shared" si="119"/>
        <v>16225</v>
      </c>
      <c r="DJ31" s="891">
        <f t="shared" si="119"/>
        <v>25480</v>
      </c>
      <c r="DK31" s="890">
        <f t="shared" si="119"/>
        <v>28160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13800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19977.599999999999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10260</v>
      </c>
      <c r="BW32" s="900">
        <f t="shared" si="132"/>
        <v>9612</v>
      </c>
      <c r="BX32" s="900">
        <f t="shared" si="132"/>
        <v>7740</v>
      </c>
      <c r="BY32" s="900">
        <f t="shared" si="132"/>
        <v>8390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2036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0</v>
      </c>
      <c r="CM32" s="888">
        <f t="shared" si="116"/>
        <v>0</v>
      </c>
      <c r="CN32" s="887">
        <f t="shared" si="117"/>
        <v>3000</v>
      </c>
      <c r="CO32" s="887">
        <f t="shared" si="117"/>
        <v>4320</v>
      </c>
      <c r="CP32" s="887">
        <f t="shared" si="117"/>
        <v>4470</v>
      </c>
      <c r="CQ32" s="886">
        <f t="shared" si="117"/>
        <v>4560</v>
      </c>
      <c r="CR32" s="1488">
        <f t="shared" si="117"/>
        <v>4800</v>
      </c>
      <c r="CS32" s="1488">
        <f t="shared" si="117"/>
        <v>7680</v>
      </c>
      <c r="CT32" s="889">
        <f t="shared" si="117"/>
        <v>9360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1200</v>
      </c>
      <c r="DD32" s="893">
        <f t="shared" si="118"/>
        <v>1680</v>
      </c>
      <c r="DE32" s="892">
        <f t="shared" si="119"/>
        <v>2760</v>
      </c>
      <c r="DF32" s="892">
        <f t="shared" si="119"/>
        <v>3120</v>
      </c>
      <c r="DG32" s="892">
        <f t="shared" si="119"/>
        <v>6024</v>
      </c>
      <c r="DH32" s="892">
        <f t="shared" si="119"/>
        <v>6700</v>
      </c>
      <c r="DI32" s="892">
        <f t="shared" si="119"/>
        <v>8520</v>
      </c>
      <c r="DJ32" s="891">
        <f t="shared" si="119"/>
        <v>8580</v>
      </c>
      <c r="DK32" s="890">
        <f t="shared" si="119"/>
        <v>8640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0</v>
      </c>
      <c r="CM33" s="888">
        <f t="shared" si="116"/>
        <v>0</v>
      </c>
      <c r="CN33" s="887">
        <f t="shared" si="117"/>
        <v>1248</v>
      </c>
      <c r="CO33" s="887">
        <f t="shared" si="117"/>
        <v>1305</v>
      </c>
      <c r="CP33" s="887">
        <f t="shared" si="117"/>
        <v>1557</v>
      </c>
      <c r="CQ33" s="886">
        <f t="shared" si="117"/>
        <v>2364</v>
      </c>
      <c r="CR33" s="1488">
        <f t="shared" si="117"/>
        <v>2402</v>
      </c>
      <c r="CS33" s="1488">
        <f t="shared" si="117"/>
        <v>6816</v>
      </c>
      <c r="CT33" s="889">
        <f t="shared" si="117"/>
        <v>10110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600</v>
      </c>
      <c r="DD33" s="893">
        <f t="shared" si="118"/>
        <v>973.5</v>
      </c>
      <c r="DE33" s="892">
        <f t="shared" si="119"/>
        <v>1260</v>
      </c>
      <c r="DF33" s="892">
        <f t="shared" si="119"/>
        <v>1365</v>
      </c>
      <c r="DG33" s="892">
        <f t="shared" si="119"/>
        <v>2889</v>
      </c>
      <c r="DH33" s="892">
        <f t="shared" si="119"/>
        <v>6140</v>
      </c>
      <c r="DI33" s="892">
        <f t="shared" si="119"/>
        <v>6511</v>
      </c>
      <c r="DJ33" s="891">
        <f t="shared" si="119"/>
        <v>8592</v>
      </c>
      <c r="DK33" s="890">
        <f t="shared" si="119"/>
        <v>10548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0</v>
      </c>
      <c r="CN34" s="887">
        <f t="shared" si="117"/>
        <v>120</v>
      </c>
      <c r="CO34" s="887">
        <f t="shared" si="117"/>
        <v>540</v>
      </c>
      <c r="CP34" s="887">
        <f t="shared" si="117"/>
        <v>660</v>
      </c>
      <c r="CQ34" s="886">
        <f t="shared" si="117"/>
        <v>840</v>
      </c>
      <c r="CR34" s="1488">
        <f t="shared" si="117"/>
        <v>1248</v>
      </c>
      <c r="CS34" s="1488">
        <f t="shared" si="117"/>
        <v>1640</v>
      </c>
      <c r="CT34" s="889">
        <f t="shared" si="117"/>
        <v>1740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192</v>
      </c>
      <c r="DE34" s="892">
        <f t="shared" si="119"/>
        <v>588</v>
      </c>
      <c r="DF34" s="892">
        <f t="shared" si="119"/>
        <v>945</v>
      </c>
      <c r="DG34" s="892">
        <f t="shared" si="119"/>
        <v>1620</v>
      </c>
      <c r="DH34" s="892">
        <f t="shared" si="119"/>
        <v>1620</v>
      </c>
      <c r="DI34" s="892">
        <f t="shared" si="119"/>
        <v>2160</v>
      </c>
      <c r="DJ34" s="891">
        <f t="shared" si="119"/>
        <v>2352</v>
      </c>
      <c r="DK34" s="890">
        <f t="shared" si="119"/>
        <v>2940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720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200</v>
      </c>
      <c r="BW36" s="900">
        <f t="shared" si="142"/>
        <v>200</v>
      </c>
      <c r="BX36" s="900">
        <f t="shared" si="142"/>
        <v>5100</v>
      </c>
      <c r="BY36" s="900">
        <f t="shared" si="142"/>
        <v>14900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0</v>
      </c>
      <c r="CS36" s="1488">
        <f t="shared" si="117"/>
        <v>10</v>
      </c>
      <c r="CT36" s="889">
        <f t="shared" si="117"/>
        <v>620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0</v>
      </c>
      <c r="DJ36" s="891">
        <f t="shared" si="119"/>
        <v>20</v>
      </c>
      <c r="DK36" s="890">
        <f t="shared" si="119"/>
        <v>500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650</v>
      </c>
      <c r="BW37" s="900">
        <f t="shared" si="142"/>
        <v>800</v>
      </c>
      <c r="BX37" s="900">
        <f t="shared" si="142"/>
        <v>16000</v>
      </c>
      <c r="BY37" s="900">
        <f t="shared" si="142"/>
        <v>55800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380</v>
      </c>
      <c r="CR37" s="1488">
        <f t="shared" si="117"/>
        <v>480</v>
      </c>
      <c r="CS37" s="1488">
        <f t="shared" si="117"/>
        <v>650</v>
      </c>
      <c r="CT37" s="889">
        <f t="shared" si="117"/>
        <v>730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386</v>
      </c>
      <c r="DI37" s="892">
        <f t="shared" si="119"/>
        <v>510</v>
      </c>
      <c r="DJ37" s="891">
        <f t="shared" si="119"/>
        <v>800</v>
      </c>
      <c r="DK37" s="890">
        <f t="shared" si="119"/>
        <v>2000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1000</v>
      </c>
      <c r="BW38" s="900">
        <f t="shared" si="142"/>
        <v>1000</v>
      </c>
      <c r="BX38" s="900">
        <f t="shared" si="142"/>
        <v>1800</v>
      </c>
      <c r="BY38" s="900">
        <f t="shared" si="142"/>
        <v>10000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</v>
      </c>
      <c r="CT38" s="889">
        <f t="shared" si="117"/>
        <v>6400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</v>
      </c>
      <c r="DK38" s="890">
        <f t="shared" si="119"/>
        <v>3000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3060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3960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144</v>
      </c>
      <c r="AB39" s="900">
        <f t="shared" si="160"/>
        <v>2028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2400</v>
      </c>
      <c r="BW39" s="900">
        <f t="shared" si="142"/>
        <v>2400</v>
      </c>
      <c r="BX39" s="900">
        <f t="shared" si="142"/>
        <v>4000</v>
      </c>
      <c r="BY39" s="900">
        <f t="shared" si="142"/>
        <v>13220</v>
      </c>
      <c r="BZ39" s="884">
        <f t="shared" si="112"/>
        <v>204</v>
      </c>
      <c r="CA39" s="884">
        <f t="shared" si="113"/>
        <v>466.4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0</v>
      </c>
      <c r="CQ39" s="886">
        <f t="shared" si="117"/>
        <v>0</v>
      </c>
      <c r="CR39" s="1488">
        <f t="shared" si="117"/>
        <v>0</v>
      </c>
      <c r="CS39" s="1488">
        <f t="shared" si="117"/>
        <v>3060</v>
      </c>
      <c r="CT39" s="889">
        <f t="shared" si="117"/>
        <v>3960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144</v>
      </c>
      <c r="DG39" s="892">
        <f t="shared" si="119"/>
        <v>1440</v>
      </c>
      <c r="DH39" s="892">
        <f t="shared" si="119"/>
        <v>1584</v>
      </c>
      <c r="DI39" s="892">
        <f t="shared" si="119"/>
        <v>1800</v>
      </c>
      <c r="DJ39" s="891">
        <f t="shared" si="119"/>
        <v>2028</v>
      </c>
      <c r="DK39" s="890">
        <f t="shared" si="119"/>
        <v>3060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784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1260</v>
      </c>
      <c r="BW40" s="900">
        <f t="shared" si="142"/>
        <v>1260</v>
      </c>
      <c r="BX40" s="900">
        <f t="shared" si="142"/>
        <v>10600</v>
      </c>
      <c r="BY40" s="900">
        <f t="shared" si="142"/>
        <v>27612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75</v>
      </c>
      <c r="CR40" s="1488">
        <f t="shared" si="117"/>
        <v>100</v>
      </c>
      <c r="CS40" s="1488">
        <f t="shared" si="117"/>
        <v>168</v>
      </c>
      <c r="CT40" s="889">
        <f t="shared" si="117"/>
        <v>800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0</v>
      </c>
      <c r="DJ40" s="891">
        <f t="shared" si="119"/>
        <v>0</v>
      </c>
      <c r="DK40" s="890">
        <f t="shared" si="119"/>
        <v>600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300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4000</v>
      </c>
      <c r="AB41" s="902">
        <f t="shared" si="168"/>
        <v>1200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82000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3000</v>
      </c>
      <c r="BX41" s="900">
        <f t="shared" si="142"/>
        <v>22000</v>
      </c>
      <c r="BY41" s="900">
        <f t="shared" si="142"/>
        <v>49200</v>
      </c>
      <c r="BZ41" s="884">
        <f t="shared" si="112"/>
        <v>0</v>
      </c>
      <c r="CA41" s="884">
        <f t="shared" si="113"/>
        <v>486.66666666666669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0</v>
      </c>
      <c r="CO41" s="887">
        <f t="shared" si="117"/>
        <v>0</v>
      </c>
      <c r="CP41" s="887">
        <f t="shared" si="117"/>
        <v>0</v>
      </c>
      <c r="CQ41" s="886">
        <f t="shared" si="117"/>
        <v>0</v>
      </c>
      <c r="CR41" s="1488">
        <f t="shared" si="117"/>
        <v>0</v>
      </c>
      <c r="CS41" s="1488">
        <f t="shared" si="117"/>
        <v>0</v>
      </c>
      <c r="CT41" s="889">
        <f t="shared" si="117"/>
        <v>0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300</v>
      </c>
      <c r="DF41" s="892">
        <f t="shared" si="119"/>
        <v>1000</v>
      </c>
      <c r="DG41" s="892">
        <f t="shared" si="119"/>
        <v>1000</v>
      </c>
      <c r="DH41" s="892">
        <f t="shared" si="119"/>
        <v>1200</v>
      </c>
      <c r="DI41" s="892">
        <f t="shared" si="119"/>
        <v>1800</v>
      </c>
      <c r="DJ41" s="891">
        <f t="shared" si="119"/>
        <v>2000</v>
      </c>
      <c r="DK41" s="890">
        <f t="shared" si="119"/>
        <v>4000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0.34328358208955223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4.5690238770469307E-2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0.38952164009111617</v>
      </c>
      <c r="BW42" s="880">
        <f>IF(BW20=0,"",BW32/BW20)</f>
        <v>0.29340659340659342</v>
      </c>
      <c r="BX42" s="880">
        <f>IF(BX20=0,"",BX32/BX20)</f>
        <v>8.3387201034259853E-2</v>
      </c>
      <c r="BY42" s="880">
        <f>IF(BY20=0,"",BY32/BY20)</f>
        <v>3.8075788518266394E-2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0.1386292968627455</v>
      </c>
      <c r="CC42" s="867">
        <f t="shared" si="115"/>
        <v>3.9028321047535453E-2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 t="str">
        <f t="shared" si="116"/>
        <v/>
      </c>
      <c r="CJ42" s="887">
        <f t="shared" si="116"/>
        <v>7.2289156626506021E-2</v>
      </c>
      <c r="CK42" s="888">
        <f t="shared" si="116"/>
        <v>0.12110552273695231</v>
      </c>
      <c r="CL42" s="888">
        <f t="shared" si="116"/>
        <v>0.14545454545454545</v>
      </c>
      <c r="CM42" s="888">
        <f t="shared" si="116"/>
        <v>0.1630901287553648</v>
      </c>
      <c r="CN42" s="887">
        <f t="shared" si="117"/>
        <v>0.20589529256489222</v>
      </c>
      <c r="CO42" s="887">
        <f t="shared" si="117"/>
        <v>0.22160664819944598</v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>
        <f t="shared" si="118"/>
        <v>4.7323943661971832E-2</v>
      </c>
      <c r="DA42" s="875">
        <f t="shared" si="118"/>
        <v>0.12777777777777777</v>
      </c>
      <c r="DB42" s="876">
        <f t="shared" si="118"/>
        <v>0.17786069651741293</v>
      </c>
      <c r="DC42" s="876">
        <f t="shared" si="118"/>
        <v>0.195906432748538</v>
      </c>
      <c r="DD42" s="876">
        <f t="shared" si="118"/>
        <v>0.19722222222222222</v>
      </c>
      <c r="DE42" s="875">
        <f t="shared" si="119"/>
        <v>0.21361702127659574</v>
      </c>
      <c r="DF42" s="875">
        <f t="shared" si="119"/>
        <v>0.36</v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11488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16804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169531.2</v>
      </c>
      <c r="BG43" s="905">
        <f t="shared" si="178"/>
        <v>362036.4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3688</v>
      </c>
      <c r="BW43" s="905">
        <f>BW20-BW31</f>
        <v>5224</v>
      </c>
      <c r="BX43" s="905">
        <f>BX20-BX31</f>
        <v>8944</v>
      </c>
      <c r="BY43" s="905">
        <f>BY20-BY31</f>
        <v>26631.200000000012</v>
      </c>
      <c r="BZ43" s="884">
        <f t="shared" si="112"/>
        <v>5944.1973333333326</v>
      </c>
      <c r="CA43" s="884">
        <f t="shared" si="113"/>
        <v>6031.666666666667</v>
      </c>
      <c r="CB43" s="884">
        <f t="shared" si="114"/>
        <v>5547.9840000000004</v>
      </c>
      <c r="CC43" s="884">
        <f t="shared" si="115"/>
        <v>41537.840000000004</v>
      </c>
      <c r="CD43" s="885">
        <f t="shared" si="116"/>
        <v>-10202</v>
      </c>
      <c r="CE43" s="1488">
        <f t="shared" si="116"/>
        <v>0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0</v>
      </c>
      <c r="CO43" s="887">
        <f t="shared" si="117"/>
        <v>11820</v>
      </c>
      <c r="CP43" s="887">
        <f t="shared" si="117"/>
        <v>12451</v>
      </c>
      <c r="CQ43" s="886">
        <f t="shared" si="117"/>
        <v>14717</v>
      </c>
      <c r="CR43" s="1488">
        <f t="shared" si="117"/>
        <v>20132</v>
      </c>
      <c r="CS43" s="1488">
        <f t="shared" si="117"/>
        <v>30042.959999999999</v>
      </c>
      <c r="CT43" s="889">
        <f t="shared" si="117"/>
        <v>35016</v>
      </c>
      <c r="CU43" s="890">
        <f t="shared" si="118"/>
        <v>-14353</v>
      </c>
      <c r="CV43" s="891">
        <f t="shared" si="118"/>
        <v>-2565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10281</v>
      </c>
      <c r="DF43" s="892">
        <f t="shared" si="119"/>
        <v>11488</v>
      </c>
      <c r="DG43" s="892">
        <f t="shared" si="119"/>
        <v>15496</v>
      </c>
      <c r="DH43" s="892">
        <f t="shared" si="119"/>
        <v>17720</v>
      </c>
      <c r="DI43" s="892">
        <f t="shared" si="119"/>
        <v>17975</v>
      </c>
      <c r="DJ43" s="891">
        <f t="shared" si="119"/>
        <v>20080</v>
      </c>
      <c r="DK43" s="890">
        <f t="shared" si="119"/>
        <v>29406.5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732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733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0</v>
      </c>
      <c r="CR93" s="1486">
        <f t="shared" si="236"/>
        <v>0</v>
      </c>
      <c r="CS93" s="1486">
        <f t="shared" si="236"/>
        <v>3</v>
      </c>
      <c r="CT93" s="851">
        <f t="shared" si="236"/>
        <v>3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0</v>
      </c>
      <c r="DI93" s="892">
        <f t="shared" si="238"/>
        <v>0</v>
      </c>
      <c r="DJ93" s="891">
        <f t="shared" si="238"/>
        <v>0</v>
      </c>
      <c r="DK93" s="890">
        <f t="shared" si="238"/>
        <v>0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732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4000</v>
      </c>
      <c r="DW96" s="962">
        <f>BY804</f>
        <v>13220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800</v>
      </c>
      <c r="DW97" s="962">
        <f>DW96*SUM(DW95)</f>
        <v>1189.8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1989.8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733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734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 t="str">
        <f t="shared" si="297"/>
        <v/>
      </c>
      <c r="CE121" s="1210" t="str">
        <f t="shared" si="297"/>
        <v/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 t="str">
        <f t="shared" si="298"/>
        <v/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45</v>
      </c>
      <c r="DJ121" s="891">
        <f t="shared" si="300"/>
        <v>45</v>
      </c>
      <c r="DK121" s="890">
        <f t="shared" si="300"/>
        <v>45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>
        <f t="shared" si="297"/>
        <v>0</v>
      </c>
      <c r="CM122" s="1037">
        <f t="shared" si="297"/>
        <v>0</v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>
        <f t="shared" si="297"/>
        <v>0</v>
      </c>
      <c r="CM123" s="1037">
        <f t="shared" si="297"/>
        <v>0</v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735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1</v>
      </c>
      <c r="DJ136" s="891">
        <f t="shared" si="316"/>
        <v>1</v>
      </c>
      <c r="DK136" s="890">
        <f t="shared" si="316"/>
        <v>1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734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0</v>
      </c>
      <c r="CS148" s="1210">
        <f t="shared" si="354"/>
        <v>0</v>
      </c>
      <c r="CT148" s="1038">
        <f t="shared" si="354"/>
        <v>5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0</v>
      </c>
      <c r="DH148" s="892">
        <f t="shared" si="356"/>
        <v>0</v>
      </c>
      <c r="DI148" s="892">
        <f t="shared" si="356"/>
        <v>0</v>
      </c>
      <c r="DJ148" s="891">
        <f t="shared" si="356"/>
        <v>0</v>
      </c>
      <c r="DK148" s="890">
        <f t="shared" si="356"/>
        <v>0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45</v>
      </c>
      <c r="DJ149" s="891">
        <f t="shared" si="356"/>
        <v>45</v>
      </c>
      <c r="DK149" s="890">
        <f t="shared" si="356"/>
        <v>45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735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1</v>
      </c>
      <c r="DJ164" s="891">
        <f t="shared" si="377"/>
        <v>1</v>
      </c>
      <c r="DK164" s="890">
        <f t="shared" si="377"/>
        <v>1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736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0</v>
      </c>
      <c r="CT178" s="851">
        <f t="shared" si="421"/>
        <v>1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0</v>
      </c>
      <c r="DK178" s="890">
        <f t="shared" si="423"/>
        <v>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 t="str">
        <f t="shared" si="420"/>
        <v/>
      </c>
      <c r="CI180" s="870">
        <f t="shared" si="420"/>
        <v>0</v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0</v>
      </c>
      <c r="CN180" s="870">
        <f t="shared" si="421"/>
        <v>0</v>
      </c>
      <c r="CO180" s="870">
        <f t="shared" si="421"/>
        <v>2.5526618929016188E-2</v>
      </c>
      <c r="CP180" s="870" t="str">
        <f t="shared" si="421"/>
        <v/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>
        <f t="shared" si="422"/>
        <v>0</v>
      </c>
      <c r="CZ180" s="875">
        <f t="shared" si="422"/>
        <v>0</v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0</v>
      </c>
      <c r="DE180" s="875">
        <f t="shared" si="423"/>
        <v>0</v>
      </c>
      <c r="DF180" s="875">
        <f t="shared" si="423"/>
        <v>0</v>
      </c>
      <c r="DG180" s="875">
        <f t="shared" si="423"/>
        <v>0</v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737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0</v>
      </c>
      <c r="CR181" s="1486">
        <f t="shared" si="421"/>
        <v>0</v>
      </c>
      <c r="CS181" s="1486">
        <f t="shared" si="421"/>
        <v>0</v>
      </c>
      <c r="CT181" s="851">
        <f t="shared" si="421"/>
        <v>2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0</v>
      </c>
      <c r="DI181" s="892">
        <f t="shared" si="423"/>
        <v>0</v>
      </c>
      <c r="DJ181" s="891">
        <f t="shared" si="423"/>
        <v>0</v>
      </c>
      <c r="DK181" s="890">
        <f t="shared" si="423"/>
        <v>0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 t="str">
        <f t="shared" si="420"/>
        <v/>
      </c>
      <c r="CI183" s="870">
        <f t="shared" si="420"/>
        <v>0</v>
      </c>
      <c r="CJ183" s="870">
        <f t="shared" si="420"/>
        <v>0</v>
      </c>
      <c r="CK183" s="871">
        <f t="shared" si="420"/>
        <v>0</v>
      </c>
      <c r="CL183" s="871">
        <f t="shared" si="420"/>
        <v>0</v>
      </c>
      <c r="CM183" s="871">
        <f t="shared" si="420"/>
        <v>0</v>
      </c>
      <c r="CN183" s="870">
        <f t="shared" si="421"/>
        <v>0</v>
      </c>
      <c r="CO183" s="870">
        <f t="shared" si="421"/>
        <v>7.8752334993773352E-3</v>
      </c>
      <c r="CP183" s="870" t="str">
        <f t="shared" si="421"/>
        <v/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>
        <f t="shared" si="422"/>
        <v>0</v>
      </c>
      <c r="CZ183" s="875">
        <f t="shared" si="422"/>
        <v>0</v>
      </c>
      <c r="DA183" s="875">
        <f t="shared" si="422"/>
        <v>0</v>
      </c>
      <c r="DB183" s="876">
        <f t="shared" si="422"/>
        <v>0</v>
      </c>
      <c r="DC183" s="876">
        <f t="shared" si="422"/>
        <v>0</v>
      </c>
      <c r="DD183" s="876">
        <f t="shared" si="422"/>
        <v>0</v>
      </c>
      <c r="DE183" s="875">
        <f t="shared" si="423"/>
        <v>0</v>
      </c>
      <c r="DF183" s="875">
        <f t="shared" si="423"/>
        <v>0</v>
      </c>
      <c r="DG183" s="875">
        <f t="shared" si="423"/>
        <v>0</v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738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739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740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741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0</v>
      </c>
      <c r="CS198" s="1486">
        <f t="shared" si="446"/>
        <v>0</v>
      </c>
      <c r="CT198" s="851">
        <f t="shared" si="446"/>
        <v>2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0</v>
      </c>
      <c r="DJ198" s="891">
        <f t="shared" si="456"/>
        <v>0</v>
      </c>
      <c r="DK198" s="890">
        <f t="shared" si="456"/>
        <v>0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 t="str">
        <f t="shared" si="445"/>
        <v/>
      </c>
      <c r="CL199" s="850">
        <f t="shared" si="445"/>
        <v>5000</v>
      </c>
      <c r="CM199" s="850" t="str">
        <f t="shared" si="445"/>
        <v/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 t="str">
        <f t="shared" si="455"/>
        <v/>
      </c>
      <c r="DC199" s="893" t="str">
        <f t="shared" si="455"/>
        <v/>
      </c>
      <c r="DD199" s="893" t="str">
        <f t="shared" si="455"/>
        <v/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0</v>
      </c>
      <c r="CS200" s="1486">
        <f t="shared" si="446"/>
        <v>0</v>
      </c>
      <c r="CT200" s="851">
        <f t="shared" si="446"/>
        <v>10000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0</v>
      </c>
      <c r="DJ200" s="891">
        <f t="shared" si="456"/>
        <v>0</v>
      </c>
      <c r="DK200" s="890">
        <f t="shared" si="456"/>
        <v>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 t="str">
        <f t="shared" si="445"/>
        <v/>
      </c>
      <c r="CL201" s="871">
        <f t="shared" si="445"/>
        <v>0</v>
      </c>
      <c r="CM201" s="871">
        <f t="shared" si="445"/>
        <v>0.3</v>
      </c>
      <c r="CN201" s="870" t="str">
        <f t="shared" si="446"/>
        <v/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 t="str">
        <f t="shared" si="455"/>
        <v/>
      </c>
      <c r="DC201" s="876" t="str">
        <f t="shared" si="455"/>
        <v/>
      </c>
      <c r="DD201" s="876" t="str">
        <f t="shared" si="455"/>
        <v/>
      </c>
      <c r="DE201" s="875" t="str">
        <f t="shared" si="456"/>
        <v/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742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743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0</v>
      </c>
      <c r="CR205" s="1486">
        <f t="shared" si="473"/>
        <v>0</v>
      </c>
      <c r="CS205" s="1486">
        <f t="shared" si="473"/>
        <v>0</v>
      </c>
      <c r="CT205" s="851">
        <f t="shared" si="473"/>
        <v>3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0</v>
      </c>
      <c r="DI205" s="892">
        <f t="shared" si="456"/>
        <v>0</v>
      </c>
      <c r="DJ205" s="891">
        <f t="shared" si="456"/>
        <v>0</v>
      </c>
      <c r="DK205" s="890">
        <f t="shared" si="456"/>
        <v>0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 t="str">
        <f t="shared" si="472"/>
        <v/>
      </c>
      <c r="CL206" s="850">
        <f t="shared" si="472"/>
        <v>700</v>
      </c>
      <c r="CM206" s="850" t="str">
        <f t="shared" si="472"/>
        <v/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 t="str">
        <f t="shared" si="455"/>
        <v/>
      </c>
      <c r="DC206" s="893" t="str">
        <f t="shared" si="455"/>
        <v/>
      </c>
      <c r="DD206" s="893" t="str">
        <f t="shared" si="455"/>
        <v/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0</v>
      </c>
      <c r="CS207" s="1486">
        <f t="shared" si="473"/>
        <v>0</v>
      </c>
      <c r="CT207" s="851">
        <f t="shared" si="473"/>
        <v>2100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0</v>
      </c>
      <c r="DJ207" s="891">
        <f t="shared" si="456"/>
        <v>0</v>
      </c>
      <c r="DK207" s="890">
        <f t="shared" si="456"/>
        <v>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744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745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 t="str">
        <f t="shared" si="472"/>
        <v/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 t="str">
        <f t="shared" si="478"/>
        <v/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 t="str">
        <f t="shared" si="472"/>
        <v/>
      </c>
      <c r="CK214" s="871" t="str">
        <f t="shared" si="472"/>
        <v/>
      </c>
      <c r="CL214" s="871">
        <f t="shared" si="472"/>
        <v>0.625</v>
      </c>
      <c r="CM214" s="871" t="str">
        <f t="shared" si="472"/>
        <v/>
      </c>
      <c r="CN214" s="870" t="str">
        <f t="shared" si="473"/>
        <v/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 t="str">
        <f t="shared" si="478"/>
        <v/>
      </c>
      <c r="DB214" s="876" t="str">
        <f t="shared" si="478"/>
        <v/>
      </c>
      <c r="DC214" s="876" t="str">
        <f t="shared" si="478"/>
        <v/>
      </c>
      <c r="DD214" s="876" t="str">
        <f t="shared" si="478"/>
        <v/>
      </c>
      <c r="DE214" s="875" t="str">
        <f t="shared" si="479"/>
        <v/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746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747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748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>
        <f t="shared" si="492"/>
        <v>4</v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>
        <f t="shared" si="492"/>
        <v>600</v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>
        <f t="shared" si="492"/>
        <v>2400</v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749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750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>
        <f t="shared" si="516"/>
        <v>0</v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 t="str">
        <f t="shared" si="518"/>
        <v/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>
        <f t="shared" si="516"/>
        <v>0</v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 t="str">
        <f t="shared" si="518"/>
        <v/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>
        <f t="shared" si="516"/>
        <v>0</v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 t="str">
        <f t="shared" si="518"/>
        <v/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>
        <f t="shared" si="516"/>
        <v>0</v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>
        <f t="shared" si="516"/>
        <v>0</v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>
        <f t="shared" si="516"/>
        <v>0</v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>
        <f t="shared" si="516"/>
        <v>0</v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 t="str">
        <f t="shared" si="518"/>
        <v/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>
        <f t="shared" si="516"/>
        <v>0</v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 t="str">
        <f t="shared" si="518"/>
        <v/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>
        <f t="shared" si="516"/>
        <v>0</v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 t="str">
        <f t="shared" si="518"/>
        <v/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>
        <f t="shared" si="516"/>
        <v>50</v>
      </c>
      <c r="CK237" s="850">
        <f t="shared" si="516"/>
        <v>80</v>
      </c>
      <c r="CL237" s="850">
        <f t="shared" si="516"/>
        <v>100</v>
      </c>
      <c r="CM237" s="850">
        <f t="shared" si="516"/>
        <v>250</v>
      </c>
      <c r="CN237" s="849">
        <f t="shared" si="517"/>
        <v>350</v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>
        <f t="shared" si="518"/>
        <v>25</v>
      </c>
      <c r="DC237" s="893">
        <f t="shared" si="518"/>
        <v>50</v>
      </c>
      <c r="DD237" s="893">
        <f t="shared" si="518"/>
        <v>50</v>
      </c>
      <c r="DE237" s="892">
        <f t="shared" si="519"/>
        <v>150</v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>
        <f t="shared" si="540"/>
        <v>0</v>
      </c>
      <c r="CL242" s="850">
        <f t="shared" si="540"/>
        <v>25</v>
      </c>
      <c r="CM242" s="850">
        <f t="shared" si="540"/>
        <v>50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0</v>
      </c>
      <c r="DD242" s="893">
        <f t="shared" si="542"/>
        <v>5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>
        <f t="shared" si="540"/>
        <v>3.9430479452054794E-2</v>
      </c>
      <c r="CK243" s="871">
        <f t="shared" si="540"/>
        <v>4.2059178082191777E-2</v>
      </c>
      <c r="CL243" s="871">
        <f t="shared" si="540"/>
        <v>4.731657534246575E-2</v>
      </c>
      <c r="CM243" s="871">
        <f t="shared" si="540"/>
        <v>9.46331506849315E-2</v>
      </c>
      <c r="CN243" s="870">
        <f t="shared" si="541"/>
        <v>0.12814905821917807</v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>
        <f t="shared" si="542"/>
        <v>1.8926630136986301E-2</v>
      </c>
      <c r="DC243" s="876">
        <f t="shared" si="542"/>
        <v>2.9572859589041094E-2</v>
      </c>
      <c r="DD243" s="876">
        <f t="shared" si="542"/>
        <v>3.379755381604696E-2</v>
      </c>
      <c r="DE243" s="875">
        <f t="shared" si="543"/>
        <v>0.11829143835616435</v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751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>
        <f t="shared" si="540"/>
        <v>0</v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>
        <f t="shared" si="560"/>
        <v>0</v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752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752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753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 t="str">
        <f t="shared" si="580"/>
        <v/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>
        <f t="shared" si="582"/>
        <v>5</v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 t="str">
        <f t="shared" si="600"/>
        <v/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>
        <f t="shared" si="602"/>
        <v>0.25</v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 t="str">
        <f t="shared" si="600"/>
        <v/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>
        <f t="shared" si="602"/>
        <v>4.2102627646326274E-3</v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754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>
        <f t="shared" si="600"/>
        <v>25</v>
      </c>
      <c r="CM272" s="850">
        <f t="shared" si="600"/>
        <v>80</v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>
        <f t="shared" si="600"/>
        <v>0</v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>
        <f t="shared" si="600"/>
        <v>0</v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>
        <f t="shared" si="600"/>
        <v>0</v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>
        <f t="shared" si="600"/>
        <v>0</v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>
        <f t="shared" si="624"/>
        <v>1.2274501867995018E-2</v>
      </c>
      <c r="CM278" s="871">
        <f t="shared" si="624"/>
        <v>2.9458804483188047E-2</v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755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756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757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 t="str">
        <f t="shared" si="676"/>
        <v/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 t="str">
        <f t="shared" si="678"/>
        <v/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 t="str">
        <f t="shared" si="702"/>
        <v/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 t="str">
        <f t="shared" si="704"/>
        <v/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 t="str">
        <f t="shared" si="702"/>
        <v/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 t="str">
        <f t="shared" si="704"/>
        <v/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 t="str">
        <f t="shared" si="702"/>
        <v/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 t="str">
        <f t="shared" si="704"/>
        <v/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758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759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760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>
        <f t="shared" si="756"/>
        <v>1</v>
      </c>
      <c r="CL340" s="850">
        <f t="shared" si="756"/>
        <v>1</v>
      </c>
      <c r="CM340" s="850">
        <f t="shared" si="756"/>
        <v>1</v>
      </c>
      <c r="CN340" s="849" t="str">
        <f t="shared" si="757"/>
        <v/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>
        <f t="shared" si="758"/>
        <v>1</v>
      </c>
      <c r="DC340" s="893">
        <f t="shared" si="758"/>
        <v>1</v>
      </c>
      <c r="DD340" s="893">
        <f t="shared" si="758"/>
        <v>1</v>
      </c>
      <c r="DE340" s="892">
        <f t="shared" si="759"/>
        <v>1</v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809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25</v>
      </c>
      <c r="CL342" s="850">
        <f t="shared" si="780"/>
        <v>100</v>
      </c>
      <c r="CM342" s="850">
        <f t="shared" si="780"/>
        <v>100</v>
      </c>
      <c r="CN342" s="849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25</v>
      </c>
      <c r="DC342" s="893">
        <f t="shared" si="782"/>
        <v>50</v>
      </c>
      <c r="DD342" s="893">
        <f t="shared" si="782"/>
        <v>50</v>
      </c>
      <c r="DE342" s="892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>
        <f t="shared" si="780"/>
        <v>25</v>
      </c>
      <c r="CL343" s="850">
        <f t="shared" si="780"/>
        <v>100</v>
      </c>
      <c r="CM343" s="850">
        <f t="shared" si="780"/>
        <v>100</v>
      </c>
      <c r="CN343" s="849" t="str">
        <f t="shared" si="781"/>
        <v/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>
        <f t="shared" si="782"/>
        <v>25</v>
      </c>
      <c r="DC343" s="893">
        <f t="shared" si="782"/>
        <v>50</v>
      </c>
      <c r="DD343" s="893">
        <f t="shared" si="782"/>
        <v>50</v>
      </c>
      <c r="DE343" s="892">
        <f t="shared" si="783"/>
        <v>50</v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>
        <f t="shared" si="780"/>
        <v>0</v>
      </c>
      <c r="CM345" s="850" t="str">
        <f t="shared" si="780"/>
        <v/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 t="str">
        <f t="shared" si="782"/>
        <v/>
      </c>
      <c r="DD345" s="893" t="str">
        <f t="shared" si="782"/>
        <v/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>
        <f t="shared" si="780"/>
        <v>0</v>
      </c>
      <c r="CM346" s="850" t="str">
        <f t="shared" si="780"/>
        <v/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 t="str">
        <f t="shared" si="782"/>
        <v/>
      </c>
      <c r="DD346" s="893" t="str">
        <f t="shared" si="782"/>
        <v/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>
        <f t="shared" si="780"/>
        <v>0</v>
      </c>
      <c r="CM347" s="850" t="str">
        <f t="shared" si="780"/>
        <v/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 t="str">
        <f t="shared" si="782"/>
        <v/>
      </c>
      <c r="DD347" s="893" t="str">
        <f t="shared" si="782"/>
        <v/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 t="str">
        <f t="shared" si="780"/>
        <v/>
      </c>
      <c r="CL348" s="850">
        <f t="shared" si="780"/>
        <v>0</v>
      </c>
      <c r="CM348" s="850">
        <f t="shared" si="780"/>
        <v>25</v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 t="str">
        <f t="shared" si="782"/>
        <v/>
      </c>
      <c r="DC348" s="893">
        <f t="shared" si="782"/>
        <v>5</v>
      </c>
      <c r="DD348" s="893" t="str">
        <f t="shared" si="782"/>
        <v/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>
        <f t="shared" si="780"/>
        <v>2.096441469489415E-2</v>
      </c>
      <c r="CL349" s="871">
        <f t="shared" si="780"/>
        <v>4.7169933063511825E-2</v>
      </c>
      <c r="CM349" s="871">
        <f t="shared" si="780"/>
        <v>6.2893244084682443E-2</v>
      </c>
      <c r="CN349" s="870" t="str">
        <f t="shared" si="781"/>
        <v/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>
        <f t="shared" si="782"/>
        <v>3.0188757160647575E-2</v>
      </c>
      <c r="DC349" s="876">
        <f t="shared" si="782"/>
        <v>4.7169933063511839E-2</v>
      </c>
      <c r="DD349" s="876">
        <f t="shared" si="782"/>
        <v>5.390849492972781E-2</v>
      </c>
      <c r="DE349" s="875">
        <f t="shared" si="783"/>
        <v>6.2893244084682443E-2</v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761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 t="str">
        <f t="shared" si="780"/>
        <v/>
      </c>
      <c r="CL350" s="850">
        <f t="shared" si="780"/>
        <v>1</v>
      </c>
      <c r="CM350" s="850" t="str">
        <f t="shared" si="780"/>
        <v/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>
        <f t="shared" si="782"/>
        <v>1</v>
      </c>
      <c r="DC350" s="893">
        <f t="shared" si="782"/>
        <v>1</v>
      </c>
      <c r="DD350" s="893">
        <f t="shared" si="782"/>
        <v>1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809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812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 t="str">
        <f t="shared" si="808"/>
        <v/>
      </c>
      <c r="CL352" s="850">
        <f t="shared" si="808"/>
        <v>80</v>
      </c>
      <c r="CM352" s="850" t="str">
        <f t="shared" si="808"/>
        <v/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>
        <f t="shared" si="810"/>
        <v>25</v>
      </c>
      <c r="DC352" s="893">
        <f t="shared" si="810"/>
        <v>25</v>
      </c>
      <c r="DD352" s="893">
        <f t="shared" si="810"/>
        <v>50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 t="str">
        <f t="shared" si="808"/>
        <v/>
      </c>
      <c r="CL353" s="850">
        <f t="shared" si="808"/>
        <v>80</v>
      </c>
      <c r="CM353" s="850" t="str">
        <f t="shared" si="808"/>
        <v/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>
        <f t="shared" si="810"/>
        <v>25</v>
      </c>
      <c r="DC353" s="893">
        <f t="shared" si="810"/>
        <v>25</v>
      </c>
      <c r="DD353" s="893">
        <f t="shared" si="810"/>
        <v>50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 t="str">
        <f t="shared" si="808"/>
        <v/>
      </c>
      <c r="CM355" s="850" t="str">
        <f t="shared" si="808"/>
        <v/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 t="str">
        <f t="shared" si="810"/>
        <v/>
      </c>
      <c r="DD355" s="893" t="str">
        <f t="shared" si="810"/>
        <v/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 t="str">
        <f t="shared" si="808"/>
        <v/>
      </c>
      <c r="CM356" s="850" t="str">
        <f t="shared" si="808"/>
        <v/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 t="str">
        <f t="shared" si="810"/>
        <v/>
      </c>
      <c r="DD356" s="893" t="str">
        <f t="shared" si="810"/>
        <v/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 t="str">
        <f t="shared" si="808"/>
        <v/>
      </c>
      <c r="CM357" s="850" t="str">
        <f t="shared" si="808"/>
        <v/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 t="str">
        <f t="shared" si="810"/>
        <v/>
      </c>
      <c r="DD357" s="893" t="str">
        <f t="shared" si="810"/>
        <v/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 t="str">
        <f t="shared" si="808"/>
        <v/>
      </c>
      <c r="CM358" s="850" t="str">
        <f t="shared" si="808"/>
        <v/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5</v>
      </c>
      <c r="DD358" s="893" t="str">
        <f t="shared" si="810"/>
        <v/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 t="str">
        <f t="shared" si="808"/>
        <v/>
      </c>
      <c r="CL359" s="871">
        <f t="shared" si="808"/>
        <v>3.18919800747198E-2</v>
      </c>
      <c r="CM359" s="871" t="str">
        <f t="shared" si="808"/>
        <v/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>
        <f t="shared" si="810"/>
        <v>1.7084989325742747E-2</v>
      </c>
      <c r="DC359" s="876">
        <f t="shared" si="810"/>
        <v>1.9135188044831882E-2</v>
      </c>
      <c r="DD359" s="876">
        <f t="shared" si="810"/>
        <v>3.9864975093399743E-2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813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 t="str">
        <f t="shared" si="832"/>
        <v/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 t="str">
        <f t="shared" si="833"/>
        <v/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814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 t="str">
        <f t="shared" si="838"/>
        <v/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 t="str">
        <f t="shared" si="840"/>
        <v/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 t="str">
        <f t="shared" si="838"/>
        <v/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 t="str">
        <f t="shared" si="840"/>
        <v/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 t="str">
        <f t="shared" si="838"/>
        <v/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 t="str">
        <f t="shared" si="840"/>
        <v/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 t="str">
        <f t="shared" si="838"/>
        <v/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 t="str">
        <f t="shared" si="840"/>
        <v/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 t="str">
        <f t="shared" si="838"/>
        <v/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 t="str">
        <f t="shared" si="840"/>
        <v/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 t="str">
        <f t="shared" si="838"/>
        <v/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 t="str">
        <f t="shared" si="840"/>
        <v/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 t="str">
        <f t="shared" si="838"/>
        <v/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 t="str">
        <f t="shared" si="840"/>
        <v/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 t="str">
        <f t="shared" si="838"/>
        <v/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 t="str">
        <f t="shared" si="840"/>
        <v/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 t="str">
        <f t="shared" si="858"/>
        <v/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 t="str">
        <f t="shared" si="859"/>
        <v/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808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 t="str">
        <f t="shared" si="864"/>
        <v/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 t="str">
        <f t="shared" si="866"/>
        <v/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 t="str">
        <f t="shared" si="864"/>
        <v/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 t="str">
        <f t="shared" si="866"/>
        <v/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 t="str">
        <f t="shared" si="864"/>
        <v/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 t="str">
        <f t="shared" si="866"/>
        <v/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807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>
        <f t="shared" si="892"/>
        <v>4061.1959999999999</v>
      </c>
      <c r="CH386" s="849">
        <f t="shared" si="892"/>
        <v>4061.1959999999999</v>
      </c>
      <c r="CI386" s="849">
        <f t="shared" si="892"/>
        <v>4061.1959999999999</v>
      </c>
      <c r="CJ386" s="849">
        <f t="shared" si="892"/>
        <v>4061.1959999999999</v>
      </c>
      <c r="CK386" s="850">
        <f t="shared" si="892"/>
        <v>4061.1959999999999</v>
      </c>
      <c r="CL386" s="850">
        <f t="shared" si="892"/>
        <v>4061.1959999999999</v>
      </c>
      <c r="CM386" s="850">
        <f t="shared" si="892"/>
        <v>4061.1959999999999</v>
      </c>
      <c r="CN386" s="849">
        <f t="shared" si="893"/>
        <v>4061.1959999999999</v>
      </c>
      <c r="CO386" s="849">
        <f t="shared" si="893"/>
        <v>4061.1959999999999</v>
      </c>
      <c r="CP386" s="849">
        <f t="shared" si="893"/>
        <v>4061.1959999999999</v>
      </c>
      <c r="CQ386" s="848">
        <f t="shared" si="893"/>
        <v>4061.1959999999999</v>
      </c>
      <c r="CR386" s="1486">
        <f t="shared" si="893"/>
        <v>4061.1959999999999</v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>
        <f t="shared" si="894"/>
        <v>4061.1959999999999</v>
      </c>
      <c r="CY386" s="892">
        <f t="shared" si="894"/>
        <v>4061.1959999999999</v>
      </c>
      <c r="CZ386" s="892">
        <f t="shared" si="894"/>
        <v>4061.1959999999999</v>
      </c>
      <c r="DA386" s="892">
        <f t="shared" si="894"/>
        <v>4061.1959999999999</v>
      </c>
      <c r="DB386" s="893">
        <f t="shared" si="894"/>
        <v>4061.1959999999999</v>
      </c>
      <c r="DC386" s="893">
        <f t="shared" si="894"/>
        <v>4061.1959999999999</v>
      </c>
      <c r="DD386" s="893">
        <f t="shared" si="894"/>
        <v>4061.1959999999999</v>
      </c>
      <c r="DE386" s="892">
        <f t="shared" si="895"/>
        <v>4061.1959999999999</v>
      </c>
      <c r="DF386" s="892">
        <f t="shared" si="895"/>
        <v>4061.1959999999999</v>
      </c>
      <c r="DG386" s="892">
        <f t="shared" si="895"/>
        <v>4061.1959999999999</v>
      </c>
      <c r="DH386" s="892">
        <f t="shared" si="895"/>
        <v>4061.1959999999999</v>
      </c>
      <c r="DI386" s="892">
        <f t="shared" si="895"/>
        <v>4061.1959999999999</v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815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 t="str">
        <f t="shared" si="918"/>
        <v/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 t="str">
        <f t="shared" si="920"/>
        <v/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 t="str">
        <f t="shared" si="918"/>
        <v/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 t="str">
        <f t="shared" si="920"/>
        <v/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 t="str">
        <f t="shared" si="918"/>
        <v/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 t="str">
        <f t="shared" si="920"/>
        <v/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816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 t="str">
        <f t="shared" si="918"/>
        <v/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 t="str">
        <f t="shared" si="920"/>
        <v/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 t="str">
        <f t="shared" si="918"/>
        <v/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 t="str">
        <f t="shared" si="920"/>
        <v/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 t="str">
        <f t="shared" si="918"/>
        <v/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 t="str">
        <f t="shared" si="920"/>
        <v/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817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 t="str">
        <f t="shared" si="918"/>
        <v/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 t="str">
        <f t="shared" si="920"/>
        <v/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 t="str">
        <f t="shared" si="918"/>
        <v/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 t="str">
        <f t="shared" si="920"/>
        <v/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 t="str">
        <f t="shared" si="918"/>
        <v/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 t="str">
        <f t="shared" si="920"/>
        <v/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818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 t="str">
        <f t="shared" si="934"/>
        <v/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 t="str">
        <f t="shared" si="936"/>
        <v/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 t="str">
        <f t="shared" si="934"/>
        <v/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 t="str">
        <f t="shared" si="936"/>
        <v/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 t="str">
        <f t="shared" si="934"/>
        <v/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 t="str">
        <f t="shared" si="936"/>
        <v/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762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762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763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763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>
        <f t="shared" si="978"/>
        <v>1</v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685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>
        <f t="shared" si="1003"/>
        <v>50</v>
      </c>
      <c r="CJ450" s="849">
        <f t="shared" si="1003"/>
        <v>50</v>
      </c>
      <c r="CK450" s="850">
        <f t="shared" si="1003"/>
        <v>50</v>
      </c>
      <c r="CL450" s="850">
        <f t="shared" si="1003"/>
        <v>50</v>
      </c>
      <c r="CM450" s="850">
        <f t="shared" si="1003"/>
        <v>50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9">
        <f t="shared" si="1004"/>
        <v>80</v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>
        <f t="shared" si="1005"/>
        <v>25</v>
      </c>
      <c r="DA450" s="892">
        <f t="shared" si="1005"/>
        <v>50</v>
      </c>
      <c r="DB450" s="893">
        <f t="shared" si="1005"/>
        <v>50</v>
      </c>
      <c r="DC450" s="893">
        <f t="shared" si="1005"/>
        <v>50</v>
      </c>
      <c r="DD450" s="893">
        <f t="shared" si="1005"/>
        <v>50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892">
        <f t="shared" si="1006"/>
        <v>80</v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>
        <f t="shared" si="1003"/>
        <v>1</v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>
        <f t="shared" si="1004"/>
        <v>1</v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>
        <f t="shared" si="1005"/>
        <v>1</v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>
        <f t="shared" si="1006"/>
        <v>1</v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>
        <f t="shared" si="1003"/>
        <v>12</v>
      </c>
      <c r="CJ452" s="849">
        <f t="shared" si="1003"/>
        <v>12</v>
      </c>
      <c r="CK452" s="850">
        <f t="shared" si="1003"/>
        <v>12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>
        <f t="shared" si="1004"/>
        <v>12</v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>
        <f t="shared" si="1005"/>
        <v>12</v>
      </c>
      <c r="DA452" s="892">
        <f t="shared" si="1005"/>
        <v>12</v>
      </c>
      <c r="DB452" s="893">
        <f t="shared" si="1005"/>
        <v>12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>
        <f t="shared" si="1006"/>
        <v>12</v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>
        <f t="shared" si="1003"/>
        <v>600</v>
      </c>
      <c r="CJ453" s="849">
        <f t="shared" si="1003"/>
        <v>600</v>
      </c>
      <c r="CK453" s="850">
        <f t="shared" si="1003"/>
        <v>600</v>
      </c>
      <c r="CL453" s="850">
        <f t="shared" si="1003"/>
        <v>600</v>
      </c>
      <c r="CM453" s="850">
        <f t="shared" si="1003"/>
        <v>600</v>
      </c>
      <c r="CN453" s="849">
        <f t="shared" si="1004"/>
        <v>960</v>
      </c>
      <c r="CO453" s="849">
        <f t="shared" si="1004"/>
        <v>960</v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>
        <f t="shared" si="1005"/>
        <v>300</v>
      </c>
      <c r="DA453" s="892">
        <f t="shared" si="1005"/>
        <v>600</v>
      </c>
      <c r="DB453" s="893">
        <f t="shared" si="1005"/>
        <v>600</v>
      </c>
      <c r="DC453" s="893">
        <f t="shared" si="1005"/>
        <v>600</v>
      </c>
      <c r="DD453" s="893">
        <f t="shared" si="1005"/>
        <v>600</v>
      </c>
      <c r="DE453" s="892">
        <f t="shared" si="1006"/>
        <v>600</v>
      </c>
      <c r="DF453" s="892">
        <f t="shared" si="1006"/>
        <v>960</v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>
        <f t="shared" si="1003"/>
        <v>0.23593113325031131</v>
      </c>
      <c r="CJ455" s="870">
        <f t="shared" si="1003"/>
        <v>0.28311735990037362</v>
      </c>
      <c r="CK455" s="871">
        <f t="shared" si="1003"/>
        <v>0.28311735990037362</v>
      </c>
      <c r="CL455" s="871">
        <f t="shared" si="1003"/>
        <v>0.31457484433374844</v>
      </c>
      <c r="CM455" s="871">
        <f t="shared" si="1003"/>
        <v>0.37748981320049818</v>
      </c>
      <c r="CN455" s="870">
        <f t="shared" si="1004"/>
        <v>0.41180706894599794</v>
      </c>
      <c r="CO455" s="870">
        <f t="shared" si="1004"/>
        <v>0.56623471980074724</v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>
        <f t="shared" si="1005"/>
        <v>0.28311735990037362</v>
      </c>
      <c r="DA455" s="875">
        <f t="shared" si="1005"/>
        <v>0.31457484433374844</v>
      </c>
      <c r="DB455" s="876">
        <f t="shared" si="1005"/>
        <v>0.35389669987546701</v>
      </c>
      <c r="DC455" s="876">
        <f t="shared" si="1005"/>
        <v>0.35389669987546701</v>
      </c>
      <c r="DD455" s="876">
        <f t="shared" si="1005"/>
        <v>0.35389669987546701</v>
      </c>
      <c r="DE455" s="875">
        <f t="shared" si="1006"/>
        <v>0.35389669987546701</v>
      </c>
      <c r="DF455" s="875">
        <f t="shared" si="1006"/>
        <v>0.64712539405799685</v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750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>
        <f t="shared" si="1003"/>
        <v>250</v>
      </c>
      <c r="CJ456" s="849">
        <f t="shared" si="1003"/>
        <v>300</v>
      </c>
      <c r="CK456" s="850">
        <f t="shared" si="1003"/>
        <v>370</v>
      </c>
      <c r="CL456" s="850">
        <f t="shared" si="1003"/>
        <v>380</v>
      </c>
      <c r="CM456" s="850">
        <f t="shared" si="1003"/>
        <v>400</v>
      </c>
      <c r="CN456" s="849">
        <f t="shared" si="1004"/>
        <v>500</v>
      </c>
      <c r="CO456" s="849">
        <f t="shared" si="1004"/>
        <v>750</v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>
        <f t="shared" si="1005"/>
        <v>140</v>
      </c>
      <c r="DA456" s="892">
        <f t="shared" si="1005"/>
        <v>260</v>
      </c>
      <c r="DB456" s="893">
        <f t="shared" si="1005"/>
        <v>300</v>
      </c>
      <c r="DC456" s="893">
        <f t="shared" si="1005"/>
        <v>350</v>
      </c>
      <c r="DD456" s="893">
        <f t="shared" si="1005"/>
        <v>500</v>
      </c>
      <c r="DE456" s="892">
        <f t="shared" si="1006"/>
        <v>500</v>
      </c>
      <c r="DF456" s="892">
        <f t="shared" si="1006"/>
        <v>650</v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9000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>
        <f t="shared" si="1003"/>
        <v>3000</v>
      </c>
      <c r="CJ457" s="849">
        <f t="shared" si="1003"/>
        <v>3600</v>
      </c>
      <c r="CK457" s="850">
        <f t="shared" si="1003"/>
        <v>4440</v>
      </c>
      <c r="CL457" s="850">
        <f t="shared" si="1003"/>
        <v>4560</v>
      </c>
      <c r="CM457" s="850">
        <f t="shared" si="1003"/>
        <v>4800</v>
      </c>
      <c r="CN457" s="849">
        <f t="shared" si="1004"/>
        <v>6000</v>
      </c>
      <c r="CO457" s="849">
        <f t="shared" si="1004"/>
        <v>9000</v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>
        <f t="shared" si="1005"/>
        <v>1680</v>
      </c>
      <c r="DA457" s="892">
        <f t="shared" si="1005"/>
        <v>3120</v>
      </c>
      <c r="DB457" s="893">
        <f t="shared" si="1005"/>
        <v>3600</v>
      </c>
      <c r="DC457" s="893">
        <f t="shared" si="1005"/>
        <v>4200</v>
      </c>
      <c r="DD457" s="893">
        <f t="shared" si="1005"/>
        <v>6000</v>
      </c>
      <c r="DE457" s="892">
        <f t="shared" si="1006"/>
        <v>6000</v>
      </c>
      <c r="DF457" s="892">
        <f t="shared" si="1006"/>
        <v>7800</v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686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 t="str">
        <f t="shared" si="1027"/>
        <v/>
      </c>
      <c r="CM459" s="850" t="str">
        <f t="shared" si="1027"/>
        <v/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>
        <f t="shared" si="1029"/>
        <v>50</v>
      </c>
      <c r="DD459" s="893">
        <f t="shared" si="1029"/>
        <v>50</v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 t="str">
        <f t="shared" si="1027"/>
        <v/>
      </c>
      <c r="CM460" s="850" t="str">
        <f t="shared" si="1027"/>
        <v/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>
        <f t="shared" si="1029"/>
        <v>1</v>
      </c>
      <c r="DD460" s="893">
        <f t="shared" si="1029"/>
        <v>1</v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12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 t="str">
        <f t="shared" si="1027"/>
        <v/>
      </c>
      <c r="CM461" s="850" t="str">
        <f t="shared" si="1027"/>
        <v/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>
        <f t="shared" si="1029"/>
        <v>12</v>
      </c>
      <c r="DD461" s="893">
        <f t="shared" si="1029"/>
        <v>12</v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600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 t="str">
        <f t="shared" si="1027"/>
        <v/>
      </c>
      <c r="CM462" s="850" t="str">
        <f t="shared" si="1027"/>
        <v/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>
        <f t="shared" si="1029"/>
        <v>600</v>
      </c>
      <c r="DD462" s="893">
        <f t="shared" si="1029"/>
        <v>600</v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0.3548743150684931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 t="str">
        <f t="shared" si="1027"/>
        <v/>
      </c>
      <c r="CM464" s="871" t="str">
        <f t="shared" si="1027"/>
        <v/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>
        <f t="shared" si="1029"/>
        <v>0.47316575342465739</v>
      </c>
      <c r="DD464" s="876">
        <f t="shared" si="1029"/>
        <v>0.47316575342465739</v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 t="str">
        <f t="shared" si="1027"/>
        <v/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>
        <f t="shared" si="1029"/>
        <v>230</v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2760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 t="str">
        <f t="shared" si="1027"/>
        <v/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>
        <f t="shared" si="1029"/>
        <v>2760</v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707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/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 t="str">
        <f t="shared" si="1055"/>
        <v/>
      </c>
      <c r="CL468" s="850">
        <f t="shared" si="1055"/>
        <v>10</v>
      </c>
      <c r="CM468" s="850" t="str">
        <f t="shared" si="1055"/>
        <v/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 t="str">
        <f t="shared" si="1057"/>
        <v/>
      </c>
      <c r="DC468" s="893">
        <f t="shared" si="1057"/>
        <v>10</v>
      </c>
      <c r="DD468" s="893" t="str">
        <f t="shared" si="1057"/>
        <v/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/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 t="str">
        <f t="shared" si="1055"/>
        <v/>
      </c>
      <c r="CL469" s="850">
        <f t="shared" si="1055"/>
        <v>1</v>
      </c>
      <c r="CM469" s="850" t="str">
        <f t="shared" si="1055"/>
        <v/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 t="str">
        <f t="shared" si="1057"/>
        <v/>
      </c>
      <c r="DC469" s="893">
        <f t="shared" si="1057"/>
        <v>1</v>
      </c>
      <c r="DD469" s="893" t="str">
        <f t="shared" si="1057"/>
        <v/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/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 t="str">
        <f t="shared" si="1055"/>
        <v/>
      </c>
      <c r="CL470" s="850">
        <f t="shared" si="1055"/>
        <v>12</v>
      </c>
      <c r="CM470" s="850" t="str">
        <f t="shared" si="1055"/>
        <v/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 t="str">
        <f t="shared" si="1057"/>
        <v/>
      </c>
      <c r="DC470" s="893">
        <f t="shared" si="1057"/>
        <v>12</v>
      </c>
      <c r="DD470" s="893" t="str">
        <f t="shared" si="1057"/>
        <v/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 t="str">
        <f>IF(BW469="","",BW468*BW469*BW470)</f>
        <v/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 t="str">
        <f t="shared" si="1055"/>
        <v/>
      </c>
      <c r="CL471" s="850">
        <f t="shared" si="1055"/>
        <v>120</v>
      </c>
      <c r="CM471" s="850" t="str">
        <f t="shared" si="1055"/>
        <v/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 t="str">
        <f t="shared" si="1057"/>
        <v/>
      </c>
      <c r="DC471" s="893">
        <f t="shared" si="1057"/>
        <v>120</v>
      </c>
      <c r="DD471" s="893" t="str">
        <f t="shared" si="1057"/>
        <v/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 t="str">
        <f t="shared" ref="BW473" si="1136">IF(BW471="","",BW471*BW472/BW$46/365/$G$1)</f>
        <v/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 t="str">
        <f t="shared" si="1055"/>
        <v/>
      </c>
      <c r="CL473" s="871">
        <f t="shared" si="1055"/>
        <v>5.5372124533001242E-2</v>
      </c>
      <c r="CM473" s="871" t="str">
        <f t="shared" si="1055"/>
        <v/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 t="str">
        <f t="shared" si="1057"/>
        <v/>
      </c>
      <c r="DC473" s="876">
        <f t="shared" si="1057"/>
        <v>6.9215155666251554E-2</v>
      </c>
      <c r="DD473" s="876" t="str">
        <f t="shared" si="1057"/>
        <v/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70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90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/>
      <c r="BX474" s="1002">
        <v>12</v>
      </c>
      <c r="BY474" s="1002">
        <v>11</v>
      </c>
      <c r="BZ474" s="950" t="str">
        <f t="shared" si="988"/>
        <v/>
      </c>
      <c r="CA474" s="950" t="str">
        <f t="shared" si="989"/>
        <v/>
      </c>
      <c r="CB474" s="950">
        <f t="shared" si="990"/>
        <v>10.5</v>
      </c>
      <c r="CC474" s="1059">
        <f t="shared" si="991"/>
        <v>11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 t="str">
        <f t="shared" si="1055"/>
        <v/>
      </c>
      <c r="CL474" s="850">
        <f t="shared" si="1055"/>
        <v>6</v>
      </c>
      <c r="CM474" s="850" t="str">
        <f t="shared" si="1055"/>
        <v/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 t="str">
        <f t="shared" si="1057"/>
        <v/>
      </c>
      <c r="DC474" s="893">
        <f t="shared" si="1057"/>
        <v>10</v>
      </c>
      <c r="DD474" s="893" t="str">
        <f t="shared" si="1057"/>
        <v/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 t="str">
        <f>IF(BW474="","",BW471*BW474)</f>
        <v/>
      </c>
      <c r="BX475" s="1249">
        <f>IF(BX474="","",BX471*BX474)</f>
        <v>1440</v>
      </c>
      <c r="BY475" s="1249">
        <f>IF(BY474="","",BY471*BY474)</f>
        <v>1100</v>
      </c>
      <c r="BZ475" s="950" t="str">
        <f t="shared" si="988"/>
        <v/>
      </c>
      <c r="CA475" s="950" t="str">
        <f t="shared" si="989"/>
        <v/>
      </c>
      <c r="CB475" s="950">
        <f t="shared" si="990"/>
        <v>1080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 t="str">
        <f t="shared" si="1055"/>
        <v/>
      </c>
      <c r="CL475" s="850">
        <f t="shared" si="1055"/>
        <v>720</v>
      </c>
      <c r="CM475" s="850" t="str">
        <f t="shared" si="1055"/>
        <v/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 t="str">
        <f t="shared" si="1057"/>
        <v/>
      </c>
      <c r="DC475" s="893">
        <f t="shared" si="1057"/>
        <v>1200</v>
      </c>
      <c r="DD475" s="893" t="str">
        <f t="shared" si="1057"/>
        <v/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708</v>
      </c>
      <c r="B476" s="961" t="s">
        <v>711</v>
      </c>
      <c r="C476" s="961" t="s">
        <v>711</v>
      </c>
      <c r="D476" s="961" t="s">
        <v>711</v>
      </c>
      <c r="E476" s="961" t="s">
        <v>711</v>
      </c>
      <c r="F476" s="961" t="s">
        <v>711</v>
      </c>
      <c r="G476" s="961" t="s">
        <v>711</v>
      </c>
      <c r="H476" s="961" t="s">
        <v>711</v>
      </c>
      <c r="I476" s="961" t="s">
        <v>711</v>
      </c>
      <c r="J476" s="961" t="s">
        <v>711</v>
      </c>
      <c r="K476" s="961" t="s">
        <v>711</v>
      </c>
      <c r="L476" s="961" t="s">
        <v>711</v>
      </c>
      <c r="M476" s="961" t="s">
        <v>711</v>
      </c>
      <c r="N476" s="961" t="s">
        <v>711</v>
      </c>
      <c r="O476" s="961" t="s">
        <v>711</v>
      </c>
      <c r="P476" s="961" t="s">
        <v>711</v>
      </c>
      <c r="Q476" s="961" t="s">
        <v>711</v>
      </c>
      <c r="R476" s="961" t="s">
        <v>711</v>
      </c>
      <c r="S476" s="958"/>
      <c r="T476" s="961" t="s">
        <v>711</v>
      </c>
      <c r="U476" s="961" t="s">
        <v>711</v>
      </c>
      <c r="V476" s="961" t="s">
        <v>711</v>
      </c>
      <c r="W476" s="961" t="s">
        <v>711</v>
      </c>
      <c r="X476" s="961" t="s">
        <v>711</v>
      </c>
      <c r="Y476" s="961" t="s">
        <v>711</v>
      </c>
      <c r="Z476" s="961" t="s">
        <v>711</v>
      </c>
      <c r="AA476" s="961" t="s">
        <v>711</v>
      </c>
      <c r="AB476" s="961" t="s">
        <v>711</v>
      </c>
      <c r="AC476" s="961" t="s">
        <v>711</v>
      </c>
      <c r="AD476" s="961" t="s">
        <v>711</v>
      </c>
      <c r="AE476" s="961" t="s">
        <v>711</v>
      </c>
      <c r="AF476" s="961" t="s">
        <v>711</v>
      </c>
      <c r="AG476" s="961" t="s">
        <v>711</v>
      </c>
      <c r="AH476" s="961" t="s">
        <v>711</v>
      </c>
      <c r="AI476" s="961" t="s">
        <v>711</v>
      </c>
      <c r="AJ476" s="961" t="s">
        <v>711</v>
      </c>
      <c r="AK476" s="958"/>
      <c r="AL476" s="961" t="s">
        <v>711</v>
      </c>
      <c r="AM476" s="961" t="s">
        <v>711</v>
      </c>
      <c r="AN476" s="961" t="s">
        <v>711</v>
      </c>
      <c r="AO476" s="961" t="s">
        <v>711</v>
      </c>
      <c r="AP476" s="961" t="s">
        <v>711</v>
      </c>
      <c r="AQ476" s="961" t="s">
        <v>711</v>
      </c>
      <c r="AR476" s="961" t="s">
        <v>711</v>
      </c>
      <c r="AS476" s="961" t="s">
        <v>711</v>
      </c>
      <c r="AT476" s="961" t="s">
        <v>711</v>
      </c>
      <c r="AU476" s="961" t="s">
        <v>711</v>
      </c>
      <c r="AV476" s="961" t="s">
        <v>711</v>
      </c>
      <c r="AW476" s="961" t="s">
        <v>711</v>
      </c>
      <c r="AX476" s="961" t="s">
        <v>711</v>
      </c>
      <c r="AY476" s="961" t="s">
        <v>711</v>
      </c>
      <c r="AZ476" s="961" t="s">
        <v>711</v>
      </c>
      <c r="BA476" s="961" t="s">
        <v>711</v>
      </c>
      <c r="BB476" s="961" t="s">
        <v>711</v>
      </c>
      <c r="BC476" s="958"/>
      <c r="BD476" s="961" t="s">
        <v>711</v>
      </c>
      <c r="BE476" s="961" t="s">
        <v>711</v>
      </c>
      <c r="BF476" s="961" t="s">
        <v>711</v>
      </c>
      <c r="BG476" s="961" t="s">
        <v>711</v>
      </c>
      <c r="BH476" s="961" t="s">
        <v>711</v>
      </c>
      <c r="BI476" s="961" t="s">
        <v>711</v>
      </c>
      <c r="BJ476" s="961" t="s">
        <v>711</v>
      </c>
      <c r="BK476" s="961" t="s">
        <v>711</v>
      </c>
      <c r="BL476" s="961" t="s">
        <v>711</v>
      </c>
      <c r="BM476" s="961" t="s">
        <v>711</v>
      </c>
      <c r="BN476" s="961" t="s">
        <v>711</v>
      </c>
      <c r="BO476" s="961" t="s">
        <v>711</v>
      </c>
      <c r="BP476" s="961" t="s">
        <v>711</v>
      </c>
      <c r="BQ476" s="961" t="s">
        <v>711</v>
      </c>
      <c r="BR476" s="961" t="s">
        <v>711</v>
      </c>
      <c r="BS476" s="961" t="s">
        <v>711</v>
      </c>
      <c r="BT476" s="961" t="s">
        <v>711</v>
      </c>
      <c r="BU476" s="958"/>
      <c r="BV476" s="961" t="s">
        <v>711</v>
      </c>
      <c r="BW476" s="961" t="s">
        <v>711</v>
      </c>
      <c r="BX476" s="961" t="s">
        <v>711</v>
      </c>
      <c r="BY476" s="961" t="s">
        <v>711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20</v>
      </c>
      <c r="CT477" s="851">
        <f t="shared" si="1148"/>
        <v>20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20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>
        <f t="shared" si="1147"/>
        <v>1</v>
      </c>
      <c r="CL478" s="850">
        <f t="shared" si="1147"/>
        <v>1</v>
      </c>
      <c r="CM478" s="850">
        <f t="shared" si="1147"/>
        <v>1</v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>
        <f t="shared" si="1149"/>
        <v>1</v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>
        <f t="shared" si="1147"/>
        <v>12</v>
      </c>
      <c r="CL479" s="850">
        <f t="shared" si="1147"/>
        <v>12</v>
      </c>
      <c r="CM479" s="850">
        <f t="shared" si="1147"/>
        <v>12</v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>
        <f t="shared" si="1149"/>
        <v>12</v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>
        <f t="shared" si="1147"/>
        <v>12</v>
      </c>
      <c r="CL480" s="850">
        <f t="shared" si="1147"/>
        <v>240</v>
      </c>
      <c r="CM480" s="850">
        <f t="shared" si="1147"/>
        <v>240</v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>
        <f t="shared" si="1149"/>
        <v>240</v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>
        <f t="shared" si="1147"/>
        <v>2.3462017434620172E-3</v>
      </c>
      <c r="CL482" s="871">
        <f t="shared" si="1147"/>
        <v>1.9551681195516812E-2</v>
      </c>
      <c r="CM482" s="871">
        <f t="shared" si="1147"/>
        <v>2.3462017434620171E-2</v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1.4663760896637609E-2</v>
      </c>
      <c r="DD482" s="876">
        <f t="shared" si="1149"/>
        <v>2.9327521793275219E-2</v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45</v>
      </c>
      <c r="BW483" s="1002">
        <v>45</v>
      </c>
      <c r="BX483" s="1002">
        <v>45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>
        <f t="shared" si="1147"/>
        <v>2.5</v>
      </c>
      <c r="CL483" s="850">
        <f t="shared" si="1147"/>
        <v>30</v>
      </c>
      <c r="CM483" s="850">
        <f t="shared" si="1147"/>
        <v>30</v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>
        <f t="shared" si="1149"/>
        <v>65</v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540</v>
      </c>
      <c r="BW484" s="989">
        <f>IF(BW483="","",BW478*BW483*BW479)</f>
        <v>540</v>
      </c>
      <c r="BX484" s="989">
        <f>IF(BX483="","",BX478*BX483*BX479)</f>
        <v>540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>
        <f t="shared" si="1147"/>
        <v>30</v>
      </c>
      <c r="CL484" s="850">
        <f t="shared" si="1147"/>
        <v>360</v>
      </c>
      <c r="CM484" s="850">
        <f t="shared" si="1147"/>
        <v>360</v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>
        <f t="shared" si="1149"/>
        <v>780</v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709</v>
      </c>
      <c r="B485" s="1005" t="s">
        <v>710</v>
      </c>
      <c r="C485" s="1005" t="s">
        <v>710</v>
      </c>
      <c r="D485" s="1005" t="s">
        <v>710</v>
      </c>
      <c r="E485" s="1005" t="s">
        <v>710</v>
      </c>
      <c r="F485" s="1005" t="s">
        <v>710</v>
      </c>
      <c r="G485" s="1005" t="s">
        <v>710</v>
      </c>
      <c r="H485" s="1005" t="s">
        <v>710</v>
      </c>
      <c r="I485" s="1005" t="s">
        <v>710</v>
      </c>
      <c r="J485" s="1005" t="s">
        <v>710</v>
      </c>
      <c r="K485" s="1005" t="s">
        <v>710</v>
      </c>
      <c r="L485" s="1005" t="s">
        <v>710</v>
      </c>
      <c r="M485" s="1005" t="s">
        <v>710</v>
      </c>
      <c r="N485" s="1005" t="s">
        <v>710</v>
      </c>
      <c r="O485" s="1005" t="s">
        <v>710</v>
      </c>
      <c r="P485" s="1005" t="s">
        <v>710</v>
      </c>
      <c r="Q485" s="1005" t="s">
        <v>710</v>
      </c>
      <c r="R485" s="1005" t="s">
        <v>710</v>
      </c>
      <c r="S485" s="1003"/>
      <c r="T485" s="1005" t="s">
        <v>710</v>
      </c>
      <c r="U485" s="1005" t="s">
        <v>710</v>
      </c>
      <c r="V485" s="1005" t="s">
        <v>710</v>
      </c>
      <c r="W485" s="1005" t="s">
        <v>710</v>
      </c>
      <c r="X485" s="1005" t="s">
        <v>710</v>
      </c>
      <c r="Y485" s="1005" t="s">
        <v>710</v>
      </c>
      <c r="Z485" s="1005" t="s">
        <v>710</v>
      </c>
      <c r="AA485" s="1005" t="s">
        <v>710</v>
      </c>
      <c r="AB485" s="1005" t="s">
        <v>710</v>
      </c>
      <c r="AC485" s="1005" t="s">
        <v>710</v>
      </c>
      <c r="AD485" s="1005" t="s">
        <v>710</v>
      </c>
      <c r="AE485" s="1005" t="s">
        <v>710</v>
      </c>
      <c r="AF485" s="1005" t="s">
        <v>710</v>
      </c>
      <c r="AG485" s="1005" t="s">
        <v>710</v>
      </c>
      <c r="AH485" s="1005" t="s">
        <v>710</v>
      </c>
      <c r="AI485" s="1005" t="s">
        <v>710</v>
      </c>
      <c r="AJ485" s="1005" t="s">
        <v>710</v>
      </c>
      <c r="AK485" s="1003"/>
      <c r="AL485" s="1005" t="s">
        <v>710</v>
      </c>
      <c r="AM485" s="1005" t="s">
        <v>710</v>
      </c>
      <c r="AN485" s="1005" t="s">
        <v>710</v>
      </c>
      <c r="AO485" s="1005" t="s">
        <v>710</v>
      </c>
      <c r="AP485" s="1005" t="s">
        <v>710</v>
      </c>
      <c r="AQ485" s="1005" t="s">
        <v>710</v>
      </c>
      <c r="AR485" s="1005" t="s">
        <v>710</v>
      </c>
      <c r="AS485" s="1005" t="s">
        <v>710</v>
      </c>
      <c r="AT485" s="1005" t="s">
        <v>710</v>
      </c>
      <c r="AU485" s="1005" t="s">
        <v>710</v>
      </c>
      <c r="AV485" s="1005" t="s">
        <v>710</v>
      </c>
      <c r="AW485" s="1005" t="s">
        <v>710</v>
      </c>
      <c r="AX485" s="1005" t="s">
        <v>710</v>
      </c>
      <c r="AY485" s="1005" t="s">
        <v>710</v>
      </c>
      <c r="AZ485" s="1005" t="s">
        <v>710</v>
      </c>
      <c r="BA485" s="1005" t="s">
        <v>710</v>
      </c>
      <c r="BB485" s="1005" t="s">
        <v>710</v>
      </c>
      <c r="BC485" s="1003"/>
      <c r="BD485" s="1005" t="s">
        <v>710</v>
      </c>
      <c r="BE485" s="1005" t="s">
        <v>710</v>
      </c>
      <c r="BF485" s="1005" t="s">
        <v>710</v>
      </c>
      <c r="BG485" s="1005" t="s">
        <v>710</v>
      </c>
      <c r="BH485" s="1005" t="s">
        <v>710</v>
      </c>
      <c r="BI485" s="1005" t="s">
        <v>710</v>
      </c>
      <c r="BJ485" s="1005" t="s">
        <v>710</v>
      </c>
      <c r="BK485" s="1005" t="s">
        <v>710</v>
      </c>
      <c r="BL485" s="1005" t="s">
        <v>710</v>
      </c>
      <c r="BM485" s="1005" t="s">
        <v>710</v>
      </c>
      <c r="BN485" s="1005" t="s">
        <v>710</v>
      </c>
      <c r="BO485" s="1005" t="s">
        <v>710</v>
      </c>
      <c r="BP485" s="1005" t="s">
        <v>710</v>
      </c>
      <c r="BQ485" s="1005" t="s">
        <v>710</v>
      </c>
      <c r="BR485" s="1005" t="s">
        <v>710</v>
      </c>
      <c r="BS485" s="1005" t="s">
        <v>710</v>
      </c>
      <c r="BT485" s="1005" t="s">
        <v>710</v>
      </c>
      <c r="BU485" s="1003"/>
      <c r="BV485" s="1005" t="s">
        <v>710</v>
      </c>
      <c r="BW485" s="1005" t="s">
        <v>710</v>
      </c>
      <c r="BX485" s="1005" t="s">
        <v>710</v>
      </c>
      <c r="BY485" s="1005" t="s">
        <v>710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 t="str">
        <f t="shared" si="1171"/>
        <v/>
      </c>
      <c r="CL487" s="850">
        <f t="shared" si="1171"/>
        <v>22</v>
      </c>
      <c r="CM487" s="850" t="str">
        <f t="shared" si="1171"/>
        <v/>
      </c>
      <c r="CN487" s="849" t="str">
        <f t="shared" si="1172"/>
        <v/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>
        <f t="shared" si="1173"/>
        <v>4</v>
      </c>
      <c r="DC487" s="893">
        <f t="shared" si="1173"/>
        <v>16</v>
      </c>
      <c r="DD487" s="893">
        <f t="shared" si="1173"/>
        <v>22</v>
      </c>
      <c r="DE487" s="892">
        <f t="shared" si="1174"/>
        <v>56</v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 t="str">
        <f t="shared" si="1171"/>
        <v/>
      </c>
      <c r="CL488" s="850">
        <f t="shared" si="1171"/>
        <v>12</v>
      </c>
      <c r="CM488" s="850" t="str">
        <f t="shared" si="1171"/>
        <v/>
      </c>
      <c r="CN488" s="849" t="str">
        <f t="shared" si="1172"/>
        <v/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>
        <f t="shared" si="1173"/>
        <v>8</v>
      </c>
      <c r="DC488" s="893">
        <f t="shared" si="1173"/>
        <v>12</v>
      </c>
      <c r="DD488" s="893">
        <f t="shared" si="1173"/>
        <v>12</v>
      </c>
      <c r="DE488" s="892">
        <f t="shared" si="1174"/>
        <v>12</v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 t="str">
        <f t="shared" si="1171"/>
        <v/>
      </c>
      <c r="CL489" s="850">
        <f t="shared" si="1171"/>
        <v>184.79999999999998</v>
      </c>
      <c r="CM489" s="850" t="str">
        <f t="shared" si="1171"/>
        <v/>
      </c>
      <c r="CN489" s="849" t="str">
        <f t="shared" si="1172"/>
        <v/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>
        <f t="shared" si="1173"/>
        <v>22.4</v>
      </c>
      <c r="DC489" s="893">
        <f t="shared" si="1173"/>
        <v>134.39999999999998</v>
      </c>
      <c r="DD489" s="893">
        <f t="shared" si="1173"/>
        <v>184.79999999999998</v>
      </c>
      <c r="DE489" s="892">
        <f t="shared" si="1174"/>
        <v>470.4</v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 t="str">
        <f t="shared" si="1171"/>
        <v/>
      </c>
      <c r="CL491" s="871">
        <f t="shared" si="1171"/>
        <v>5.8534905205479437E-2</v>
      </c>
      <c r="CM491" s="871" t="str">
        <f t="shared" si="1171"/>
        <v/>
      </c>
      <c r="CN491" s="870" t="str">
        <f t="shared" si="1172"/>
        <v/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>
        <f t="shared" si="1173"/>
        <v>8.8689250311332502E-3</v>
      </c>
      <c r="DC491" s="876">
        <f t="shared" si="1173"/>
        <v>6.0815485927770849E-2</v>
      </c>
      <c r="DD491" s="876">
        <f t="shared" si="1173"/>
        <v>7.3168631506849297E-2</v>
      </c>
      <c r="DE491" s="875">
        <f t="shared" si="1174"/>
        <v>0.16555326724782066</v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 t="str">
        <f t="shared" si="1171"/>
        <v/>
      </c>
      <c r="CL492" s="850">
        <f t="shared" si="1171"/>
        <v>5</v>
      </c>
      <c r="CM492" s="850" t="str">
        <f t="shared" si="1171"/>
        <v/>
      </c>
      <c r="CN492" s="849" t="str">
        <f t="shared" si="1172"/>
        <v/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>
        <f t="shared" si="1173"/>
        <v>5</v>
      </c>
      <c r="DC492" s="893">
        <f t="shared" si="1173"/>
        <v>5</v>
      </c>
      <c r="DD492" s="893">
        <f t="shared" si="1173"/>
        <v>7.5</v>
      </c>
      <c r="DE492" s="892">
        <f t="shared" si="1174"/>
        <v>9.5</v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 t="str">
        <f t="shared" si="1171"/>
        <v/>
      </c>
      <c r="CL493" s="850">
        <f t="shared" si="1171"/>
        <v>1320</v>
      </c>
      <c r="CM493" s="850" t="str">
        <f t="shared" si="1171"/>
        <v/>
      </c>
      <c r="CN493" s="849" t="str">
        <f t="shared" si="1172"/>
        <v/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>
        <f t="shared" si="1173"/>
        <v>160</v>
      </c>
      <c r="DC493" s="893">
        <f t="shared" si="1173"/>
        <v>1320</v>
      </c>
      <c r="DD493" s="893">
        <f t="shared" si="1173"/>
        <v>1824</v>
      </c>
      <c r="DE493" s="892">
        <f t="shared" si="1174"/>
        <v>5040</v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783</v>
      </c>
      <c r="B494" s="1005" t="s">
        <v>710</v>
      </c>
      <c r="C494" s="1005" t="s">
        <v>710</v>
      </c>
      <c r="D494" s="1005" t="s">
        <v>710</v>
      </c>
      <c r="E494" s="1005" t="s">
        <v>710</v>
      </c>
      <c r="F494" s="1005" t="s">
        <v>710</v>
      </c>
      <c r="G494" s="1005" t="s">
        <v>710</v>
      </c>
      <c r="H494" s="1005" t="s">
        <v>710</v>
      </c>
      <c r="I494" s="1005" t="s">
        <v>710</v>
      </c>
      <c r="J494" s="1005" t="s">
        <v>710</v>
      </c>
      <c r="K494" s="1005" t="s">
        <v>710</v>
      </c>
      <c r="L494" s="1005" t="s">
        <v>710</v>
      </c>
      <c r="M494" s="1005" t="s">
        <v>710</v>
      </c>
      <c r="N494" s="1005" t="s">
        <v>710</v>
      </c>
      <c r="O494" s="1005" t="s">
        <v>710</v>
      </c>
      <c r="P494" s="1005" t="s">
        <v>710</v>
      </c>
      <c r="Q494" s="1005" t="s">
        <v>710</v>
      </c>
      <c r="R494" s="1005" t="s">
        <v>710</v>
      </c>
      <c r="S494" s="1073"/>
      <c r="T494" s="1005" t="s">
        <v>710</v>
      </c>
      <c r="U494" s="1005" t="s">
        <v>710</v>
      </c>
      <c r="V494" s="1005" t="s">
        <v>710</v>
      </c>
      <c r="W494" s="1005" t="s">
        <v>710</v>
      </c>
      <c r="X494" s="1005" t="s">
        <v>710</v>
      </c>
      <c r="Y494" s="1005" t="s">
        <v>710</v>
      </c>
      <c r="Z494" s="1005" t="s">
        <v>710</v>
      </c>
      <c r="AA494" s="1005" t="s">
        <v>710</v>
      </c>
      <c r="AB494" s="1005" t="s">
        <v>710</v>
      </c>
      <c r="AC494" s="1005" t="s">
        <v>710</v>
      </c>
      <c r="AD494" s="1005" t="s">
        <v>710</v>
      </c>
      <c r="AE494" s="1005" t="s">
        <v>710</v>
      </c>
      <c r="AF494" s="1005" t="s">
        <v>710</v>
      </c>
      <c r="AG494" s="1005" t="s">
        <v>710</v>
      </c>
      <c r="AH494" s="1005" t="s">
        <v>710</v>
      </c>
      <c r="AI494" s="1005" t="s">
        <v>710</v>
      </c>
      <c r="AJ494" s="1005" t="s">
        <v>710</v>
      </c>
      <c r="AK494" s="1073"/>
      <c r="AL494" s="1005" t="s">
        <v>710</v>
      </c>
      <c r="AM494" s="1005" t="s">
        <v>710</v>
      </c>
      <c r="AN494" s="1005" t="s">
        <v>710</v>
      </c>
      <c r="AO494" s="1005" t="s">
        <v>710</v>
      </c>
      <c r="AP494" s="1005" t="s">
        <v>710</v>
      </c>
      <c r="AQ494" s="1005" t="s">
        <v>710</v>
      </c>
      <c r="AR494" s="1005" t="s">
        <v>710</v>
      </c>
      <c r="AS494" s="1005" t="s">
        <v>710</v>
      </c>
      <c r="AT494" s="1005" t="s">
        <v>710</v>
      </c>
      <c r="AU494" s="1005" t="s">
        <v>710</v>
      </c>
      <c r="AV494" s="1005" t="s">
        <v>710</v>
      </c>
      <c r="AW494" s="1005" t="s">
        <v>710</v>
      </c>
      <c r="AX494" s="1005" t="s">
        <v>710</v>
      </c>
      <c r="AY494" s="1005" t="s">
        <v>710</v>
      </c>
      <c r="AZ494" s="1005" t="s">
        <v>710</v>
      </c>
      <c r="BA494" s="1005" t="s">
        <v>710</v>
      </c>
      <c r="BB494" s="1005" t="s">
        <v>710</v>
      </c>
      <c r="BC494" s="1073"/>
      <c r="BD494" s="1005" t="s">
        <v>710</v>
      </c>
      <c r="BE494" s="1005" t="s">
        <v>710</v>
      </c>
      <c r="BF494" s="1005" t="s">
        <v>710</v>
      </c>
      <c r="BG494" s="1005" t="s">
        <v>710</v>
      </c>
      <c r="BH494" s="1005" t="s">
        <v>710</v>
      </c>
      <c r="BI494" s="1005" t="s">
        <v>710</v>
      </c>
      <c r="BJ494" s="1005" t="s">
        <v>710</v>
      </c>
      <c r="BK494" s="1005" t="s">
        <v>710</v>
      </c>
      <c r="BL494" s="1005" t="s">
        <v>710</v>
      </c>
      <c r="BM494" s="1005" t="s">
        <v>710</v>
      </c>
      <c r="BN494" s="1005" t="s">
        <v>710</v>
      </c>
      <c r="BO494" s="1005" t="s">
        <v>710</v>
      </c>
      <c r="BP494" s="1005" t="s">
        <v>710</v>
      </c>
      <c r="BQ494" s="1005" t="s">
        <v>710</v>
      </c>
      <c r="BR494" s="1005" t="s">
        <v>710</v>
      </c>
      <c r="BS494" s="1005" t="s">
        <v>710</v>
      </c>
      <c r="BT494" s="1005" t="s">
        <v>710</v>
      </c>
      <c r="BU494" s="988"/>
      <c r="BV494" s="1005" t="s">
        <v>710</v>
      </c>
      <c r="BW494" s="1005" t="s">
        <v>710</v>
      </c>
      <c r="BX494" s="1005" t="s">
        <v>710</v>
      </c>
      <c r="BY494" s="1005" t="s">
        <v>710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 t="str">
        <f t="shared" si="1256"/>
        <v/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>
        <f t="shared" si="1258"/>
        <v>20</v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 t="str">
        <f t="shared" si="1256"/>
        <v/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>
        <f t="shared" si="1258"/>
        <v>12</v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 t="str">
        <f t="shared" si="1256"/>
        <v/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>
        <f t="shared" si="1258"/>
        <v>168</v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 t="str">
        <f t="shared" si="1256"/>
        <v/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>
        <f t="shared" si="1258"/>
        <v>9.7813658779576595E-2</v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 t="str">
        <f t="shared" si="1256"/>
        <v/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>
        <f t="shared" si="1258"/>
        <v>5</v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 t="str">
        <f t="shared" si="1256"/>
        <v/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>
        <f t="shared" si="1258"/>
        <v>1200</v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712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>
        <f t="shared" si="1256"/>
        <v>12.5</v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>
        <f t="shared" si="1256"/>
        <v>12</v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 t="str">
        <f t="shared" si="1258"/>
        <v/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>
        <f t="shared" si="1289"/>
        <v>7.8209215442092153E-2</v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>
        <f t="shared" si="1289"/>
        <v>7.84</v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 t="str">
        <f t="shared" si="1291"/>
        <v/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>
        <f t="shared" si="1289"/>
        <v>1176</v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 t="str">
        <f t="shared" si="1291"/>
        <v/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713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 t="str">
        <f t="shared" si="1289"/>
        <v/>
      </c>
      <c r="CJ509" s="849">
        <f t="shared" si="1289"/>
        <v>1</v>
      </c>
      <c r="CK509" s="850">
        <f t="shared" si="1289"/>
        <v>5</v>
      </c>
      <c r="CL509" s="850">
        <f t="shared" si="1289"/>
        <v>5</v>
      </c>
      <c r="CM509" s="850">
        <f t="shared" si="1289"/>
        <v>10</v>
      </c>
      <c r="CN509" s="849">
        <f t="shared" si="1290"/>
        <v>12.5</v>
      </c>
      <c r="CO509" s="849" t="str">
        <f t="shared" si="1290"/>
        <v/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>
        <f t="shared" si="1291"/>
        <v>2</v>
      </c>
      <c r="DA509" s="892">
        <f t="shared" si="1291"/>
        <v>5</v>
      </c>
      <c r="DB509" s="893">
        <f t="shared" si="1291"/>
        <v>12.5</v>
      </c>
      <c r="DC509" s="893">
        <f t="shared" si="1291"/>
        <v>12.5</v>
      </c>
      <c r="DD509" s="893">
        <f t="shared" si="1291"/>
        <v>12.5</v>
      </c>
      <c r="DE509" s="892">
        <f t="shared" si="1292"/>
        <v>12.5</v>
      </c>
      <c r="DF509" s="892">
        <f t="shared" si="1292"/>
        <v>12.5</v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 t="str">
        <f t="shared" si="1289"/>
        <v/>
      </c>
      <c r="CJ510" s="849">
        <f t="shared" si="1289"/>
        <v>12</v>
      </c>
      <c r="CK510" s="850">
        <f t="shared" si="1289"/>
        <v>12</v>
      </c>
      <c r="CL510" s="850">
        <f t="shared" si="1289"/>
        <v>12</v>
      </c>
      <c r="CM510" s="850">
        <f t="shared" si="1289"/>
        <v>12</v>
      </c>
      <c r="CN510" s="849">
        <f t="shared" si="1290"/>
        <v>12</v>
      </c>
      <c r="CO510" s="849">
        <f t="shared" si="1290"/>
        <v>12</v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>
        <f t="shared" si="1291"/>
        <v>12</v>
      </c>
      <c r="DA510" s="892">
        <f t="shared" si="1291"/>
        <v>12</v>
      </c>
      <c r="DB510" s="893">
        <f t="shared" si="1291"/>
        <v>12</v>
      </c>
      <c r="DC510" s="893">
        <f t="shared" si="1291"/>
        <v>12</v>
      </c>
      <c r="DD510" s="893">
        <f t="shared" si="1291"/>
        <v>12</v>
      </c>
      <c r="DE510" s="892">
        <f t="shared" si="1292"/>
        <v>12</v>
      </c>
      <c r="DF510" s="892">
        <f t="shared" si="1292"/>
        <v>12</v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 t="str">
        <f t="shared" si="1289"/>
        <v/>
      </c>
      <c r="CJ512" s="870">
        <f t="shared" si="1289"/>
        <v>1.2669892901618929E-2</v>
      </c>
      <c r="CK512" s="871">
        <f t="shared" si="1289"/>
        <v>2.63956102117061E-2</v>
      </c>
      <c r="CL512" s="871">
        <f t="shared" si="1289"/>
        <v>2.8795211140043023E-2</v>
      </c>
      <c r="CM512" s="871">
        <f t="shared" si="1289"/>
        <v>6.5989025529265249E-2</v>
      </c>
      <c r="CN512" s="870">
        <f t="shared" si="1290"/>
        <v>7.0388293897882939E-2</v>
      </c>
      <c r="CO512" s="870" t="str">
        <f t="shared" si="1290"/>
        <v/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>
        <f t="shared" si="1291"/>
        <v>1.5837366127023661E-2</v>
      </c>
      <c r="DA512" s="875">
        <f t="shared" si="1291"/>
        <v>6.3349464508094644E-2</v>
      </c>
      <c r="DB512" s="876">
        <f t="shared" si="1291"/>
        <v>9.8983538293897888E-2</v>
      </c>
      <c r="DC512" s="876">
        <f t="shared" si="1291"/>
        <v>9.8983538293897888E-2</v>
      </c>
      <c r="DD512" s="876">
        <f t="shared" si="1291"/>
        <v>9.8983538293897888E-2</v>
      </c>
      <c r="DE512" s="875">
        <f t="shared" si="1292"/>
        <v>0.1319780510585305</v>
      </c>
      <c r="DF512" s="875">
        <f t="shared" si="1292"/>
        <v>0.1319780510585305</v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 t="str">
        <f t="shared" si="1289"/>
        <v/>
      </c>
      <c r="CJ513" s="849">
        <f t="shared" si="1289"/>
        <v>5</v>
      </c>
      <c r="CK513" s="850">
        <f t="shared" si="1289"/>
        <v>8</v>
      </c>
      <c r="CL513" s="850">
        <f t="shared" si="1289"/>
        <v>8.8000000000000007</v>
      </c>
      <c r="CM513" s="850">
        <f t="shared" si="1289"/>
        <v>11.2</v>
      </c>
      <c r="CN513" s="849">
        <f t="shared" si="1290"/>
        <v>12</v>
      </c>
      <c r="CO513" s="849" t="str">
        <f t="shared" si="1290"/>
        <v/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>
        <f t="shared" si="1291"/>
        <v>6.4</v>
      </c>
      <c r="DA513" s="892">
        <f t="shared" si="1291"/>
        <v>7.5</v>
      </c>
      <c r="DB513" s="893">
        <f t="shared" si="1291"/>
        <v>7.5</v>
      </c>
      <c r="DC513" s="893">
        <f t="shared" si="1291"/>
        <v>8</v>
      </c>
      <c r="DD513" s="893">
        <f t="shared" si="1291"/>
        <v>11.2</v>
      </c>
      <c r="DE513" s="892">
        <f t="shared" si="1292"/>
        <v>11.5</v>
      </c>
      <c r="DF513" s="892">
        <f t="shared" si="1292"/>
        <v>12</v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 t="str">
        <f t="shared" si="1289"/>
        <v/>
      </c>
      <c r="CJ514" s="849">
        <f t="shared" si="1289"/>
        <v>60</v>
      </c>
      <c r="CK514" s="850">
        <f t="shared" si="1289"/>
        <v>528</v>
      </c>
      <c r="CL514" s="850">
        <f t="shared" si="1289"/>
        <v>720</v>
      </c>
      <c r="CM514" s="850">
        <f t="shared" si="1289"/>
        <v>960</v>
      </c>
      <c r="CN514" s="849">
        <f t="shared" si="1290"/>
        <v>1680</v>
      </c>
      <c r="CO514" s="849" t="str">
        <f t="shared" si="1290"/>
        <v/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>
        <f t="shared" si="1291"/>
        <v>276</v>
      </c>
      <c r="DA514" s="892">
        <f t="shared" si="1291"/>
        <v>480</v>
      </c>
      <c r="DB514" s="893">
        <f t="shared" si="1291"/>
        <v>960</v>
      </c>
      <c r="DC514" s="893">
        <f t="shared" si="1291"/>
        <v>1125</v>
      </c>
      <c r="DD514" s="893">
        <f t="shared" si="1291"/>
        <v>1125</v>
      </c>
      <c r="DE514" s="892">
        <f t="shared" si="1292"/>
        <v>1680</v>
      </c>
      <c r="DF514" s="892">
        <f t="shared" si="1292"/>
        <v>1800</v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764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 t="str">
        <f t="shared" si="1318"/>
        <v/>
      </c>
      <c r="CJ515" s="849">
        <f t="shared" si="1318"/>
        <v>0.75</v>
      </c>
      <c r="CK515" s="850">
        <f t="shared" si="1318"/>
        <v>0.75</v>
      </c>
      <c r="CL515" s="850">
        <f t="shared" si="1318"/>
        <v>2</v>
      </c>
      <c r="CM515" s="850">
        <f t="shared" si="1318"/>
        <v>2</v>
      </c>
      <c r="CN515" s="849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9">
        <f t="shared" si="1319"/>
        <v>5</v>
      </c>
      <c r="CP515" s="849" t="str">
        <f t="shared" si="1319"/>
        <v/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>
        <f t="shared" si="1320"/>
        <v>0.75</v>
      </c>
      <c r="DA515" s="892">
        <f t="shared" si="1320"/>
        <v>2</v>
      </c>
      <c r="DB515" s="893">
        <f t="shared" si="1320"/>
        <v>2</v>
      </c>
      <c r="DC515" s="893">
        <f t="shared" si="1320"/>
        <v>2</v>
      </c>
      <c r="DD515" s="893">
        <f t="shared" si="1320"/>
        <v>2</v>
      </c>
      <c r="DE515" s="892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2">
        <f t="shared" si="1321"/>
        <v>5</v>
      </c>
      <c r="DG515" s="892">
        <f t="shared" si="1321"/>
        <v>5</v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 t="str">
        <f t="shared" si="1318"/>
        <v/>
      </c>
      <c r="CJ516" s="849">
        <f t="shared" si="1318"/>
        <v>12</v>
      </c>
      <c r="CK516" s="850">
        <f t="shared" si="1318"/>
        <v>12</v>
      </c>
      <c r="CL516" s="850">
        <f t="shared" si="1318"/>
        <v>12</v>
      </c>
      <c r="CM516" s="850">
        <f t="shared" si="1318"/>
        <v>12</v>
      </c>
      <c r="CN516" s="849">
        <f t="shared" si="1319"/>
        <v>12</v>
      </c>
      <c r="CO516" s="849">
        <f t="shared" si="1319"/>
        <v>12</v>
      </c>
      <c r="CP516" s="849" t="str">
        <f t="shared" si="1319"/>
        <v/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>
        <f t="shared" si="1320"/>
        <v>12</v>
      </c>
      <c r="DA516" s="892">
        <f t="shared" si="1320"/>
        <v>12</v>
      </c>
      <c r="DB516" s="893">
        <f t="shared" si="1320"/>
        <v>12</v>
      </c>
      <c r="DC516" s="893">
        <f t="shared" si="1320"/>
        <v>12</v>
      </c>
      <c r="DD516" s="893">
        <f t="shared" si="1320"/>
        <v>12</v>
      </c>
      <c r="DE516" s="892">
        <f t="shared" si="1321"/>
        <v>12</v>
      </c>
      <c r="DF516" s="892">
        <f t="shared" si="1321"/>
        <v>12</v>
      </c>
      <c r="DG516" s="892">
        <f t="shared" si="1321"/>
        <v>12</v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 t="str">
        <f t="shared" si="1318"/>
        <v/>
      </c>
      <c r="CJ518" s="870">
        <f t="shared" si="1318"/>
        <v>9.5984037133476727E-3</v>
      </c>
      <c r="CK518" s="871">
        <f t="shared" si="1318"/>
        <v>2.1116488169364882E-2</v>
      </c>
      <c r="CL518" s="871">
        <f t="shared" si="1318"/>
        <v>2.8155317559153171E-2</v>
      </c>
      <c r="CM518" s="871">
        <f t="shared" si="1318"/>
        <v>3.1283686176836863E-2</v>
      </c>
      <c r="CN518" s="870">
        <f t="shared" si="1319"/>
        <v>5.8656911581569111E-2</v>
      </c>
      <c r="CO518" s="870">
        <f t="shared" si="1319"/>
        <v>7.0388293897882939E-2</v>
      </c>
      <c r="CP518" s="870" t="str">
        <f t="shared" si="1319"/>
        <v/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>
        <f t="shared" si="1320"/>
        <v>2.1116488169364882E-2</v>
      </c>
      <c r="DA518" s="875">
        <f t="shared" si="1320"/>
        <v>3.5194146948941463E-2</v>
      </c>
      <c r="DB518" s="876">
        <f t="shared" si="1320"/>
        <v>4.0221882227361679E-2</v>
      </c>
      <c r="DC518" s="876">
        <f t="shared" si="1320"/>
        <v>4.6925529265255284E-2</v>
      </c>
      <c r="DD518" s="876">
        <f t="shared" si="1320"/>
        <v>4.6925529265255284E-2</v>
      </c>
      <c r="DE518" s="875">
        <f t="shared" si="1321"/>
        <v>8.7985367372353671E-2</v>
      </c>
      <c r="DF518" s="875">
        <f t="shared" si="1321"/>
        <v>8.7985367372353671E-2</v>
      </c>
      <c r="DG518" s="875">
        <f t="shared" si="1321"/>
        <v>8.7985367372353671E-2</v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 t="str">
        <f t="shared" si="1318"/>
        <v/>
      </c>
      <c r="CJ519" s="849">
        <f t="shared" si="1318"/>
        <v>12.5</v>
      </c>
      <c r="CK519" s="850">
        <f t="shared" si="1318"/>
        <v>13</v>
      </c>
      <c r="CL519" s="850">
        <f t="shared" si="1318"/>
        <v>13</v>
      </c>
      <c r="CM519" s="850">
        <f t="shared" si="1318"/>
        <v>13</v>
      </c>
      <c r="CN519" s="849">
        <f t="shared" si="1319"/>
        <v>13.5</v>
      </c>
      <c r="CO519" s="849">
        <f t="shared" si="1319"/>
        <v>17</v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>
        <f t="shared" si="1320"/>
        <v>12.5</v>
      </c>
      <c r="DA519" s="892">
        <f t="shared" si="1320"/>
        <v>13</v>
      </c>
      <c r="DB519" s="893">
        <f t="shared" si="1320"/>
        <v>13.5</v>
      </c>
      <c r="DC519" s="893">
        <f t="shared" si="1320"/>
        <v>17.5</v>
      </c>
      <c r="DD519" s="893">
        <f t="shared" si="1320"/>
        <v>20</v>
      </c>
      <c r="DE519" s="892">
        <f t="shared" si="1321"/>
        <v>24</v>
      </c>
      <c r="DF519" s="892">
        <f t="shared" si="1321"/>
        <v>30</v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 t="str">
        <f t="shared" si="1318"/>
        <v/>
      </c>
      <c r="CJ520" s="849">
        <f t="shared" si="1318"/>
        <v>117</v>
      </c>
      <c r="CK520" s="850">
        <f t="shared" si="1318"/>
        <v>117</v>
      </c>
      <c r="CL520" s="850">
        <f t="shared" si="1318"/>
        <v>300</v>
      </c>
      <c r="CM520" s="850">
        <f t="shared" si="1318"/>
        <v>324</v>
      </c>
      <c r="CN520" s="849">
        <f t="shared" si="1319"/>
        <v>780</v>
      </c>
      <c r="CO520" s="849">
        <f t="shared" si="1319"/>
        <v>1020</v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>
        <f t="shared" si="1320"/>
        <v>157.5</v>
      </c>
      <c r="DA520" s="892">
        <f t="shared" si="1320"/>
        <v>300</v>
      </c>
      <c r="DB520" s="893">
        <f t="shared" si="1320"/>
        <v>324</v>
      </c>
      <c r="DC520" s="893">
        <f t="shared" si="1320"/>
        <v>720</v>
      </c>
      <c r="DD520" s="893">
        <f t="shared" si="1320"/>
        <v>780</v>
      </c>
      <c r="DE520" s="892">
        <f t="shared" si="1321"/>
        <v>1200</v>
      </c>
      <c r="DF520" s="892">
        <f t="shared" si="1321"/>
        <v>1440</v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765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 t="str">
        <f t="shared" si="1318"/>
        <v/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 t="str">
        <f t="shared" si="1320"/>
        <v/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 t="str">
        <f t="shared" si="1318"/>
        <v/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 t="str">
        <f t="shared" si="1320"/>
        <v/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 t="str">
        <f t="shared" si="1318"/>
        <v/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 t="str">
        <f t="shared" si="1320"/>
        <v/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 t="str">
        <f t="shared" si="1318"/>
        <v/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 t="str">
        <f t="shared" si="1358"/>
        <v/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 t="str">
        <f t="shared" si="1318"/>
        <v/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 t="str">
        <f t="shared" si="1358"/>
        <v/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714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 t="str">
        <f t="shared" si="1376"/>
        <v/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 t="str">
        <f t="shared" si="1358"/>
        <v/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 t="str">
        <f t="shared" si="1376"/>
        <v/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 t="str">
        <f t="shared" si="1358"/>
        <v/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 t="str">
        <f t="shared" si="1376"/>
        <v/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 t="str">
        <f t="shared" si="1358"/>
        <v/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 t="str">
        <f t="shared" si="1376"/>
        <v/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 t="str">
        <f t="shared" si="1358"/>
        <v/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715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 t="str">
        <f t="shared" si="1488"/>
        <v/>
      </c>
      <c r="CL534" s="850">
        <f t="shared" si="1488"/>
        <v>60</v>
      </c>
      <c r="CM534" s="850">
        <f t="shared" si="1488"/>
        <v>60</v>
      </c>
      <c r="CN534" s="849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>
        <f t="shared" si="1358"/>
        <v>20</v>
      </c>
      <c r="DC534" s="893">
        <f t="shared" si="1358"/>
        <v>48</v>
      </c>
      <c r="DD534" s="893">
        <f t="shared" si="1358"/>
        <v>60</v>
      </c>
      <c r="DE534" s="892">
        <f t="shared" si="1359"/>
        <v>120</v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 t="str">
        <f t="shared" si="1488"/>
        <v/>
      </c>
      <c r="CL536" s="871">
        <f t="shared" si="1488"/>
        <v>9.4828673723536747E-3</v>
      </c>
      <c r="CM536" s="871">
        <f t="shared" si="1488"/>
        <v>1.1379440846824409E-2</v>
      </c>
      <c r="CN536" s="870" t="str">
        <f t="shared" si="1489"/>
        <v/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>
        <f t="shared" si="1494"/>
        <v>4.7414336861768373E-3</v>
      </c>
      <c r="DC536" s="876">
        <f t="shared" si="1494"/>
        <v>1.1379440846824407E-2</v>
      </c>
      <c r="DD536" s="876">
        <f t="shared" si="1494"/>
        <v>1.422430105853051E-2</v>
      </c>
      <c r="DE536" s="875">
        <f t="shared" si="1495"/>
        <v>2.8448602117061021E-2</v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 t="str">
        <f t="shared" si="1488"/>
        <v/>
      </c>
      <c r="CL537" s="850">
        <f t="shared" si="1488"/>
        <v>28</v>
      </c>
      <c r="CM537" s="850">
        <f t="shared" si="1488"/>
        <v>29</v>
      </c>
      <c r="CN537" s="849" t="str">
        <f t="shared" si="1489"/>
        <v/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>
        <f t="shared" si="1494"/>
        <v>13</v>
      </c>
      <c r="DC537" s="893">
        <f t="shared" si="1494"/>
        <v>24</v>
      </c>
      <c r="DD537" s="893">
        <f t="shared" si="1494"/>
        <v>30</v>
      </c>
      <c r="DE537" s="892">
        <f t="shared" si="1495"/>
        <v>112</v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 t="str">
        <f t="shared" si="1488"/>
        <v/>
      </c>
      <c r="CL538" s="850">
        <f t="shared" si="1488"/>
        <v>1680</v>
      </c>
      <c r="CM538" s="850">
        <f t="shared" si="1488"/>
        <v>1740</v>
      </c>
      <c r="CN538" s="849" t="str">
        <f t="shared" si="1489"/>
        <v/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>
        <f t="shared" si="1494"/>
        <v>1152</v>
      </c>
      <c r="DC538" s="893">
        <f t="shared" si="1494"/>
        <v>1560</v>
      </c>
      <c r="DD538" s="893">
        <f t="shared" si="1494"/>
        <v>1800</v>
      </c>
      <c r="DE538" s="892">
        <f t="shared" si="1495"/>
        <v>2240</v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716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 t="str">
        <f t="shared" si="1488"/>
        <v/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 t="str">
        <f t="shared" si="1494"/>
        <v/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 t="str">
        <f t="shared" si="1488"/>
        <v/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 t="str">
        <f t="shared" si="1494"/>
        <v/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 t="str">
        <f t="shared" si="1488"/>
        <v/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 t="str">
        <f t="shared" si="1494"/>
        <v/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 t="str">
        <f t="shared" si="1488"/>
        <v/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 t="str">
        <f t="shared" si="1494"/>
        <v/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 t="str">
        <f t="shared" si="1488"/>
        <v/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 t="str">
        <f t="shared" si="1494"/>
        <v/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717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 t="str">
        <f t="shared" si="1654"/>
        <v/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 t="str">
        <f t="shared" si="1652"/>
        <v/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 t="str">
        <f t="shared" si="1654"/>
        <v/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 t="str">
        <f t="shared" si="1652"/>
        <v/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 t="str">
        <f t="shared" si="1654"/>
        <v/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 t="str">
        <f t="shared" si="1652"/>
        <v/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 t="str">
        <f t="shared" si="1654"/>
        <v/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 t="str">
        <f t="shared" si="1652"/>
        <v/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718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723</v>
      </c>
      <c r="C552" s="1005" t="s">
        <v>723</v>
      </c>
      <c r="D552" s="1005"/>
      <c r="E552" s="1005"/>
      <c r="F552" s="1005" t="s">
        <v>723</v>
      </c>
      <c r="G552" s="1005" t="s">
        <v>723</v>
      </c>
      <c r="H552" s="1005" t="s">
        <v>723</v>
      </c>
      <c r="I552" s="1005" t="s">
        <v>723</v>
      </c>
      <c r="J552" s="1005" t="s">
        <v>723</v>
      </c>
      <c r="K552" s="1005" t="s">
        <v>723</v>
      </c>
      <c r="L552" s="1005" t="s">
        <v>723</v>
      </c>
      <c r="M552" s="1005" t="s">
        <v>723</v>
      </c>
      <c r="N552" s="1005" t="s">
        <v>723</v>
      </c>
      <c r="O552" s="1005" t="s">
        <v>723</v>
      </c>
      <c r="P552" s="1005" t="s">
        <v>723</v>
      </c>
      <c r="Q552" s="1005" t="s">
        <v>723</v>
      </c>
      <c r="R552" s="1005" t="s">
        <v>723</v>
      </c>
      <c r="S552" s="1073"/>
      <c r="T552" s="1005" t="s">
        <v>723</v>
      </c>
      <c r="U552" s="1005" t="s">
        <v>723</v>
      </c>
      <c r="V552" s="1005" t="s">
        <v>723</v>
      </c>
      <c r="W552" s="1005" t="s">
        <v>723</v>
      </c>
      <c r="X552" s="1005" t="s">
        <v>723</v>
      </c>
      <c r="Y552" s="1005" t="s">
        <v>723</v>
      </c>
      <c r="Z552" s="1005" t="s">
        <v>723</v>
      </c>
      <c r="AA552" s="1005" t="s">
        <v>723</v>
      </c>
      <c r="AB552" s="1005" t="s">
        <v>723</v>
      </c>
      <c r="AC552" s="1005" t="s">
        <v>723</v>
      </c>
      <c r="AD552" s="1005" t="s">
        <v>723</v>
      </c>
      <c r="AE552" s="1005" t="s">
        <v>723</v>
      </c>
      <c r="AF552" s="1005" t="s">
        <v>723</v>
      </c>
      <c r="AG552" s="1005" t="s">
        <v>723</v>
      </c>
      <c r="AH552" s="1005" t="s">
        <v>723</v>
      </c>
      <c r="AI552" s="1005" t="s">
        <v>723</v>
      </c>
      <c r="AJ552" s="1005" t="s">
        <v>723</v>
      </c>
      <c r="AK552" s="1073"/>
      <c r="AL552" s="1005" t="s">
        <v>723</v>
      </c>
      <c r="AM552" s="1005" t="s">
        <v>723</v>
      </c>
      <c r="AN552" s="1005" t="s">
        <v>723</v>
      </c>
      <c r="AO552" s="1005" t="s">
        <v>723</v>
      </c>
      <c r="AP552" s="1005" t="s">
        <v>723</v>
      </c>
      <c r="AQ552" s="1005" t="s">
        <v>723</v>
      </c>
      <c r="AR552" s="1005" t="s">
        <v>723</v>
      </c>
      <c r="AS552" s="1005" t="s">
        <v>723</v>
      </c>
      <c r="AT552" s="1005"/>
      <c r="AU552" s="1005" t="s">
        <v>723</v>
      </c>
      <c r="AV552" s="1005" t="s">
        <v>723</v>
      </c>
      <c r="AW552" s="1005" t="s">
        <v>723</v>
      </c>
      <c r="AX552" s="1005" t="s">
        <v>723</v>
      </c>
      <c r="AY552" s="1005" t="s">
        <v>723</v>
      </c>
      <c r="AZ552" s="1005" t="s">
        <v>723</v>
      </c>
      <c r="BA552" s="1005" t="s">
        <v>723</v>
      </c>
      <c r="BB552" s="1005" t="s">
        <v>723</v>
      </c>
      <c r="BC552" s="1073"/>
      <c r="BD552" s="1005" t="s">
        <v>723</v>
      </c>
      <c r="BE552" s="1005" t="s">
        <v>723</v>
      </c>
      <c r="BF552" s="1005" t="s">
        <v>723</v>
      </c>
      <c r="BG552" s="1005" t="s">
        <v>723</v>
      </c>
      <c r="BH552" s="1005" t="s">
        <v>723</v>
      </c>
      <c r="BI552" s="1005" t="s">
        <v>723</v>
      </c>
      <c r="BJ552" s="1005" t="s">
        <v>723</v>
      </c>
      <c r="BK552" s="1005" t="s">
        <v>723</v>
      </c>
      <c r="BL552" s="1005" t="s">
        <v>723</v>
      </c>
      <c r="BM552" s="1005" t="s">
        <v>723</v>
      </c>
      <c r="BN552" s="1005" t="s">
        <v>723</v>
      </c>
      <c r="BO552" s="1005" t="s">
        <v>723</v>
      </c>
      <c r="BP552" s="1005" t="s">
        <v>723</v>
      </c>
      <c r="BQ552" s="1005" t="s">
        <v>723</v>
      </c>
      <c r="BR552" s="1005" t="s">
        <v>723</v>
      </c>
      <c r="BS552" s="1005" t="s">
        <v>723</v>
      </c>
      <c r="BT552" s="1005" t="s">
        <v>723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719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12</v>
      </c>
      <c r="CM558" s="850" t="str">
        <f t="shared" si="1938"/>
        <v/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12</v>
      </c>
      <c r="DD558" s="893">
        <f t="shared" si="1868"/>
        <v>12</v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6.2567372353673724E-4</v>
      </c>
      <c r="CM560" s="871" t="str">
        <f t="shared" si="1938"/>
        <v/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3.9104607721046077E-4</v>
      </c>
      <c r="DD560" s="876">
        <f t="shared" si="1868"/>
        <v>5.2139476961394766E-4</v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10</v>
      </c>
      <c r="CM561" s="850" t="str">
        <f t="shared" si="1938"/>
        <v/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>
        <f t="shared" si="1868"/>
        <v>20</v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120</v>
      </c>
      <c r="CM562" s="850" t="str">
        <f t="shared" si="1938"/>
        <v/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240</v>
      </c>
      <c r="DD562" s="893">
        <f t="shared" si="1868"/>
        <v>240</v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720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12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12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1.5016169364881697E-3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9.3851058530510585E-4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10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12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120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144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721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722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>
        <f t="shared" si="2236"/>
        <v>1</v>
      </c>
      <c r="CL575" s="855">
        <f t="shared" si="2236"/>
        <v>1</v>
      </c>
      <c r="CM575" s="855">
        <f t="shared" si="2236"/>
        <v>1</v>
      </c>
      <c r="CN575" s="854" t="str">
        <f t="shared" si="2237"/>
        <v/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>
        <f t="shared" si="2394"/>
        <v>1</v>
      </c>
      <c r="DC575" s="893">
        <f t="shared" si="2394"/>
        <v>1</v>
      </c>
      <c r="DD575" s="893">
        <f t="shared" si="2394"/>
        <v>2</v>
      </c>
      <c r="DE575" s="892">
        <f t="shared" si="2395"/>
        <v>4</v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>
        <f t="shared" si="2236"/>
        <v>12</v>
      </c>
      <c r="CL576" s="855">
        <f t="shared" si="2236"/>
        <v>12</v>
      </c>
      <c r="CM576" s="855">
        <f t="shared" si="2236"/>
        <v>12</v>
      </c>
      <c r="CN576" s="854" t="str">
        <f t="shared" si="2237"/>
        <v/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>
        <f t="shared" si="2394"/>
        <v>12</v>
      </c>
      <c r="DC576" s="893">
        <f t="shared" si="2394"/>
        <v>12</v>
      </c>
      <c r="DD576" s="893">
        <f t="shared" si="2394"/>
        <v>12</v>
      </c>
      <c r="DE576" s="892">
        <f t="shared" si="2395"/>
        <v>12</v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>
        <f t="shared" si="2236"/>
        <v>2.9980199252801993E-4</v>
      </c>
      <c r="CL578" s="871">
        <f t="shared" si="2236"/>
        <v>3.2705671912147634E-4</v>
      </c>
      <c r="CM578" s="871">
        <f t="shared" si="2236"/>
        <v>3.5976239103362385E-4</v>
      </c>
      <c r="CN578" s="870" t="str">
        <f t="shared" si="2237"/>
        <v/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>
        <f t="shared" si="2394"/>
        <v>4.4970298879202987E-4</v>
      </c>
      <c r="DC578" s="876">
        <f t="shared" si="2394"/>
        <v>4.4970298879202987E-4</v>
      </c>
      <c r="DD578" s="876">
        <f t="shared" si="2394"/>
        <v>8.9940597758405975E-4</v>
      </c>
      <c r="DE578" s="875">
        <f t="shared" si="2395"/>
        <v>1.7988119551681195E-3</v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724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>
        <f t="shared" si="2236"/>
        <v>12</v>
      </c>
      <c r="CL579" s="855">
        <f t="shared" si="2236"/>
        <v>13</v>
      </c>
      <c r="CM579" s="855">
        <f t="shared" si="2236"/>
        <v>15</v>
      </c>
      <c r="CN579" s="854" t="str">
        <f t="shared" si="2237"/>
        <v/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>
        <f t="shared" si="2394"/>
        <v>10</v>
      </c>
      <c r="DC579" s="893">
        <f t="shared" si="2394"/>
        <v>20</v>
      </c>
      <c r="DD579" s="893">
        <f t="shared" si="2394"/>
        <v>40</v>
      </c>
      <c r="DE579" s="892">
        <f t="shared" si="2395"/>
        <v>40</v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>
        <f t="shared" si="2534"/>
        <v>144</v>
      </c>
      <c r="CL580" s="855">
        <f t="shared" si="2534"/>
        <v>156</v>
      </c>
      <c r="CM580" s="855">
        <f t="shared" si="2534"/>
        <v>180</v>
      </c>
      <c r="CN580" s="854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>
        <f t="shared" si="2394"/>
        <v>240</v>
      </c>
      <c r="DC580" s="893">
        <f t="shared" si="2394"/>
        <v>480</v>
      </c>
      <c r="DD580" s="893">
        <f t="shared" si="2394"/>
        <v>480</v>
      </c>
      <c r="DE580" s="892">
        <f t="shared" si="2395"/>
        <v>960</v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725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726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 t="str">
        <f t="shared" si="2534"/>
        <v/>
      </c>
      <c r="CK587" s="855">
        <f t="shared" si="2534"/>
        <v>0.5</v>
      </c>
      <c r="CL587" s="855">
        <f t="shared" si="2534"/>
        <v>0.5</v>
      </c>
      <c r="CM587" s="855">
        <f t="shared" si="2534"/>
        <v>1</v>
      </c>
      <c r="CN587" s="854">
        <f t="shared" si="2535"/>
        <v>2.4</v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>
        <f t="shared" si="2544"/>
        <v>0.1</v>
      </c>
      <c r="DB587" s="876">
        <f t="shared" si="2544"/>
        <v>0.25</v>
      </c>
      <c r="DC587" s="876">
        <f t="shared" si="2544"/>
        <v>0.5</v>
      </c>
      <c r="DD587" s="876">
        <f t="shared" si="2544"/>
        <v>0.5</v>
      </c>
      <c r="DE587" s="875">
        <f t="shared" si="2545"/>
        <v>1</v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 t="str">
        <f t="shared" si="2534"/>
        <v/>
      </c>
      <c r="CK588" s="855">
        <f t="shared" si="2534"/>
        <v>12</v>
      </c>
      <c r="CL588" s="855">
        <f t="shared" si="2534"/>
        <v>12</v>
      </c>
      <c r="CM588" s="855">
        <f t="shared" si="2534"/>
        <v>12</v>
      </c>
      <c r="CN588" s="854">
        <f t="shared" si="2535"/>
        <v>12</v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>
        <f t="shared" si="2544"/>
        <v>12</v>
      </c>
      <c r="DB588" s="893">
        <f t="shared" si="2544"/>
        <v>12</v>
      </c>
      <c r="DC588" s="893">
        <f t="shared" si="2544"/>
        <v>12</v>
      </c>
      <c r="DD588" s="893">
        <f t="shared" si="2544"/>
        <v>12</v>
      </c>
      <c r="DE588" s="892">
        <f t="shared" si="2545"/>
        <v>12</v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 t="str">
        <f t="shared" si="2534"/>
        <v/>
      </c>
      <c r="CK590" s="871">
        <f t="shared" si="2534"/>
        <v>4.3301835616438361E-3</v>
      </c>
      <c r="CL590" s="871">
        <f t="shared" si="2534"/>
        <v>4.7238366127023666E-3</v>
      </c>
      <c r="CM590" s="871">
        <f t="shared" si="2534"/>
        <v>5.1962202739726021E-3</v>
      </c>
      <c r="CN590" s="870">
        <f t="shared" si="2535"/>
        <v>5.7735780821917817E-3</v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>
        <f t="shared" si="2544"/>
        <v>6.4952753424657537E-3</v>
      </c>
      <c r="DB590" s="876">
        <f t="shared" si="2544"/>
        <v>6.4952753424657537E-3</v>
      </c>
      <c r="DC590" s="876">
        <f t="shared" si="2544"/>
        <v>6.4952753424657537E-3</v>
      </c>
      <c r="DD590" s="876">
        <f t="shared" si="2544"/>
        <v>8.6603671232876722E-3</v>
      </c>
      <c r="DE590" s="875">
        <f t="shared" si="2545"/>
        <v>1.0392440547945204E-2</v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 t="str">
        <f t="shared" si="2534"/>
        <v/>
      </c>
      <c r="CK591" s="855">
        <f t="shared" si="2534"/>
        <v>2</v>
      </c>
      <c r="CL591" s="855">
        <f t="shared" si="2534"/>
        <v>2</v>
      </c>
      <c r="CM591" s="855">
        <f t="shared" si="2534"/>
        <v>14</v>
      </c>
      <c r="CN591" s="854">
        <f t="shared" si="2535"/>
        <v>35</v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>
        <f t="shared" si="2544"/>
        <v>2.5</v>
      </c>
      <c r="DB591" s="893">
        <f t="shared" si="2544"/>
        <v>13</v>
      </c>
      <c r="DC591" s="893">
        <f t="shared" si="2544"/>
        <v>15</v>
      </c>
      <c r="DD591" s="893">
        <f t="shared" si="2544"/>
        <v>45</v>
      </c>
      <c r="DE591" s="892">
        <f t="shared" si="2545"/>
        <v>120</v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 t="str">
        <f t="shared" si="2534"/>
        <v/>
      </c>
      <c r="CK592" s="855">
        <f t="shared" si="2534"/>
        <v>24</v>
      </c>
      <c r="CL592" s="855">
        <f t="shared" si="2534"/>
        <v>24</v>
      </c>
      <c r="CM592" s="855">
        <f t="shared" si="2534"/>
        <v>168</v>
      </c>
      <c r="CN592" s="854">
        <f t="shared" si="2535"/>
        <v>420</v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>
        <f t="shared" si="2544"/>
        <v>30</v>
      </c>
      <c r="DB592" s="893">
        <f t="shared" si="2544"/>
        <v>156</v>
      </c>
      <c r="DC592" s="893">
        <f t="shared" si="2544"/>
        <v>180</v>
      </c>
      <c r="DD592" s="893">
        <f t="shared" si="2544"/>
        <v>540</v>
      </c>
      <c r="DE592" s="892">
        <f t="shared" si="2545"/>
        <v>1440</v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766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727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728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 t="str">
        <f t="shared" si="2941"/>
        <v/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>
        <f t="shared" si="2943"/>
        <v>1</v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 t="str">
        <f t="shared" si="2941"/>
        <v/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>
        <f t="shared" si="2943"/>
        <v>8.9125918430884177E-4</v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 t="str">
        <f t="shared" si="2941"/>
        <v/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>
        <f t="shared" si="2943"/>
        <v>25</v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 t="str">
        <f t="shared" si="2941"/>
        <v/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>
        <f t="shared" si="2943"/>
        <v>25</v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729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0</v>
      </c>
      <c r="CO640" s="870">
        <f t="shared" si="3079"/>
        <v>4.8205316427034984E-3</v>
      </c>
      <c r="CP640" s="870">
        <f t="shared" si="3079"/>
        <v>1.7520532752179328E-2</v>
      </c>
      <c r="CQ640" s="869">
        <f t="shared" si="3079"/>
        <v>2.2094103362391031E-2</v>
      </c>
      <c r="CR640" s="1487">
        <f t="shared" si="3079"/>
        <v>2.9458804483188047E-2</v>
      </c>
      <c r="CS640" s="1487">
        <f t="shared" si="3079"/>
        <v>6.2505062266500627E-2</v>
      </c>
      <c r="CT640" s="872">
        <f t="shared" si="3079"/>
        <v>0.11916547696139476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7.9538772104607736E-3</v>
      </c>
      <c r="DF640" s="875">
        <f t="shared" si="3073"/>
        <v>2.1241771926703436E-2</v>
      </c>
      <c r="DG640" s="875">
        <f t="shared" si="3073"/>
        <v>3.314115504358655E-2</v>
      </c>
      <c r="DH640" s="875">
        <f t="shared" si="3073"/>
        <v>3.9361692403486928E-2</v>
      </c>
      <c r="DI640" s="875">
        <f t="shared" si="3073"/>
        <v>5.6039850560398508E-2</v>
      </c>
      <c r="DJ640" s="874">
        <f t="shared" si="3073"/>
        <v>6.5074529887920299E-2</v>
      </c>
      <c r="DK640" s="873">
        <f t="shared" si="3073"/>
        <v>0.12016076899128268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0</v>
      </c>
      <c r="CO642" s="849">
        <f t="shared" si="3081"/>
        <v>120</v>
      </c>
      <c r="CP642" s="849">
        <f t="shared" si="3081"/>
        <v>504</v>
      </c>
      <c r="CQ642" s="848">
        <f t="shared" si="3081"/>
        <v>720</v>
      </c>
      <c r="CR642" s="1486">
        <f t="shared" si="3081"/>
        <v>1080</v>
      </c>
      <c r="CS642" s="1486">
        <f t="shared" si="3081"/>
        <v>4800</v>
      </c>
      <c r="CT642" s="851">
        <f t="shared" si="3081"/>
        <v>4800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180</v>
      </c>
      <c r="DF642" s="892">
        <f t="shared" si="3073"/>
        <v>780</v>
      </c>
      <c r="DG642" s="892">
        <f t="shared" si="3073"/>
        <v>900</v>
      </c>
      <c r="DH642" s="892">
        <f t="shared" si="3073"/>
        <v>1860</v>
      </c>
      <c r="DI642" s="892">
        <f t="shared" si="3073"/>
        <v>2472</v>
      </c>
      <c r="DJ642" s="891">
        <f t="shared" si="3073"/>
        <v>3000</v>
      </c>
      <c r="DK642" s="890">
        <f t="shared" si="3073"/>
        <v>3336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767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768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769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770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771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>
        <f t="shared" si="3123"/>
        <v>2</v>
      </c>
      <c r="CJ666" s="849">
        <f t="shared" si="3123"/>
        <v>3</v>
      </c>
      <c r="CK666" s="850">
        <f t="shared" si="3123"/>
        <v>3</v>
      </c>
      <c r="CL666" s="850">
        <f t="shared" si="3123"/>
        <v>4</v>
      </c>
      <c r="CM666" s="850">
        <f t="shared" si="3123"/>
        <v>4</v>
      </c>
      <c r="CN666" s="849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9">
        <f t="shared" si="3124"/>
        <v>7</v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>
        <f t="shared" si="3125"/>
        <v>2</v>
      </c>
      <c r="DA666" s="892">
        <f t="shared" si="3125"/>
        <v>2</v>
      </c>
      <c r="DB666" s="893">
        <f t="shared" si="3125"/>
        <v>2</v>
      </c>
      <c r="DC666" s="893">
        <f t="shared" si="3125"/>
        <v>3</v>
      </c>
      <c r="DD666" s="893">
        <f t="shared" si="3125"/>
        <v>4</v>
      </c>
      <c r="DE666" s="892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4</v>
      </c>
      <c r="DF666" s="892">
        <f t="shared" si="3126"/>
        <v>5</v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>
        <f t="shared" si="3123"/>
        <v>5.9523809523809521E-2</v>
      </c>
      <c r="CJ667" s="870">
        <f t="shared" si="3123"/>
        <v>7.1428571428571425E-2</v>
      </c>
      <c r="CK667" s="871">
        <f t="shared" si="3123"/>
        <v>7.9365079365079375E-2</v>
      </c>
      <c r="CL667" s="871">
        <f t="shared" si="3123"/>
        <v>8.6580086580086577E-2</v>
      </c>
      <c r="CM667" s="871">
        <f t="shared" si="3123"/>
        <v>9.5238095238095233E-2</v>
      </c>
      <c r="CN667" s="870">
        <f t="shared" si="3124"/>
        <v>0.11904761904761904</v>
      </c>
      <c r="CO667" s="870">
        <f t="shared" si="3124"/>
        <v>0.18518518518518517</v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>
        <f t="shared" si="3125"/>
        <v>5.9523809523809521E-2</v>
      </c>
      <c r="DA667" s="875">
        <f t="shared" si="3125"/>
        <v>7.9365079365079375E-2</v>
      </c>
      <c r="DB667" s="876">
        <f t="shared" si="3125"/>
        <v>9.5238095238095233E-2</v>
      </c>
      <c r="DC667" s="876">
        <f t="shared" si="3125"/>
        <v>0.1020408163265306</v>
      </c>
      <c r="DD667" s="876">
        <f t="shared" si="3125"/>
        <v>0.11904761904761904</v>
      </c>
      <c r="DE667" s="875">
        <f t="shared" si="3126"/>
        <v>0.11904761904761904</v>
      </c>
      <c r="DF667" s="875">
        <f t="shared" si="3126"/>
        <v>0.14880952380952381</v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772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773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774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775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776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777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778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779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1200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4200</v>
      </c>
      <c r="CT708" s="851">
        <f t="shared" si="3215"/>
        <v>9300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8400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900</v>
      </c>
      <c r="CT714" s="851">
        <f t="shared" si="3220"/>
        <v>21660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9600</v>
      </c>
      <c r="DK714" s="890">
        <f t="shared" si="3219"/>
        <v>21600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0</v>
      </c>
      <c r="CS720" s="1486">
        <f t="shared" si="3230"/>
        <v>3600</v>
      </c>
      <c r="CT720" s="851">
        <f t="shared" si="3230"/>
        <v>9600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3600</v>
      </c>
      <c r="DJ720" s="891">
        <f t="shared" si="3224"/>
        <v>3600</v>
      </c>
      <c r="DK720" s="890">
        <f t="shared" si="3224"/>
        <v>9600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 t="str">
        <f t="shared" si="3247"/>
        <v/>
      </c>
      <c r="CL733" s="850" t="str">
        <f t="shared" si="3247"/>
        <v/>
      </c>
      <c r="CM733" s="850" t="str">
        <f t="shared" si="3247"/>
        <v/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 t="str">
        <f t="shared" si="3249"/>
        <v/>
      </c>
      <c r="DC733" s="893">
        <f t="shared" si="3249"/>
        <v>1</v>
      </c>
      <c r="DD733" s="893" t="str">
        <f t="shared" si="3249"/>
        <v/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 t="str">
        <f t="shared" si="3247"/>
        <v/>
      </c>
      <c r="CL734" s="850" t="str">
        <f t="shared" si="3247"/>
        <v/>
      </c>
      <c r="CM734" s="850" t="str">
        <f t="shared" si="3247"/>
        <v/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 t="str">
        <f t="shared" si="3249"/>
        <v/>
      </c>
      <c r="DC734" s="893">
        <f t="shared" si="3249"/>
        <v>1</v>
      </c>
      <c r="DD734" s="893" t="str">
        <f t="shared" si="3249"/>
        <v/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 t="str">
        <f t="shared" si="3247"/>
        <v/>
      </c>
      <c r="CL735" s="850" t="str">
        <f t="shared" si="3247"/>
        <v/>
      </c>
      <c r="CM735" s="850" t="str">
        <f t="shared" si="3247"/>
        <v/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 t="str">
        <f t="shared" si="3249"/>
        <v/>
      </c>
      <c r="DC735" s="893">
        <f t="shared" si="3249"/>
        <v>12</v>
      </c>
      <c r="DD735" s="893" t="str">
        <f t="shared" si="3249"/>
        <v/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 t="str">
        <f t="shared" si="3247"/>
        <v/>
      </c>
      <c r="CL736" s="850" t="str">
        <f t="shared" si="3247"/>
        <v/>
      </c>
      <c r="CM736" s="850" t="str">
        <f t="shared" si="3247"/>
        <v/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 t="str">
        <f t="shared" si="3249"/>
        <v/>
      </c>
      <c r="DC736" s="893">
        <f t="shared" si="3249"/>
        <v>2000</v>
      </c>
      <c r="DD736" s="893" t="str">
        <f t="shared" si="3249"/>
        <v/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 t="str">
        <f t="shared" si="3247"/>
        <v/>
      </c>
      <c r="CL737" s="850" t="str">
        <f t="shared" si="3247"/>
        <v/>
      </c>
      <c r="CM737" s="850" t="str">
        <f t="shared" si="3247"/>
        <v/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 t="str">
        <f t="shared" si="3249"/>
        <v/>
      </c>
      <c r="DC737" s="893">
        <f t="shared" si="3249"/>
        <v>24000</v>
      </c>
      <c r="DD737" s="893" t="str">
        <f t="shared" si="3249"/>
        <v/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0</v>
      </c>
      <c r="CP743" s="849">
        <f t="shared" si="3263"/>
        <v>10800</v>
      </c>
      <c r="CQ743" s="848">
        <f t="shared" si="3263"/>
        <v>23760</v>
      </c>
      <c r="CR743" s="1486">
        <f t="shared" si="3263"/>
        <v>26160</v>
      </c>
      <c r="CS743" s="1486">
        <f t="shared" si="3263"/>
        <v>30600</v>
      </c>
      <c r="CT743" s="851">
        <f t="shared" si="3263"/>
        <v>30960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10800</v>
      </c>
      <c r="DG743" s="892">
        <f t="shared" si="3262"/>
        <v>12600</v>
      </c>
      <c r="DH743" s="892">
        <f t="shared" si="3262"/>
        <v>18600</v>
      </c>
      <c r="DI743" s="892">
        <f t="shared" si="3262"/>
        <v>26640</v>
      </c>
      <c r="DJ743" s="891">
        <f t="shared" si="3262"/>
        <v>27100</v>
      </c>
      <c r="DK743" s="890">
        <f t="shared" si="3262"/>
        <v>34800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5400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0</v>
      </c>
      <c r="CS760" s="1486">
        <f t="shared" si="3282"/>
        <v>1000</v>
      </c>
      <c r="CT760" s="851">
        <f t="shared" si="3282"/>
        <v>10749.960000000001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4800</v>
      </c>
      <c r="DJ760" s="891">
        <f t="shared" si="3281"/>
        <v>7200</v>
      </c>
      <c r="DK760" s="890">
        <f t="shared" si="3281"/>
        <v>12000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120</v>
      </c>
      <c r="CL772" s="850">
        <f t="shared" si="3303"/>
        <v>276</v>
      </c>
      <c r="CM772" s="850">
        <f t="shared" si="3303"/>
        <v>420</v>
      </c>
      <c r="CN772" s="849" t="str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120</v>
      </c>
      <c r="DC772" s="893">
        <f t="shared" si="3305"/>
        <v>312</v>
      </c>
      <c r="DD772" s="893">
        <f t="shared" si="3305"/>
        <v>420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>
        <f t="shared" si="3303"/>
        <v>50</v>
      </c>
      <c r="CK773" s="850">
        <f t="shared" si="3303"/>
        <v>60</v>
      </c>
      <c r="CL773" s="850">
        <f t="shared" si="3303"/>
        <v>60</v>
      </c>
      <c r="CM773" s="850">
        <f t="shared" si="3303"/>
        <v>60</v>
      </c>
      <c r="CN773" s="849">
        <f t="shared" si="3304"/>
        <v>84</v>
      </c>
      <c r="CO773" s="849">
        <f t="shared" si="3304"/>
        <v>90</v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>
        <f t="shared" si="3305"/>
        <v>60</v>
      </c>
      <c r="DB773" s="893">
        <f t="shared" si="3305"/>
        <v>60</v>
      </c>
      <c r="DC773" s="893">
        <f t="shared" si="3305"/>
        <v>120</v>
      </c>
      <c r="DD773" s="893">
        <f t="shared" si="3305"/>
        <v>144</v>
      </c>
      <c r="DE773" s="892">
        <f t="shared" si="3306"/>
        <v>180</v>
      </c>
      <c r="DF773" s="892">
        <f t="shared" si="3306"/>
        <v>180</v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>
        <f t="shared" si="3303"/>
        <v>48</v>
      </c>
      <c r="CJ774" s="849">
        <f t="shared" si="3303"/>
        <v>120</v>
      </c>
      <c r="CK774" s="850">
        <f t="shared" si="3303"/>
        <v>120</v>
      </c>
      <c r="CL774" s="850">
        <f t="shared" si="3303"/>
        <v>240</v>
      </c>
      <c r="CM774" s="850">
        <f t="shared" si="3303"/>
        <v>540</v>
      </c>
      <c r="CN774" s="849">
        <f t="shared" si="3304"/>
        <v>540</v>
      </c>
      <c r="CO774" s="849">
        <f t="shared" si="3304"/>
        <v>660</v>
      </c>
      <c r="CP774" s="849" t="str">
        <f t="shared" si="3304"/>
        <v/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>
        <f t="shared" si="3305"/>
        <v>192</v>
      </c>
      <c r="DA774" s="892">
        <f t="shared" si="3305"/>
        <v>420</v>
      </c>
      <c r="DB774" s="893">
        <f t="shared" si="3305"/>
        <v>420</v>
      </c>
      <c r="DC774" s="893">
        <f t="shared" si="3305"/>
        <v>420</v>
      </c>
      <c r="DD774" s="893">
        <f t="shared" si="3305"/>
        <v>480</v>
      </c>
      <c r="DE774" s="892">
        <f t="shared" si="3306"/>
        <v>540</v>
      </c>
      <c r="DF774" s="892">
        <f t="shared" si="3306"/>
        <v>552</v>
      </c>
      <c r="DG774" s="892">
        <f t="shared" si="3306"/>
        <v>588</v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 t="str">
        <f t="shared" si="3303"/>
        <v/>
      </c>
      <c r="CK775" s="850">
        <f t="shared" si="3303"/>
        <v>600</v>
      </c>
      <c r="CL775" s="850">
        <f t="shared" si="3303"/>
        <v>1200</v>
      </c>
      <c r="CM775" s="850">
        <f t="shared" si="3303"/>
        <v>1200</v>
      </c>
      <c r="CN775" s="849">
        <f t="shared" si="3304"/>
        <v>1200</v>
      </c>
      <c r="CO775" s="849" t="str">
        <f t="shared" si="3304"/>
        <v/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>
        <f t="shared" si="3305"/>
        <v>500</v>
      </c>
      <c r="DB775" s="893">
        <f t="shared" si="3305"/>
        <v>1200</v>
      </c>
      <c r="DC775" s="893">
        <f t="shared" si="3305"/>
        <v>1200</v>
      </c>
      <c r="DD775" s="893">
        <f t="shared" si="3305"/>
        <v>1200</v>
      </c>
      <c r="DE775" s="892">
        <f t="shared" si="3306"/>
        <v>1800</v>
      </c>
      <c r="DF775" s="892">
        <f t="shared" si="3306"/>
        <v>2400</v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 t="str">
        <f t="shared" si="3303"/>
        <v/>
      </c>
      <c r="CL776" s="850">
        <f t="shared" si="3303"/>
        <v>320</v>
      </c>
      <c r="CM776" s="850" t="str">
        <f t="shared" si="3303"/>
        <v/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 t="str">
        <f t="shared" si="3305"/>
        <v/>
      </c>
      <c r="DC776" s="893">
        <f t="shared" si="3305"/>
        <v>25</v>
      </c>
      <c r="DD776" s="893" t="str">
        <f t="shared" si="3305"/>
        <v/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780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 t="str">
        <f t="shared" si="3311"/>
        <v/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500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 t="str">
        <f t="shared" si="3311"/>
        <v/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 t="str">
        <f t="shared" si="3311"/>
        <v/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0.12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 t="str">
        <f t="shared" si="3311"/>
        <v/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720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 t="str">
        <f t="shared" si="3311"/>
        <v/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480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>
        <f t="shared" si="3311"/>
        <v>270</v>
      </c>
      <c r="CM784" s="850" t="str">
        <f t="shared" si="3311"/>
        <v/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 t="str">
        <f t="shared" si="3313"/>
        <v/>
      </c>
      <c r="DD784" s="893" t="str">
        <f t="shared" si="3313"/>
        <v/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781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 t="str">
        <f t="shared" si="3327"/>
        <v/>
      </c>
      <c r="CL791" s="850" t="str">
        <f t="shared" si="3327"/>
        <v/>
      </c>
      <c r="CM791" s="850" t="str">
        <f t="shared" si="3327"/>
        <v/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 t="str">
        <f t="shared" si="3329"/>
        <v/>
      </c>
      <c r="DC791" s="893">
        <f t="shared" si="3329"/>
        <v>300</v>
      </c>
      <c r="DD791" s="893" t="str">
        <f t="shared" si="3329"/>
        <v/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>
        <v>200</v>
      </c>
      <c r="BW792" s="1136">
        <v>200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10</v>
      </c>
      <c r="CM792" s="850">
        <f t="shared" si="3327"/>
        <v>200</v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20</v>
      </c>
      <c r="DD792" s="893">
        <f t="shared" si="3329"/>
        <v>200</v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>
        <v>4800</v>
      </c>
      <c r="BY795" s="957">
        <v>6000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 t="str">
        <f t="shared" si="3327"/>
        <v/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 t="str">
        <f t="shared" si="3329"/>
        <v/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>
        <f t="shared" si="3339"/>
        <v>150</v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782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>
        <v>650</v>
      </c>
      <c r="BW799" s="1136">
        <v>800</v>
      </c>
      <c r="BX799" s="1136">
        <v>2000</v>
      </c>
      <c r="BY799" s="1136">
        <v>41800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380</v>
      </c>
      <c r="CL799" s="850">
        <f t="shared" si="3339"/>
        <v>480</v>
      </c>
      <c r="CM799" s="850">
        <f t="shared" si="3339"/>
        <v>650</v>
      </c>
      <c r="CN799" s="849">
        <f t="shared" si="3340"/>
        <v>730</v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386</v>
      </c>
      <c r="DC799" s="893">
        <f t="shared" si="3341"/>
        <v>510</v>
      </c>
      <c r="DD799" s="893">
        <f t="shared" si="3341"/>
        <v>800</v>
      </c>
      <c r="DE799" s="892">
        <f t="shared" si="3342"/>
        <v>2000</v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731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>
        <v>14000</v>
      </c>
      <c r="BY800" s="957">
        <v>14000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 t="str">
        <f t="shared" si="3339"/>
        <v/>
      </c>
      <c r="CL800" s="850" t="str">
        <f t="shared" si="3339"/>
        <v/>
      </c>
      <c r="CM800" s="850" t="str">
        <f t="shared" si="3339"/>
        <v/>
      </c>
      <c r="CN800" s="849" t="str">
        <f t="shared" si="3340"/>
        <v/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 t="str">
        <f t="shared" si="3341"/>
        <v/>
      </c>
      <c r="DC800" s="893" t="str">
        <f t="shared" si="3341"/>
        <v/>
      </c>
      <c r="DD800" s="893" t="str">
        <f t="shared" si="3341"/>
        <v/>
      </c>
      <c r="DE800" s="892" t="str">
        <f t="shared" si="3342"/>
        <v/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>
        <v>1000</v>
      </c>
      <c r="BW801" s="957">
        <v>1000</v>
      </c>
      <c r="BX801" s="957">
        <v>1800</v>
      </c>
      <c r="BY801" s="957">
        <v>10000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</v>
      </c>
      <c r="CM801" s="850">
        <f t="shared" si="3339"/>
        <v>6400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</v>
      </c>
      <c r="DD801" s="893">
        <f t="shared" si="3341"/>
        <v>3000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>
        <v>660</v>
      </c>
      <c r="C802" s="957"/>
      <c r="D802" s="957"/>
      <c r="E802" s="957"/>
      <c r="F802" s="957"/>
      <c r="G802" s="957"/>
      <c r="H802" s="957"/>
      <c r="I802" s="957"/>
      <c r="J802" s="957">
        <v>720</v>
      </c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>
        <v>144</v>
      </c>
      <c r="AB802" s="957">
        <v>348</v>
      </c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>
        <v>660</v>
      </c>
      <c r="BW802" s="957">
        <v>660</v>
      </c>
      <c r="BX802" s="957">
        <v>1000</v>
      </c>
      <c r="BY802" s="957">
        <v>3600</v>
      </c>
      <c r="BZ802" s="950" t="str">
        <f>IF(DL802&lt;3,"",(SUM(B802:R802)-MIN(B802:R802)-MAX(B802:R802))/(DL802-2))</f>
        <v/>
      </c>
      <c r="CA802" s="950">
        <f>IF(DM802&lt;3,"",(SUM(T802:AJ802)-MIN(T802:AJ802)-MAX(T802:AJ802))/(DM802-2))</f>
        <v>246</v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660</v>
      </c>
      <c r="CM802" s="850">
        <f t="shared" si="3339"/>
        <v>720</v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>
        <f t="shared" si="3341"/>
        <v>144</v>
      </c>
      <c r="DC802" s="893">
        <f t="shared" si="3341"/>
        <v>144</v>
      </c>
      <c r="DD802" s="893">
        <f t="shared" si="3341"/>
        <v>348</v>
      </c>
      <c r="DE802" s="892">
        <f t="shared" si="3342"/>
        <v>660</v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2</v>
      </c>
      <c r="DM802" s="805">
        <f t="shared" ref="DM802:DM810" si="3344">COUNT(T802:AJ802)</f>
        <v>4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600</v>
      </c>
      <c r="BW803" s="957">
        <v>600</v>
      </c>
      <c r="BX803" s="957">
        <v>9600</v>
      </c>
      <c r="BY803" s="957">
        <v>24012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>
        <f t="shared" si="3339"/>
        <v>75</v>
      </c>
      <c r="CL803" s="850">
        <f t="shared" si="3339"/>
        <v>100</v>
      </c>
      <c r="CM803" s="850">
        <f t="shared" si="3339"/>
        <v>168</v>
      </c>
      <c r="CN803" s="849">
        <f t="shared" si="3340"/>
        <v>800</v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 t="str">
        <f t="shared" si="3341"/>
        <v/>
      </c>
      <c r="DC803" s="893">
        <f t="shared" si="3341"/>
        <v>600</v>
      </c>
      <c r="DD803" s="893" t="str">
        <f t="shared" si="3341"/>
        <v/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>
        <v>2400</v>
      </c>
      <c r="BW804" s="957">
        <v>2400</v>
      </c>
      <c r="BX804" s="957">
        <v>4000</v>
      </c>
      <c r="BY804" s="957">
        <v>13220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 t="str">
        <f t="shared" si="3339"/>
        <v/>
      </c>
      <c r="CK804" s="850" t="str">
        <f t="shared" si="3339"/>
        <v/>
      </c>
      <c r="CL804" s="850">
        <f t="shared" si="3339"/>
        <v>2400</v>
      </c>
      <c r="CM804" s="850">
        <f t="shared" si="3339"/>
        <v>3240</v>
      </c>
      <c r="CN804" s="849" t="str">
        <f t="shared" si="3340"/>
        <v/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>
        <f t="shared" si="3341"/>
        <v>1440</v>
      </c>
      <c r="DB804" s="893">
        <f t="shared" si="3341"/>
        <v>1440</v>
      </c>
      <c r="DC804" s="893">
        <f t="shared" si="3341"/>
        <v>1680</v>
      </c>
      <c r="DD804" s="893">
        <f t="shared" si="3341"/>
        <v>1800</v>
      </c>
      <c r="DE804" s="892">
        <f t="shared" si="3342"/>
        <v>2400</v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>
        <v>6000</v>
      </c>
      <c r="BY805" s="957">
        <v>14200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 t="str">
        <f t="shared" si="3339"/>
        <v/>
      </c>
      <c r="CL805" s="850" t="str">
        <f t="shared" si="3339"/>
        <v/>
      </c>
      <c r="CM805" s="850" t="str">
        <f t="shared" si="3339"/>
        <v/>
      </c>
      <c r="CN805" s="849" t="str">
        <f t="shared" si="3340"/>
        <v/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300</v>
      </c>
      <c r="DC805" s="893">
        <f t="shared" si="3341"/>
        <v>1000</v>
      </c>
      <c r="DD805" s="893">
        <f t="shared" si="3341"/>
        <v>1000</v>
      </c>
      <c r="DE805" s="892">
        <f t="shared" si="3342"/>
        <v>1200</v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701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702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821</v>
      </c>
      <c r="B809" s="957"/>
      <c r="C809" s="957"/>
      <c r="D809" s="957"/>
      <c r="E809" s="957"/>
      <c r="F809" s="957"/>
      <c r="G809" s="957"/>
      <c r="H809" s="957"/>
      <c r="I809" s="957"/>
      <c r="J809" s="957"/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/>
      <c r="V809" s="957"/>
      <c r="W809" s="957"/>
      <c r="X809" s="957"/>
      <c r="Y809" s="957"/>
      <c r="Z809" s="957"/>
      <c r="AA809" s="957"/>
      <c r="AB809" s="957"/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/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/>
      <c r="BX809" s="957"/>
      <c r="BY809" s="957"/>
      <c r="BZ809" s="950" t="str">
        <f t="shared" si="3347"/>
        <v/>
      </c>
      <c r="CA809" s="950" t="str">
        <f t="shared" si="3348"/>
        <v/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 t="str">
        <f t="shared" si="3351"/>
        <v/>
      </c>
      <c r="CL809" s="850" t="str">
        <f t="shared" si="3351"/>
        <v/>
      </c>
      <c r="CM809" s="850" t="str">
        <f t="shared" si="3351"/>
        <v/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 t="str">
        <f t="shared" si="3353"/>
        <v/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0</v>
      </c>
      <c r="DM809" s="805">
        <f t="shared" si="3344"/>
        <v>0</v>
      </c>
      <c r="DN809" s="805">
        <f t="shared" si="3345"/>
        <v>0</v>
      </c>
      <c r="DO809" s="805">
        <f t="shared" si="3346"/>
        <v>0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793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2000</v>
      </c>
      <c r="BX810" s="957">
        <v>16000</v>
      </c>
      <c r="BY810" s="957">
        <v>35000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 t="str">
        <f t="shared" si="3351"/>
        <v/>
      </c>
      <c r="CL810" s="850" t="str">
        <f t="shared" si="3351"/>
        <v/>
      </c>
      <c r="CM810" s="850" t="str">
        <f t="shared" si="3351"/>
        <v/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>
        <f t="shared" si="3353"/>
        <v>1800</v>
      </c>
      <c r="DC810" s="893">
        <f t="shared" si="3353"/>
        <v>2000</v>
      </c>
      <c r="DD810" s="893">
        <f t="shared" si="3353"/>
        <v>4000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3688</v>
      </c>
      <c r="BW811" s="1179">
        <f>BW20-BW31</f>
        <v>5224</v>
      </c>
      <c r="BX811" s="1179">
        <f>BX20-BX31</f>
        <v>8944</v>
      </c>
      <c r="BY811" s="1179">
        <f>BY20-BY31</f>
        <v>26631.200000000012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3872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323970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6560</v>
      </c>
      <c r="BW812" s="1183">
        <f>SUM(BW772:BW776,BW781:BW785,BW790:BW810)</f>
        <v>10880</v>
      </c>
      <c r="BX812" s="1183">
        <f>SUM(BX772:BX776,BX781:BX785,BX790:BX810)</f>
        <v>63920</v>
      </c>
      <c r="BY812" s="1183">
        <f>SUM(BY772:BY776,BY781:BY785,BY790:BY810)</f>
        <v>177308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2253.1333333333332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0</v>
      </c>
      <c r="CN812" s="849">
        <f t="shared" si="3359"/>
        <v>290</v>
      </c>
      <c r="CO812" s="849">
        <f t="shared" si="3359"/>
        <v>838</v>
      </c>
      <c r="CP812" s="849">
        <f t="shared" si="3359"/>
        <v>900</v>
      </c>
      <c r="CQ812" s="848">
        <f t="shared" si="3359"/>
        <v>1480</v>
      </c>
      <c r="CR812" s="1486">
        <f t="shared" si="3359"/>
        <v>2080</v>
      </c>
      <c r="CS812" s="1486">
        <f t="shared" si="3359"/>
        <v>6173</v>
      </c>
      <c r="CT812" s="851">
        <f t="shared" si="3359"/>
        <v>14680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3440</v>
      </c>
      <c r="DE812" s="892">
        <f t="shared" si="3360"/>
        <v>3565</v>
      </c>
      <c r="DF812" s="892">
        <f t="shared" si="3360"/>
        <v>3872</v>
      </c>
      <c r="DG812" s="892">
        <f t="shared" si="3360"/>
        <v>4866</v>
      </c>
      <c r="DH812" s="892">
        <f t="shared" si="3360"/>
        <v>5600</v>
      </c>
      <c r="DI812" s="892">
        <f t="shared" si="3360"/>
        <v>5670</v>
      </c>
      <c r="DJ812" s="891">
        <f t="shared" si="3360"/>
        <v>6784</v>
      </c>
      <c r="DK812" s="890">
        <f t="shared" si="3360"/>
        <v>11588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0</v>
      </c>
      <c r="CR828" s="1487">
        <f t="shared" si="3371"/>
        <v>0</v>
      </c>
      <c r="CS828" s="1487">
        <f t="shared" si="3371"/>
        <v>0</v>
      </c>
      <c r="CT828" s="872">
        <f t="shared" si="3371"/>
        <v>3.3401852428393525E-2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0</v>
      </c>
      <c r="DI828" s="875">
        <f t="shared" si="3373"/>
        <v>0</v>
      </c>
      <c r="DJ828" s="874">
        <f t="shared" si="3373"/>
        <v>0</v>
      </c>
      <c r="DK828" s="873">
        <f t="shared" si="3373"/>
        <v>0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0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0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3.9430479452054794E-2</v>
      </c>
      <c r="CQ832" s="869">
        <f t="shared" si="3422"/>
        <v>4.2059178082191777E-2</v>
      </c>
      <c r="CR832" s="1487">
        <f t="shared" si="3422"/>
        <v>4.731657534246575E-2</v>
      </c>
      <c r="CS832" s="1487">
        <f t="shared" si="3422"/>
        <v>9.46331506849315E-2</v>
      </c>
      <c r="CT832" s="872">
        <f t="shared" si="3422"/>
        <v>0.12814905821917807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1.8926630136986301E-2</v>
      </c>
      <c r="DI832" s="875">
        <f t="shared" si="3424"/>
        <v>2.9572859589041094E-2</v>
      </c>
      <c r="DJ832" s="874">
        <f t="shared" si="3424"/>
        <v>3.379755381604696E-2</v>
      </c>
      <c r="DK832" s="873">
        <f t="shared" si="3424"/>
        <v>0.11829143835616435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0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4.2102627646326274E-3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1.2274501867995018E-2</v>
      </c>
      <c r="CT837" s="872">
        <f t="shared" si="3422"/>
        <v>2.9458804483188047E-2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0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0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0</v>
      </c>
      <c r="CR845" s="1487">
        <f t="shared" si="3470"/>
        <v>2.096441469489415E-2</v>
      </c>
      <c r="CS845" s="1487">
        <f t="shared" si="3470"/>
        <v>4.7169933063511825E-2</v>
      </c>
      <c r="CT845" s="872">
        <f t="shared" si="3470"/>
        <v>6.2893244084682443E-2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3.0188757160647575E-2</v>
      </c>
      <c r="DI845" s="875">
        <f t="shared" si="3472"/>
        <v>4.7169933063511839E-2</v>
      </c>
      <c r="DJ845" s="874">
        <f t="shared" si="3472"/>
        <v>5.390849492972781E-2</v>
      </c>
      <c r="DK845" s="873">
        <f t="shared" si="3472"/>
        <v>6.2893244084682443E-2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0</v>
      </c>
      <c r="CS846" s="1487">
        <f t="shared" si="3470"/>
        <v>0</v>
      </c>
      <c r="CT846" s="872">
        <f t="shared" si="3470"/>
        <v>3.18919800747198E-2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1.7084989325742747E-2</v>
      </c>
      <c r="DJ846" s="874">
        <f t="shared" si="3472"/>
        <v>1.9135188044831882E-2</v>
      </c>
      <c r="DK846" s="873">
        <f t="shared" si="3472"/>
        <v>3.9864975093399743E-2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0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0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0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0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0.23593113325031131</v>
      </c>
      <c r="CO859" s="870">
        <f t="shared" si="3551"/>
        <v>0.28311735990037362</v>
      </c>
      <c r="CP859" s="870">
        <f t="shared" si="3551"/>
        <v>0.28311735990037362</v>
      </c>
      <c r="CQ859" s="869">
        <f t="shared" si="3551"/>
        <v>0.31457484433374844</v>
      </c>
      <c r="CR859" s="1487">
        <f t="shared" si="3551"/>
        <v>0.37748981320049818</v>
      </c>
      <c r="CS859" s="1487">
        <f t="shared" si="3551"/>
        <v>0.41180706894599794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0.28311735990037362</v>
      </c>
      <c r="DF859" s="982">
        <f t="shared" si="3553"/>
        <v>0.31457484433374844</v>
      </c>
      <c r="DG859" s="982">
        <f t="shared" si="3553"/>
        <v>0.35389669987546701</v>
      </c>
      <c r="DH859" s="982">
        <f t="shared" si="3553"/>
        <v>0.35389669987546701</v>
      </c>
      <c r="DI859" s="982">
        <f t="shared" si="3553"/>
        <v>0.35389669987546701</v>
      </c>
      <c r="DJ859" s="981">
        <f t="shared" si="3553"/>
        <v>0.35389669987546701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0.3548743150684931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0.47316575342465739</v>
      </c>
      <c r="DK860" s="1204">
        <f t="shared" si="3553"/>
        <v>0.47316575342465739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0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0</v>
      </c>
      <c r="CR861" s="1487">
        <f t="shared" si="3551"/>
        <v>0</v>
      </c>
      <c r="CS861" s="1487">
        <f t="shared" si="3551"/>
        <v>0</v>
      </c>
      <c r="CT861" s="1046">
        <f t="shared" si="3551"/>
        <v>5.5372124533001242E-2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0</v>
      </c>
      <c r="DJ861" s="981">
        <f t="shared" si="3553"/>
        <v>0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2.3462017434620172E-3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1.4663760896637609E-2</v>
      </c>
      <c r="DK862" s="1204">
        <f t="shared" si="3553"/>
        <v>2.9327521793275219E-2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5.8534905205479437E-2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8.8689250311332502E-3</v>
      </c>
      <c r="DI863" s="982">
        <f t="shared" si="3553"/>
        <v>6.0815485927770849E-2</v>
      </c>
      <c r="DJ863" s="981">
        <f t="shared" si="3553"/>
        <v>7.3168631506849297E-2</v>
      </c>
      <c r="DK863" s="1204">
        <f t="shared" si="3553"/>
        <v>0.16555326724782066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9.7813658779576595E-2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7.8209215442092153E-2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0</v>
      </c>
      <c r="CO866" s="870">
        <f t="shared" si="3551"/>
        <v>0</v>
      </c>
      <c r="CP866" s="870">
        <f t="shared" si="3551"/>
        <v>1.2669892901618929E-2</v>
      </c>
      <c r="CQ866" s="869">
        <f t="shared" si="3551"/>
        <v>2.63956102117061E-2</v>
      </c>
      <c r="CR866" s="1487">
        <f t="shared" si="3551"/>
        <v>2.8795211140043023E-2</v>
      </c>
      <c r="CS866" s="1487">
        <f t="shared" si="3551"/>
        <v>6.5989025529265249E-2</v>
      </c>
      <c r="CT866" s="1046">
        <f t="shared" si="3551"/>
        <v>7.0388293897882939E-2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1.5837366127023661E-2</v>
      </c>
      <c r="DF866" s="982">
        <f t="shared" si="3553"/>
        <v>6.3349464508094644E-2</v>
      </c>
      <c r="DG866" s="982">
        <f t="shared" si="3553"/>
        <v>9.8983538293897888E-2</v>
      </c>
      <c r="DH866" s="982">
        <f t="shared" si="3553"/>
        <v>9.8983538293897888E-2</v>
      </c>
      <c r="DI866" s="982">
        <f t="shared" si="3553"/>
        <v>9.8983538293897888E-2</v>
      </c>
      <c r="DJ866" s="981">
        <f t="shared" si="3553"/>
        <v>0.1319780510585305</v>
      </c>
      <c r="DK866" s="1204">
        <f t="shared" si="3553"/>
        <v>0.1319780510585305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0</v>
      </c>
      <c r="CO867" s="870">
        <f t="shared" si="3551"/>
        <v>9.5984037133476727E-3</v>
      </c>
      <c r="CP867" s="870">
        <f t="shared" si="3551"/>
        <v>2.1116488169364882E-2</v>
      </c>
      <c r="CQ867" s="869">
        <f t="shared" si="3551"/>
        <v>2.8155317559153171E-2</v>
      </c>
      <c r="CR867" s="1487">
        <f t="shared" si="3551"/>
        <v>3.1283686176836863E-2</v>
      </c>
      <c r="CS867" s="1487">
        <f t="shared" si="3551"/>
        <v>5.8656911581569111E-2</v>
      </c>
      <c r="CT867" s="1046">
        <f t="shared" si="3551"/>
        <v>7.0388293897882939E-2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2.1116488169364882E-2</v>
      </c>
      <c r="DE867" s="982">
        <f t="shared" si="3553"/>
        <v>3.5194146948941463E-2</v>
      </c>
      <c r="DF867" s="982">
        <f t="shared" si="3553"/>
        <v>4.0221882227361679E-2</v>
      </c>
      <c r="DG867" s="982">
        <f t="shared" si="3553"/>
        <v>4.6925529265255284E-2</v>
      </c>
      <c r="DH867" s="982">
        <f t="shared" si="3553"/>
        <v>4.6925529265255284E-2</v>
      </c>
      <c r="DI867" s="982">
        <f t="shared" si="3553"/>
        <v>8.7985367372353671E-2</v>
      </c>
      <c r="DJ867" s="981">
        <f t="shared" si="3553"/>
        <v>8.7985367372353671E-2</v>
      </c>
      <c r="DK867" s="1204">
        <f t="shared" si="3553"/>
        <v>8.7985367372353671E-2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0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0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0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0</v>
      </c>
      <c r="CQ870" s="869">
        <f t="shared" si="3609"/>
        <v>0</v>
      </c>
      <c r="CR870" s="1487">
        <f t="shared" si="3609"/>
        <v>0</v>
      </c>
      <c r="CS870" s="1487">
        <f t="shared" si="3609"/>
        <v>9.4828673723536747E-3</v>
      </c>
      <c r="CT870" s="1046">
        <f t="shared" si="3609"/>
        <v>1.1379440846824409E-2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4.7414336861768373E-3</v>
      </c>
      <c r="DI870" s="982">
        <f t="shared" si="3611"/>
        <v>1.1379440846824407E-2</v>
      </c>
      <c r="DJ870" s="981">
        <f t="shared" si="3611"/>
        <v>1.422430105853051E-2</v>
      </c>
      <c r="DK870" s="1204">
        <f t="shared" si="3611"/>
        <v>2.8448602117061021E-2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0</v>
      </c>
      <c r="CT871" s="1046">
        <f t="shared" si="3609"/>
        <v>0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0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0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0</v>
      </c>
      <c r="CT874" s="1046">
        <f t="shared" si="3609"/>
        <v>6.2567372353673724E-4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3.9104607721046077E-4</v>
      </c>
      <c r="DK874" s="1204">
        <f t="shared" si="3611"/>
        <v>5.2139476961394766E-4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0</v>
      </c>
      <c r="CS875" s="1487">
        <f t="shared" si="3609"/>
        <v>0</v>
      </c>
      <c r="CT875" s="1046">
        <f t="shared" si="3609"/>
        <v>1.5016169364881697E-3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9.3851058530510585E-4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0</v>
      </c>
      <c r="CR877" s="1487">
        <f t="shared" si="3609"/>
        <v>2.9980199252801993E-4</v>
      </c>
      <c r="CS877" s="1487">
        <f t="shared" si="3609"/>
        <v>3.2705671912147634E-4</v>
      </c>
      <c r="CT877" s="1046">
        <f t="shared" si="3609"/>
        <v>3.5976239103362385E-4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4.4970298879202987E-4</v>
      </c>
      <c r="DI877" s="982">
        <f t="shared" si="3611"/>
        <v>4.4970298879202987E-4</v>
      </c>
      <c r="DJ877" s="981">
        <f t="shared" si="3611"/>
        <v>8.9940597758405975E-4</v>
      </c>
      <c r="DK877" s="1204">
        <f t="shared" si="3611"/>
        <v>1.7988119551681195E-3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4.3301835616438361E-3</v>
      </c>
      <c r="CR879" s="1487">
        <f t="shared" si="3663"/>
        <v>4.7238366127023666E-3</v>
      </c>
      <c r="CS879" s="1487">
        <f t="shared" si="3663"/>
        <v>5.1962202739726021E-3</v>
      </c>
      <c r="CT879" s="1046">
        <f t="shared" si="3663"/>
        <v>5.7735780821917817E-3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6.4952753424657537E-3</v>
      </c>
      <c r="DH879" s="982">
        <f t="shared" si="3665"/>
        <v>6.4952753424657537E-3</v>
      </c>
      <c r="DI879" s="982">
        <f t="shared" si="3665"/>
        <v>6.4952753424657537E-3</v>
      </c>
      <c r="DJ879" s="981">
        <f t="shared" si="3665"/>
        <v>8.6603671232876722E-3</v>
      </c>
      <c r="DK879" s="1204">
        <f t="shared" si="3665"/>
        <v>1.0392440547945204E-2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8.9125918430884177E-4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0</v>
      </c>
      <c r="CO887" s="870">
        <f t="shared" si="3663"/>
        <v>4.8205316427034984E-3</v>
      </c>
      <c r="CP887" s="870">
        <f t="shared" si="3663"/>
        <v>1.7520532752179328E-2</v>
      </c>
      <c r="CQ887" s="869">
        <f t="shared" si="3663"/>
        <v>2.2094103362391031E-2</v>
      </c>
      <c r="CR887" s="1487">
        <f t="shared" si="3663"/>
        <v>2.9458804483188047E-2</v>
      </c>
      <c r="CS887" s="1487">
        <f t="shared" si="3663"/>
        <v>6.2505062266500627E-2</v>
      </c>
      <c r="CT887" s="1046">
        <f t="shared" si="3663"/>
        <v>0.11916547696139476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7.9538772104607736E-3</v>
      </c>
      <c r="DF887" s="982">
        <f t="shared" si="3665"/>
        <v>2.1241771926703436E-2</v>
      </c>
      <c r="DG887" s="982">
        <f t="shared" si="3665"/>
        <v>3.314115504358655E-2</v>
      </c>
      <c r="DH887" s="982">
        <f t="shared" si="3665"/>
        <v>3.9361692403486928E-2</v>
      </c>
      <c r="DI887" s="982">
        <f t="shared" si="3665"/>
        <v>5.6039850560398508E-2</v>
      </c>
      <c r="DJ887" s="981">
        <f t="shared" si="3665"/>
        <v>6.5074529887920299E-2</v>
      </c>
      <c r="DK887" s="1204">
        <f t="shared" si="3665"/>
        <v>0.12016076899128268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70">
        <f t="shared" si="3716"/>
        <v>7.1428571428571425E-2</v>
      </c>
      <c r="CP889" s="870">
        <f t="shared" si="3716"/>
        <v>7.9365079365079375E-2</v>
      </c>
      <c r="CQ889" s="869">
        <f t="shared" si="3716"/>
        <v>8.6580086580086577E-2</v>
      </c>
      <c r="CR889" s="1487">
        <f t="shared" si="3716"/>
        <v>9.5238095238095233E-2</v>
      </c>
      <c r="CS889" s="1487">
        <f t="shared" si="3716"/>
        <v>0.11904761904761904</v>
      </c>
      <c r="CT889" s="872">
        <f t="shared" si="3716"/>
        <v>0.18518518518518517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5.9523809523809521E-2</v>
      </c>
      <c r="DF889" s="875">
        <f t="shared" si="3718"/>
        <v>7.9365079365079375E-2</v>
      </c>
      <c r="DG889" s="875">
        <f t="shared" si="3718"/>
        <v>9.5238095238095233E-2</v>
      </c>
      <c r="DH889" s="875">
        <f t="shared" si="3718"/>
        <v>0.1020408163265306</v>
      </c>
      <c r="DI889" s="875">
        <f t="shared" si="3718"/>
        <v>0.11904761904761904</v>
      </c>
      <c r="DJ889" s="874">
        <f t="shared" si="3718"/>
        <v>0.11904761904761904</v>
      </c>
      <c r="DK889" s="873">
        <f t="shared" si="3718"/>
        <v>0.14880952380952381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1.056428393209986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2400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0</v>
      </c>
      <c r="CS924" s="1486">
        <f t="shared" si="3845"/>
        <v>0</v>
      </c>
      <c r="CT924" s="851">
        <f t="shared" si="3845"/>
        <v>10000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0</v>
      </c>
      <c r="DJ924" s="891">
        <f t="shared" si="3847"/>
        <v>0</v>
      </c>
      <c r="DK924" s="890">
        <f t="shared" si="3847"/>
        <v>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0</v>
      </c>
      <c r="CS926" s="1486">
        <f t="shared" si="3845"/>
        <v>0</v>
      </c>
      <c r="CT926" s="851">
        <f t="shared" si="3845"/>
        <v>2100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0</v>
      </c>
      <c r="DJ926" s="891">
        <f t="shared" si="3847"/>
        <v>0</v>
      </c>
      <c r="DK926" s="890">
        <f t="shared" si="3847"/>
        <v>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0</v>
      </c>
      <c r="CT945" s="851">
        <f t="shared" si="3945"/>
        <v>0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0</v>
      </c>
      <c r="DK945" s="890">
        <f t="shared" si="3947"/>
        <v>0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0</v>
      </c>
      <c r="CT946" s="851">
        <f t="shared" si="3945"/>
        <v>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0</v>
      </c>
      <c r="DK946" s="890">
        <f t="shared" si="3947"/>
        <v>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1200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4200</v>
      </c>
      <c r="CT965" s="851">
        <f t="shared" si="4045"/>
        <v>9300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8400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900</v>
      </c>
      <c r="CT966" s="851">
        <f t="shared" si="4045"/>
        <v>21660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9600</v>
      </c>
      <c r="DK966" s="890">
        <f t="shared" si="4047"/>
        <v>21600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0</v>
      </c>
      <c r="CS967" s="1486">
        <f t="shared" si="4045"/>
        <v>3600</v>
      </c>
      <c r="CT967" s="851">
        <f t="shared" si="4045"/>
        <v>9600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3600</v>
      </c>
      <c r="DJ967" s="891">
        <f t="shared" si="4047"/>
        <v>3600</v>
      </c>
      <c r="DK967" s="890">
        <f t="shared" si="4047"/>
        <v>9600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0</v>
      </c>
      <c r="CS970" s="1486">
        <f t="shared" si="4061"/>
        <v>0</v>
      </c>
      <c r="CT970" s="851">
        <f t="shared" si="4061"/>
        <v>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0</v>
      </c>
      <c r="DJ970" s="891">
        <f t="shared" si="4063"/>
        <v>0</v>
      </c>
      <c r="DK970" s="890">
        <f t="shared" si="4063"/>
        <v>24000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>
        <f t="shared" si="4073"/>
        <v>0</v>
      </c>
      <c r="CU972" s="890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>
        <f t="shared" si="4075"/>
        <v>0</v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>
        <f t="shared" si="4072"/>
        <v>0</v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0</v>
      </c>
      <c r="CT973" s="851">
        <f t="shared" si="4073"/>
        <v>5400</v>
      </c>
      <c r="CU973" s="890">
        <f t="shared" si="4074"/>
        <v>0</v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0</v>
      </c>
      <c r="DK973" s="890">
        <f t="shared" si="4075"/>
        <v>0</v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0</v>
      </c>
      <c r="CS975" s="1486">
        <f t="shared" si="4084"/>
        <v>1000</v>
      </c>
      <c r="CT975" s="851">
        <f t="shared" si="4084"/>
        <v>10749.960000000001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4800</v>
      </c>
      <c r="DJ975" s="891">
        <f t="shared" si="4085"/>
        <v>7200</v>
      </c>
      <c r="DK975" s="890">
        <f t="shared" si="4085"/>
        <v>12000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0</v>
      </c>
      <c r="CP977" s="849">
        <f t="shared" si="4090"/>
        <v>10800</v>
      </c>
      <c r="CQ977" s="848">
        <f t="shared" si="4090"/>
        <v>23760</v>
      </c>
      <c r="CR977" s="1486">
        <f t="shared" si="4090"/>
        <v>26160</v>
      </c>
      <c r="CS977" s="1486">
        <f t="shared" si="4090"/>
        <v>30600</v>
      </c>
      <c r="CT977" s="851">
        <f t="shared" si="4090"/>
        <v>30960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10800</v>
      </c>
      <c r="DG977" s="892">
        <f t="shared" si="4091"/>
        <v>12600</v>
      </c>
      <c r="DH977" s="892">
        <f t="shared" si="4091"/>
        <v>18600</v>
      </c>
      <c r="DI977" s="892">
        <f t="shared" si="4091"/>
        <v>26640</v>
      </c>
      <c r="DJ977" s="891">
        <f t="shared" si="4091"/>
        <v>27100</v>
      </c>
      <c r="DK977" s="890">
        <f t="shared" si="4091"/>
        <v>34800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26340</v>
      </c>
      <c r="BW985" s="1183">
        <f>SUM(BW904:BW984)</f>
        <v>32760</v>
      </c>
      <c r="BX985" s="1183">
        <f>SUM(BX904:BX984)</f>
        <v>92820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0</v>
      </c>
      <c r="CO985" s="849">
        <f t="shared" si="4118"/>
        <v>21660</v>
      </c>
      <c r="CP985" s="849">
        <f t="shared" si="4118"/>
        <v>27960</v>
      </c>
      <c r="CQ985" s="848">
        <f t="shared" si="4118"/>
        <v>29700</v>
      </c>
      <c r="CR985" s="1486">
        <f t="shared" si="4118"/>
        <v>36909.96</v>
      </c>
      <c r="CS985" s="1486">
        <f t="shared" si="4118"/>
        <v>41500</v>
      </c>
      <c r="CT985" s="851">
        <f t="shared" si="4118"/>
        <v>45460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21600</v>
      </c>
      <c r="DF985" s="892">
        <f t="shared" si="4119"/>
        <v>24000</v>
      </c>
      <c r="DG985" s="892">
        <f t="shared" si="4119"/>
        <v>28200</v>
      </c>
      <c r="DH985" s="892">
        <f t="shared" si="4119"/>
        <v>34200</v>
      </c>
      <c r="DI985" s="892">
        <f t="shared" si="4119"/>
        <v>35500</v>
      </c>
      <c r="DJ985" s="891">
        <f t="shared" si="4119"/>
        <v>43200</v>
      </c>
      <c r="DK985" s="890">
        <f t="shared" si="4119"/>
        <v>48240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13800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19977.599999999999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10260</v>
      </c>
      <c r="BW988" s="1183">
        <f t="shared" ref="BW988:BY988" si="4125">SUM(BW457,BW466,BW475,BW484,BW493,BW502)</f>
        <v>9612</v>
      </c>
      <c r="BX988" s="1183">
        <f t="shared" si="4125"/>
        <v>7740</v>
      </c>
      <c r="BY988" s="1183">
        <f t="shared" si="4125"/>
        <v>8390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2036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3000</v>
      </c>
      <c r="CO988" s="849">
        <f t="shared" si="4131"/>
        <v>4320</v>
      </c>
      <c r="CP988" s="849">
        <f t="shared" si="4131"/>
        <v>4470</v>
      </c>
      <c r="CQ988" s="848">
        <f t="shared" si="4131"/>
        <v>4560</v>
      </c>
      <c r="CR988" s="1486">
        <f t="shared" si="4131"/>
        <v>4800</v>
      </c>
      <c r="CS988" s="1486">
        <f t="shared" si="4131"/>
        <v>7680</v>
      </c>
      <c r="CT988" s="851">
        <f t="shared" si="4131"/>
        <v>9360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1200</v>
      </c>
      <c r="DD988" s="1037">
        <f t="shared" si="4132"/>
        <v>1680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2760</v>
      </c>
      <c r="DF988" s="1036">
        <f t="shared" si="4133"/>
        <v>3120</v>
      </c>
      <c r="DG988" s="1036">
        <f t="shared" si="4133"/>
        <v>6024</v>
      </c>
      <c r="DH988" s="1036">
        <f t="shared" si="4133"/>
        <v>6700</v>
      </c>
      <c r="DI988" s="1036">
        <f t="shared" si="4133"/>
        <v>8520</v>
      </c>
      <c r="DJ988" s="1035">
        <f t="shared" si="4133"/>
        <v>8580</v>
      </c>
      <c r="DK988" s="1210">
        <f t="shared" si="4133"/>
        <v>8640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691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477</v>
      </c>
      <c r="CO989" s="849">
        <f t="shared" si="4131"/>
        <v>744</v>
      </c>
      <c r="CP989" s="849">
        <f t="shared" si="4131"/>
        <v>1185</v>
      </c>
      <c r="CQ989" s="848">
        <f t="shared" si="4131"/>
        <v>1644</v>
      </c>
      <c r="CR989" s="1486">
        <f t="shared" si="4131"/>
        <v>2016</v>
      </c>
      <c r="CS989" s="1486">
        <f t="shared" si="4131"/>
        <v>2402</v>
      </c>
      <c r="CT989" s="851">
        <f t="shared" si="4131"/>
        <v>5310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480</v>
      </c>
      <c r="DD989" s="1037">
        <f t="shared" si="4132"/>
        <v>600</v>
      </c>
      <c r="DE989" s="1036">
        <f t="shared" si="4133"/>
        <v>793.5</v>
      </c>
      <c r="DF989" s="1036">
        <f t="shared" si="4133"/>
        <v>1365</v>
      </c>
      <c r="DG989" s="1036">
        <f t="shared" si="4133"/>
        <v>1989</v>
      </c>
      <c r="DH989" s="1036">
        <f t="shared" si="4133"/>
        <v>3511</v>
      </c>
      <c r="DI989" s="1036">
        <f t="shared" si="4133"/>
        <v>4280</v>
      </c>
      <c r="DJ989" s="1035">
        <f t="shared" si="4133"/>
        <v>6120</v>
      </c>
      <c r="DK989" s="1210">
        <f t="shared" si="4133"/>
        <v>7212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692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693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0</v>
      </c>
      <c r="CO991" s="849">
        <f t="shared" si="4131"/>
        <v>120</v>
      </c>
      <c r="CP991" s="849">
        <f t="shared" si="4131"/>
        <v>504</v>
      </c>
      <c r="CQ991" s="848">
        <f t="shared" si="4131"/>
        <v>720</v>
      </c>
      <c r="CR991" s="1486">
        <f t="shared" si="4131"/>
        <v>1080</v>
      </c>
      <c r="CS991" s="1486">
        <f t="shared" si="4131"/>
        <v>4800</v>
      </c>
      <c r="CT991" s="851">
        <f t="shared" si="4131"/>
        <v>4800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180</v>
      </c>
      <c r="DF991" s="1036">
        <f t="shared" si="4133"/>
        <v>780</v>
      </c>
      <c r="DG991" s="1036">
        <f t="shared" si="4133"/>
        <v>900</v>
      </c>
      <c r="DH991" s="1036">
        <f t="shared" si="4133"/>
        <v>1860</v>
      </c>
      <c r="DI991" s="1036">
        <f t="shared" si="4133"/>
        <v>2472</v>
      </c>
      <c r="DJ991" s="1035">
        <f t="shared" si="4133"/>
        <v>3000</v>
      </c>
      <c r="DK991" s="1210">
        <f t="shared" si="4133"/>
        <v>3336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120</v>
      </c>
      <c r="CO992" s="849">
        <f t="shared" si="4131"/>
        <v>540</v>
      </c>
      <c r="CP992" s="849">
        <f t="shared" si="4131"/>
        <v>660</v>
      </c>
      <c r="CQ992" s="848">
        <f t="shared" si="4131"/>
        <v>840</v>
      </c>
      <c r="CR992" s="1486">
        <f t="shared" si="4131"/>
        <v>1248</v>
      </c>
      <c r="CS992" s="1486">
        <f t="shared" si="4131"/>
        <v>1640</v>
      </c>
      <c r="CT992" s="851">
        <f t="shared" si="4131"/>
        <v>1740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192</v>
      </c>
      <c r="DE992" s="1036">
        <f t="shared" si="4133"/>
        <v>588</v>
      </c>
      <c r="DF992" s="1036">
        <f t="shared" si="4133"/>
        <v>945</v>
      </c>
      <c r="DG992" s="1036">
        <f t="shared" si="4133"/>
        <v>1620</v>
      </c>
      <c r="DH992" s="1036">
        <f t="shared" si="4133"/>
        <v>1620</v>
      </c>
      <c r="DI992" s="1036">
        <f t="shared" si="4133"/>
        <v>2160</v>
      </c>
      <c r="DJ992" s="1035">
        <f t="shared" si="4133"/>
        <v>2352</v>
      </c>
      <c r="DK992" s="1210">
        <f t="shared" si="4133"/>
        <v>2940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720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200</v>
      </c>
      <c r="BW994" s="1183">
        <f t="shared" si="4168"/>
        <v>200</v>
      </c>
      <c r="BX994" s="1183">
        <f t="shared" si="4168"/>
        <v>5100</v>
      </c>
      <c r="BY994" s="1183">
        <f t="shared" si="4168"/>
        <v>14900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0</v>
      </c>
      <c r="CS994" s="1486">
        <f t="shared" si="4131"/>
        <v>10</v>
      </c>
      <c r="CT994" s="851">
        <f t="shared" si="4131"/>
        <v>620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0</v>
      </c>
      <c r="DJ994" s="1035">
        <f t="shared" si="4133"/>
        <v>20</v>
      </c>
      <c r="DK994" s="1210">
        <f t="shared" si="4133"/>
        <v>500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650</v>
      </c>
      <c r="BW995" s="1183">
        <f t="shared" si="4173"/>
        <v>800</v>
      </c>
      <c r="BX995" s="1183">
        <f t="shared" si="4173"/>
        <v>16000</v>
      </c>
      <c r="BY995" s="1183">
        <f t="shared" si="4173"/>
        <v>55800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0</v>
      </c>
      <c r="CP995" s="849">
        <f t="shared" si="4131"/>
        <v>0</v>
      </c>
      <c r="CQ995" s="848">
        <f t="shared" si="4131"/>
        <v>380</v>
      </c>
      <c r="CR995" s="1486">
        <f t="shared" si="4131"/>
        <v>480</v>
      </c>
      <c r="CS995" s="1486">
        <f t="shared" si="4131"/>
        <v>650</v>
      </c>
      <c r="CT995" s="851">
        <f t="shared" si="4131"/>
        <v>730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386</v>
      </c>
      <c r="DI995" s="1036">
        <f t="shared" si="4133"/>
        <v>510</v>
      </c>
      <c r="DJ995" s="1035">
        <f t="shared" si="4133"/>
        <v>800</v>
      </c>
      <c r="DK995" s="1210">
        <f t="shared" si="4133"/>
        <v>2000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1000</v>
      </c>
      <c r="BW996" s="1183">
        <f t="shared" si="4178"/>
        <v>1000</v>
      </c>
      <c r="BX996" s="1183">
        <f t="shared" si="4178"/>
        <v>1800</v>
      </c>
      <c r="BY996" s="1183">
        <f t="shared" si="4178"/>
        <v>10000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0</v>
      </c>
      <c r="CS996" s="1486">
        <f t="shared" si="4131"/>
        <v>1000</v>
      </c>
      <c r="CT996" s="851">
        <f t="shared" si="4131"/>
        <v>6400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</v>
      </c>
      <c r="DK996" s="1210">
        <f t="shared" si="4133"/>
        <v>3000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2400</v>
      </c>
      <c r="BW997" s="1183">
        <f t="shared" ref="BW997:BY997" si="4184">SUM(BW804)</f>
        <v>2400</v>
      </c>
      <c r="BX997" s="1183">
        <f t="shared" si="4184"/>
        <v>4000</v>
      </c>
      <c r="BY997" s="1183">
        <f t="shared" si="4184"/>
        <v>13220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2400</v>
      </c>
      <c r="CT997" s="851">
        <f t="shared" si="4131"/>
        <v>3240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1440</v>
      </c>
      <c r="DH997" s="1036">
        <f t="shared" si="4133"/>
        <v>1440</v>
      </c>
      <c r="DI997" s="1036">
        <f t="shared" si="4133"/>
        <v>1680</v>
      </c>
      <c r="DJ997" s="1035">
        <f t="shared" si="4133"/>
        <v>1800</v>
      </c>
      <c r="DK997" s="1210">
        <f t="shared" si="4133"/>
        <v>2400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784</v>
      </c>
      <c r="B998" s="1183">
        <f>SUM(B802,B803)</f>
        <v>735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1520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144</v>
      </c>
      <c r="AB998" s="1183">
        <f t="shared" si="4187"/>
        <v>948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1260</v>
      </c>
      <c r="BW998" s="1183">
        <f t="shared" ref="BW998:BY998" si="4190">SUM(BW802,BW803)</f>
        <v>1260</v>
      </c>
      <c r="BX998" s="1183">
        <f t="shared" si="4190"/>
        <v>10600</v>
      </c>
      <c r="BY998" s="1183">
        <f t="shared" si="4190"/>
        <v>27612</v>
      </c>
      <c r="BZ998" s="950">
        <f t="shared" si="4126"/>
        <v>66.86666666666666</v>
      </c>
      <c r="CA998" s="950">
        <f t="shared" si="4127"/>
        <v>63.2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100</v>
      </c>
      <c r="CR998" s="1486">
        <f t="shared" si="4131"/>
        <v>168</v>
      </c>
      <c r="CS998" s="1486">
        <f t="shared" si="4131"/>
        <v>735</v>
      </c>
      <c r="CT998" s="851">
        <f t="shared" si="4131"/>
        <v>1520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144</v>
      </c>
      <c r="DI998" s="1036">
        <f t="shared" si="4133"/>
        <v>144</v>
      </c>
      <c r="DJ998" s="1035">
        <f t="shared" si="4133"/>
        <v>660</v>
      </c>
      <c r="DK998" s="1210">
        <f t="shared" si="4133"/>
        <v>948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300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4000</v>
      </c>
      <c r="AB999" s="1183">
        <f t="shared" si="4193"/>
        <v>1200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82000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3000</v>
      </c>
      <c r="BX999" s="1183">
        <f t="shared" si="4196"/>
        <v>22000</v>
      </c>
      <c r="BY999" s="1183">
        <f t="shared" si="4196"/>
        <v>49200</v>
      </c>
      <c r="BZ999" s="950">
        <f t="shared" si="4126"/>
        <v>0</v>
      </c>
      <c r="CA999" s="950">
        <f t="shared" si="4127"/>
        <v>486.66666666666669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0</v>
      </c>
      <c r="CS999" s="1486">
        <f t="shared" si="4131"/>
        <v>0</v>
      </c>
      <c r="CT999" s="851">
        <f t="shared" si="4131"/>
        <v>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300</v>
      </c>
      <c r="DF999" s="1036">
        <f t="shared" si="4133"/>
        <v>1000</v>
      </c>
      <c r="DG999" s="1036">
        <f t="shared" si="4133"/>
        <v>1000</v>
      </c>
      <c r="DH999" s="1036">
        <f t="shared" si="4133"/>
        <v>1200</v>
      </c>
      <c r="DI999" s="1036">
        <f t="shared" si="4133"/>
        <v>1800</v>
      </c>
      <c r="DJ999" s="1035">
        <f t="shared" si="4133"/>
        <v>2000</v>
      </c>
      <c r="DK999" s="1210">
        <f t="shared" si="4133"/>
        <v>4000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694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695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11488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16804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169531.2</v>
      </c>
      <c r="BG1002" s="1183">
        <f t="shared" si="4210"/>
        <v>362036.4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3688</v>
      </c>
      <c r="BW1002" s="1183">
        <f t="shared" si="4211"/>
        <v>5224</v>
      </c>
      <c r="BX1002" s="1183">
        <f t="shared" si="4211"/>
        <v>8944</v>
      </c>
      <c r="BY1002" s="1183">
        <f t="shared" si="4211"/>
        <v>26631.200000000012</v>
      </c>
      <c r="BZ1002" s="950">
        <f t="shared" si="4126"/>
        <v>5944.1973333333326</v>
      </c>
      <c r="CA1002" s="950">
        <f t="shared" si="4127"/>
        <v>6031.666666666667</v>
      </c>
      <c r="CB1002" s="950">
        <f t="shared" si="4128"/>
        <v>5547.9840000000004</v>
      </c>
      <c r="CC1002" s="950">
        <f t="shared" si="4129"/>
        <v>41537.840000000004</v>
      </c>
      <c r="CD1002" s="847">
        <f t="shared" si="4130"/>
        <v>-10202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11820</v>
      </c>
      <c r="CP1002" s="849">
        <f t="shared" si="4131"/>
        <v>12451</v>
      </c>
      <c r="CQ1002" s="848">
        <f t="shared" si="4131"/>
        <v>14717</v>
      </c>
      <c r="CR1002" s="1486">
        <f t="shared" si="4131"/>
        <v>20132</v>
      </c>
      <c r="CS1002" s="1486">
        <f t="shared" si="4131"/>
        <v>30042.959999999999</v>
      </c>
      <c r="CT1002" s="851">
        <f t="shared" si="4131"/>
        <v>35016</v>
      </c>
      <c r="CU1002" s="1210">
        <f t="shared" si="4132"/>
        <v>-14353</v>
      </c>
      <c r="CV1002" s="1035">
        <f t="shared" si="4132"/>
        <v>-2565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10281</v>
      </c>
      <c r="DF1002" s="1036">
        <f t="shared" si="4133"/>
        <v>11488</v>
      </c>
      <c r="DG1002" s="1036">
        <f t="shared" si="4133"/>
        <v>15496</v>
      </c>
      <c r="DH1002" s="1036">
        <f t="shared" si="4133"/>
        <v>17720</v>
      </c>
      <c r="DI1002" s="1036">
        <f t="shared" si="4133"/>
        <v>17975</v>
      </c>
      <c r="DJ1002" s="1035">
        <f t="shared" si="4133"/>
        <v>20080</v>
      </c>
      <c r="DK1002" s="1210">
        <f t="shared" si="4133"/>
        <v>29406.5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26340</v>
      </c>
      <c r="BW1004" s="1183">
        <f>SUM(BW988:BW1003)</f>
        <v>32760</v>
      </c>
      <c r="BX1004" s="1183">
        <f>SUM(BX988:BX1003)</f>
        <v>92820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1200</v>
      </c>
      <c r="BW1012" s="1220">
        <f>SUM(BW965:BW967)</f>
        <v>3600</v>
      </c>
      <c r="BX1012" s="1220">
        <f>SUM(BX965:BX967)</f>
        <v>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54000</v>
      </c>
      <c r="BW1013" s="1220">
        <f>BW1011*BW1012*100</f>
        <v>93600</v>
      </c>
      <c r="BX1013" s="1220">
        <f>BX1011*BX1012*100</f>
        <v>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147600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4800</v>
      </c>
      <c r="BY1015" s="1220">
        <f>BY795</f>
        <v>6000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96000</v>
      </c>
      <c r="BY1016" s="1220">
        <f>BY1011*BY1015*100</f>
        <v>54000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150000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W10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820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>
        <f t="shared" si="401"/>
        <v>1</v>
      </c>
      <c r="DC253" s="1632">
        <f t="shared" si="401"/>
        <v>1</v>
      </c>
      <c r="DD253" s="1632">
        <f t="shared" si="401"/>
        <v>1</v>
      </c>
      <c r="DE253" s="1631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>
        <f t="shared" si="407"/>
        <v>2</v>
      </c>
      <c r="CK259" s="1542">
        <f t="shared" si="407"/>
        <v>2</v>
      </c>
      <c r="CL259" s="1542">
        <f t="shared" si="407"/>
        <v>3</v>
      </c>
      <c r="CM259" s="1542">
        <f t="shared" si="407"/>
        <v>3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>
        <f t="shared" si="409"/>
        <v>1</v>
      </c>
      <c r="DB259" s="1632">
        <f t="shared" si="409"/>
        <v>2</v>
      </c>
      <c r="DC259" s="1632">
        <f t="shared" si="409"/>
        <v>2</v>
      </c>
      <c r="DD259" s="1632">
        <f t="shared" si="409"/>
        <v>2</v>
      </c>
      <c r="DE259" s="1631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31">
        <f t="shared" si="410"/>
        <v>4</v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V49" sqref="BV49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819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2" activePane="bottomRight" state="frozen"/>
      <selection pane="topRight" activeCell="B1" sqref="B1"/>
      <selection pane="bottomLeft" activeCell="A8" sqref="A8"/>
      <selection pane="bottomRight" activeCell="F1015" sqref="F1015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785</v>
      </c>
      <c r="K1" s="1457">
        <f>Data!$K$1</f>
        <v>4.1867999999999999</v>
      </c>
      <c r="L1" s="1262"/>
      <c r="M1" s="1263" t="s">
        <v>703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1.003064720847088</v>
      </c>
      <c r="D10" s="1294">
        <f>SUM(D11:D19)</f>
        <v>1.056428393209986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#VALUE!</v>
      </c>
      <c r="N10" s="1294" t="e">
        <f>SUM(N11:N19)</f>
        <v>#VALUE!</v>
      </c>
      <c r="O10" s="1294" t="e">
        <f>SUM(O11:O19)</f>
        <v>#VALUE!</v>
      </c>
      <c r="P10" s="1294" t="e">
        <f>SUM(P11:P19)</f>
        <v>#VALUE!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681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682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683</v>
      </c>
      <c r="B16" s="1297"/>
      <c r="C16" s="1449">
        <f>SUM(C859:C864)</f>
        <v>0.57787878787878788</v>
      </c>
      <c r="D16" s="1449">
        <f t="shared" ref="D16:F16" si="0">SUM(D859:D864)</f>
        <v>0.61965505740971338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 t="e">
        <f>SUM(M859:M864)</f>
        <v>#VALUE!</v>
      </c>
      <c r="N16" s="1449" t="e">
        <f t="shared" ref="N16:P16" si="1">SUM(N859:N864)</f>
        <v>#VALUE!</v>
      </c>
      <c r="O16" s="1449" t="e">
        <f t="shared" si="1"/>
        <v>#VALUE!</v>
      </c>
      <c r="P16" s="1449" t="e">
        <f t="shared" si="1"/>
        <v>#VALUE!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684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26340</v>
      </c>
      <c r="D20" s="1302">
        <f>SUM(D21:D30)</f>
        <v>32760</v>
      </c>
      <c r="E20" s="1302">
        <f>SUM(E21:E30)</f>
        <v>92820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1200</v>
      </c>
      <c r="D24" s="1304">
        <f>SUM(D965:D968)</f>
        <v>3600</v>
      </c>
      <c r="E24" s="1304">
        <f>SUM(E965:E968)</f>
        <v>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22652</v>
      </c>
      <c r="D31" s="1302">
        <f>SUM(D32:D41)</f>
        <v>27536</v>
      </c>
      <c r="E31" s="1302">
        <f>SUM(E32:E41)</f>
        <v>83876</v>
      </c>
      <c r="F31" s="1302">
        <f>SUM(F32:F41)</f>
        <v>194618.8</v>
      </c>
      <c r="G31" s="1301"/>
      <c r="H31" s="1303"/>
      <c r="I31" s="1303"/>
      <c r="J31" s="1303"/>
      <c r="K31" s="1303"/>
      <c r="L31" s="1301"/>
      <c r="M31" s="1302" t="e">
        <f>SUM(M32:M41)</f>
        <v>#VALUE!</v>
      </c>
      <c r="N31" s="1302" t="e">
        <f>SUM(N32:N41)</f>
        <v>#VALUE!</v>
      </c>
      <c r="O31" s="1302" t="e">
        <f>SUM(O32:O41)</f>
        <v>#VALUE!</v>
      </c>
      <c r="P31" s="1302" t="e">
        <f>SUM(P32:P41)</f>
        <v>#VALUE!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10260</v>
      </c>
      <c r="D32" s="1448">
        <f t="shared" si="4"/>
        <v>9612</v>
      </c>
      <c r="E32" s="1448">
        <f t="shared" si="4"/>
        <v>7740</v>
      </c>
      <c r="F32" s="1448">
        <f t="shared" si="4"/>
        <v>8390</v>
      </c>
      <c r="G32" s="1308"/>
      <c r="H32" s="1309"/>
      <c r="I32" s="1309"/>
      <c r="J32" s="1309"/>
      <c r="K32" s="1309"/>
      <c r="L32" s="1308"/>
      <c r="M32" s="1448">
        <f t="shared" ref="M32:P32" si="5">M988</f>
        <v>-175.53091029557982</v>
      </c>
      <c r="N32" s="1448">
        <f t="shared" si="5"/>
        <v>0</v>
      </c>
      <c r="O32" s="1448">
        <f t="shared" si="5"/>
        <v>-949.28769177585491</v>
      </c>
      <c r="P32" s="1448">
        <f t="shared" si="5"/>
        <v>-1830.389349000422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#VALUE!</v>
      </c>
      <c r="N33" s="1448" t="e">
        <f t="shared" si="7"/>
        <v>#VALUE!</v>
      </c>
      <c r="O33" s="1448" t="e">
        <f t="shared" si="7"/>
        <v>#VALUE!</v>
      </c>
      <c r="P33" s="1448" t="e">
        <f t="shared" si="7"/>
        <v>#VALUE!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200</v>
      </c>
      <c r="D36" s="1448">
        <f t="shared" si="8"/>
        <v>200</v>
      </c>
      <c r="E36" s="1448">
        <f t="shared" si="8"/>
        <v>5100</v>
      </c>
      <c r="F36" s="1448">
        <f t="shared" si="8"/>
        <v>14900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650</v>
      </c>
      <c r="D37" s="1448">
        <f t="shared" si="8"/>
        <v>800</v>
      </c>
      <c r="E37" s="1448">
        <f t="shared" si="8"/>
        <v>16000</v>
      </c>
      <c r="F37" s="1448">
        <f t="shared" si="8"/>
        <v>55800</v>
      </c>
      <c r="G37" s="1310"/>
      <c r="H37" s="1311"/>
      <c r="I37" s="1311"/>
      <c r="J37" s="1311"/>
      <c r="K37" s="1311"/>
      <c r="L37" s="1310"/>
      <c r="M37" s="1448">
        <f t="shared" ref="M37:P37" si="12">M995</f>
        <v>1330</v>
      </c>
      <c r="N37" s="1448">
        <f t="shared" si="12"/>
        <v>960</v>
      </c>
      <c r="O37" s="1448">
        <f t="shared" si="12"/>
        <v>-14680</v>
      </c>
      <c r="P37" s="1448">
        <f t="shared" si="12"/>
        <v>-54700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1000</v>
      </c>
      <c r="D38" s="1448">
        <f t="shared" si="8"/>
        <v>1000</v>
      </c>
      <c r="E38" s="1448">
        <f t="shared" si="8"/>
        <v>1800</v>
      </c>
      <c r="F38" s="1448">
        <f t="shared" si="8"/>
        <v>10000</v>
      </c>
      <c r="G38" s="1310"/>
      <c r="H38" s="1311"/>
      <c r="I38" s="1311"/>
      <c r="J38" s="1311"/>
      <c r="K38" s="1311"/>
      <c r="L38" s="1310"/>
      <c r="M38" s="1448">
        <f t="shared" ref="M38:P38" si="13">M996</f>
        <v>1700</v>
      </c>
      <c r="N38" s="1448">
        <f t="shared" si="13"/>
        <v>1400</v>
      </c>
      <c r="O38" s="1448">
        <f t="shared" si="13"/>
        <v>0</v>
      </c>
      <c r="P38" s="1448">
        <f t="shared" si="13"/>
        <v>-8500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2400</v>
      </c>
      <c r="D39" s="1448">
        <f t="shared" si="8"/>
        <v>2400</v>
      </c>
      <c r="E39" s="1448">
        <f t="shared" si="8"/>
        <v>4000</v>
      </c>
      <c r="F39" s="1448">
        <f t="shared" si="8"/>
        <v>13220</v>
      </c>
      <c r="G39" s="1310"/>
      <c r="H39" s="1311"/>
      <c r="I39" s="1311"/>
      <c r="J39" s="1311"/>
      <c r="K39" s="1311"/>
      <c r="L39" s="1310"/>
      <c r="M39" s="1448">
        <f t="shared" ref="M39:P39" si="14">M997</f>
        <v>-120</v>
      </c>
      <c r="N39" s="1448">
        <f t="shared" si="14"/>
        <v>-180</v>
      </c>
      <c r="O39" s="1448">
        <f t="shared" si="14"/>
        <v>-640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784</v>
      </c>
      <c r="B40" s="978"/>
      <c r="C40" s="1448">
        <f t="shared" si="8"/>
        <v>1260</v>
      </c>
      <c r="D40" s="1448">
        <f t="shared" si="8"/>
        <v>1260</v>
      </c>
      <c r="E40" s="1448">
        <f t="shared" si="8"/>
        <v>10600</v>
      </c>
      <c r="F40" s="1448">
        <f t="shared" si="8"/>
        <v>27612</v>
      </c>
      <c r="G40" s="1310"/>
      <c r="H40" s="1311"/>
      <c r="I40" s="1311"/>
      <c r="J40" s="1311"/>
      <c r="K40" s="1311"/>
      <c r="L40" s="1310"/>
      <c r="M40" s="1448">
        <f t="shared" ref="M40:P40" si="15">M998</f>
        <v>192</v>
      </c>
      <c r="N40" s="1448">
        <f t="shared" si="15"/>
        <v>104</v>
      </c>
      <c r="O40" s="1448">
        <f t="shared" si="15"/>
        <v>-9072</v>
      </c>
      <c r="P40" s="1448">
        <f t="shared" si="15"/>
        <v>-23572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3000</v>
      </c>
      <c r="E41" s="1448">
        <f t="shared" si="8"/>
        <v>22000</v>
      </c>
      <c r="F41" s="1448">
        <f t="shared" si="8"/>
        <v>49200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29678.666666666668</v>
      </c>
      <c r="O41" s="1448">
        <f t="shared" si="16"/>
        <v>2509</v>
      </c>
      <c r="P41" s="1448">
        <f t="shared" si="16"/>
        <v>-28775.833333333332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0.38952164009111617</v>
      </c>
      <c r="D42" s="1313">
        <f t="shared" ref="D42:F42" si="17">IF(D20=0,"",D32/D20)</f>
        <v>0.29340659340659342</v>
      </c>
      <c r="E42" s="1313">
        <f t="shared" si="17"/>
        <v>8.3387201034259853E-2</v>
      </c>
      <c r="F42" s="1313">
        <f t="shared" si="17"/>
        <v>3.8075788518266394E-2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3688</v>
      </c>
      <c r="D43" s="1316">
        <f>D20-D31</f>
        <v>5224</v>
      </c>
      <c r="E43" s="1316">
        <f>E20-E31</f>
        <v>8944</v>
      </c>
      <c r="F43" s="1316">
        <f>F20-F31</f>
        <v>25731.200000000012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732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733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732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733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734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735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734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735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736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737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738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739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740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741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742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744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750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9000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12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600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0.3548743150684931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2760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 t="str">
        <f>IF(Data!BW468="","",Data!BW468)</f>
        <v/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 t="str">
        <f>IF(Data!BW469="","",Data!BW469)</f>
        <v/>
      </c>
      <c r="E469" s="1057">
        <f>IF(Data!BX469="","",Data!BX469)</f>
        <v>1</v>
      </c>
      <c r="F469" s="1057">
        <f>IF(Data!BY469="","",Data!BY469)</f>
        <v>1</v>
      </c>
      <c r="G469" s="972"/>
      <c r="H469" s="1375" t="e">
        <f>IF(H$46="","",IF('Exp factors'!$B52="poor",'Exp factors'!$G$52*H$46/$D468/H470,SUM(C469)*'Exp factors'!C$52))</f>
        <v>#VALUE!</v>
      </c>
      <c r="I469" s="1375" t="e">
        <f>IF(I$46="","",IF('Exp factors'!$B52="poor",'Exp factors'!$G$52*I$46/$D468/I470,SUM(D469)*'Exp factors'!D$52))</f>
        <v>#VALUE!</v>
      </c>
      <c r="J469" s="1375" t="e">
        <f>IF(J$46="","",IF('Exp factors'!$B52="poor",'Exp factors'!$G$52*J$46/$D468/J470,SUM(E469)*'Exp factors'!E$52))</f>
        <v>#VALUE!</v>
      </c>
      <c r="K469" s="1375" t="e">
        <f>IF(K$46="","",IF('Exp factors'!$B52="poor",'Exp factors'!$G$52*K$46/$D468/K470,SUM(F469)*'Exp factors'!F$52))</f>
        <v>#VALUE!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 t="str">
        <f>IF(Data!BW470="","",Data!BW470)</f>
        <v/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 t="str">
        <f>IF(D469="","",D468*D469*D470)</f>
        <v/>
      </c>
      <c r="E471" s="1346">
        <f>IF(E469="","",E468*E469*E470)</f>
        <v>120</v>
      </c>
      <c r="F471" s="1346">
        <f>IF(F469="","",F468*F469*F470)</f>
        <v>100</v>
      </c>
      <c r="G471" s="958"/>
      <c r="H471" s="1346" t="e">
        <f>IF(H$46=0,"",SUM($D468)*H469*H470)</f>
        <v>#VALUE!</v>
      </c>
      <c r="I471" s="1346" t="e">
        <f>IF(I$46=0,"",SUM($D468)*I469*I470)</f>
        <v>#VALUE!</v>
      </c>
      <c r="J471" s="1346" t="e">
        <f>IF(J$46=0,"",SUM($D468)*J469*J470)</f>
        <v>#VALUE!</v>
      </c>
      <c r="K471" s="1346" t="e">
        <f>IF(K$46=0,"",SUM($D468)*K469*K470)</f>
        <v>#VALUE!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 t="str">
        <f>IF(D471="","",D471*D472/D$46/365/$P$1)</f>
        <v/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 t="e">
        <f>IF(H$46=0,"",H471*SUM($D472)/H$46/365/$P$1)</f>
        <v>#VALUE!</v>
      </c>
      <c r="I473" s="1371" t="e">
        <f>IF(I$46=0,"",I471*SUM($D472)/I$46/365/$P$1)</f>
        <v>#VALUE!</v>
      </c>
      <c r="J473" s="1371" t="e">
        <f>IF(J$46=0,"",J471*SUM($D472)/J$46/365/$P$1)</f>
        <v>#VALUE!</v>
      </c>
      <c r="K473" s="1371" t="e">
        <f>IF(K$46=0,"",K471*SUM($D472)/K$46/365/$P$1)</f>
        <v>#VALUE!</v>
      </c>
      <c r="L473" s="968"/>
      <c r="M473" s="1349" t="e">
        <f>IF(SUM(H473)=SUM(C473),"",SUM(H473)-SUM(C473))</f>
        <v>#VALUE!</v>
      </c>
      <c r="N473" s="1349" t="e">
        <f>IF(SUM(I473)=SUM(D473),"",SUM(I473)-SUM(D473))</f>
        <v>#VALUE!</v>
      </c>
      <c r="O473" s="1349" t="e">
        <f>IF(SUM(J473)=SUM(E473),"",SUM(J473)-SUM(E473))</f>
        <v>#VALUE!</v>
      </c>
      <c r="P473" s="1349" t="e">
        <f>IF(SUM(K473)=SUM(F473),"",SUM(K473)-SUM(F473))</f>
        <v>#VALUE!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 t="str">
        <f>IF(Data!BW474="","",Data!BW474)</f>
        <v/>
      </c>
      <c r="E474" s="1057">
        <f>IF(Data!BX474="","",Data!BX474)</f>
        <v>12</v>
      </c>
      <c r="F474" s="1057">
        <f>IF(Data!BY474="","",Data!BY474)</f>
        <v>11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 t="str">
        <f t="shared" ref="D475:F475" si="26">IF(D474="","",D471*D474)</f>
        <v/>
      </c>
      <c r="E475" s="1373">
        <f t="shared" si="26"/>
        <v>1440</v>
      </c>
      <c r="F475" s="1373">
        <f t="shared" si="26"/>
        <v>1100</v>
      </c>
      <c r="G475" s="1101"/>
      <c r="H475" s="1379" t="e">
        <f>IF(H$46=0,"",H471*H474)</f>
        <v>#VALUE!</v>
      </c>
      <c r="I475" s="1379" t="e">
        <f t="shared" ref="I475:K475" si="27">IF(I$46=0,"",I471*I474)</f>
        <v>#VALUE!</v>
      </c>
      <c r="J475" s="1379" t="e">
        <f t="shared" si="27"/>
        <v>#VALUE!</v>
      </c>
      <c r="K475" s="1379" t="e">
        <f t="shared" si="27"/>
        <v>#VALUE!</v>
      </c>
      <c r="L475" s="1101"/>
      <c r="M475" s="948" t="e">
        <f>IF(SUM(H475)=SUM(C475),"",SUM(H475)-SUM(C475))</f>
        <v>#VALUE!</v>
      </c>
      <c r="N475" s="948" t="e">
        <f>IF(SUM(I475)=SUM(D475),"",SUM(I475)-SUM(D475))</f>
        <v>#VALUE!</v>
      </c>
      <c r="O475" s="948" t="e">
        <f>IF(SUM(J475)=SUM(E475),"",SUM(J475)-SUM(E475))</f>
        <v>#VALUE!</v>
      </c>
      <c r="P475" s="948" t="e">
        <f>IF(SUM(K475)=SUM(F475),"",SUM(K475)-SUM(F475))</f>
        <v>#VALUE!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45</v>
      </c>
      <c r="D483" s="1057">
        <f>IF(Data!BW483="","",Data!BW483)</f>
        <v>45</v>
      </c>
      <c r="E483" s="1057">
        <f>IF(Data!BX483="","",Data!BX483)</f>
        <v>45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540</v>
      </c>
      <c r="D484" s="1373">
        <f>IF(D483="","",D478*D479*D483)</f>
        <v>540</v>
      </c>
      <c r="E484" s="1373">
        <f>IF(E483="","",E478*E479*E483)</f>
        <v>540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-256.22373672074087</v>
      </c>
      <c r="N484" s="948">
        <f>IF(SUM(I484)=SUM(D484),"",SUM(I484)-SUM(D484))</f>
        <v>-287.75443264065859</v>
      </c>
      <c r="O484" s="948">
        <f>IF(SUM(J484)=SUM(E484),"",SUM(J484)-SUM(E484))</f>
        <v>-350.81582448049392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1200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1200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>
        <f>IF(Data!BV792="","",Data!BV792)</f>
        <v>200</v>
      </c>
      <c r="D792" s="1057">
        <f>IF(Data!BW792="","",Data!BW792)</f>
        <v>200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200</v>
      </c>
      <c r="I792" s="1375">
        <f>IF(I$46="","",IF('Exp factors'!$B99="poor",'Exp factors'!$G$99*I$46,SUM(D792)*'Exp factors'!D$99))</f>
        <v>200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>
        <f>IF(Data!BX795="","",Data!BX795)</f>
        <v>4800</v>
      </c>
      <c r="F795" s="1057">
        <f>IF(Data!BY795="","",Data!BY795)</f>
        <v>6000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4800</v>
      </c>
      <c r="K795" s="1375">
        <f>IF(K$46="","",IF('Exp factors'!$B102="poor",'Exp factors'!$G$102*K$46,SUM(F795)*'Exp factors'!F$102))</f>
        <v>6000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>
        <f>IF(Data!BV799="","",Data!BV799)</f>
        <v>650</v>
      </c>
      <c r="D799" s="1220">
        <f>IF(Data!BW799="","",Data!BW799)</f>
        <v>800</v>
      </c>
      <c r="E799" s="1220">
        <f>IF(Data!BX799="","",Data!BX799)</f>
        <v>2000</v>
      </c>
      <c r="F799" s="1220">
        <f>IF(Data!BY799="","",Data!BY799)</f>
        <v>41800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700</v>
      </c>
      <c r="N799" s="1395">
        <f t="shared" si="85"/>
        <v>400</v>
      </c>
      <c r="O799" s="1395">
        <f t="shared" si="85"/>
        <v>-1100</v>
      </c>
      <c r="P799" s="1395">
        <f t="shared" si="85"/>
        <v>-41050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>
        <f>IF(Data!BX800="","",Data!BX800)</f>
        <v>14000</v>
      </c>
      <c r="F800" s="1057">
        <f>IF(Data!BY800="","",Data!BY800)</f>
        <v>14000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-13580</v>
      </c>
      <c r="P800" s="1395">
        <f t="shared" si="85"/>
        <v>-13650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>
        <f>IF(Data!BV801="","",Data!BV801)</f>
        <v>1000</v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10000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1700</v>
      </c>
      <c r="N801" s="1395">
        <f t="shared" si="85"/>
        <v>1400</v>
      </c>
      <c r="O801" s="1395">
        <f t="shared" si="85"/>
        <v>0</v>
      </c>
      <c r="P801" s="1395">
        <f t="shared" si="85"/>
        <v>-8500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>
        <f>IF(Data!BV802="","",Data!BV802)</f>
        <v>660</v>
      </c>
      <c r="D802" s="1057">
        <f>IF(Data!BW802="","",Data!BW802)</f>
        <v>660</v>
      </c>
      <c r="E802" s="1057">
        <f>IF(Data!BX802="","",Data!BX802)</f>
        <v>1000</v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-120</v>
      </c>
      <c r="N802" s="1395">
        <f t="shared" si="85"/>
        <v>-180</v>
      </c>
      <c r="O802" s="1395">
        <f t="shared" si="85"/>
        <v>-640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600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24012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192</v>
      </c>
      <c r="N803" s="1395">
        <f t="shared" si="85"/>
        <v>104</v>
      </c>
      <c r="O803" s="1395">
        <f t="shared" si="85"/>
        <v>-9072</v>
      </c>
      <c r="P803" s="1395">
        <f t="shared" si="85"/>
        <v>-23572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>
        <f>IF(Data!BV804="","",Data!BV804)</f>
        <v>2400</v>
      </c>
      <c r="D804" s="1057">
        <f>IF(Data!BW804="","",Data!BW804)</f>
        <v>2400</v>
      </c>
      <c r="E804" s="1057">
        <f>IF(Data!BX804="","",Data!BX804)</f>
        <v>4000</v>
      </c>
      <c r="F804" s="1057">
        <f>IF(Data!BY804="","",Data!BY804)</f>
        <v>13220</v>
      </c>
      <c r="G804" s="958"/>
      <c r="H804" s="1375">
        <f>IF(H$46="","",IF('Exp factors'!$B81="poor",'Exp factors'!$G$81*H$46,SUM(C804)*'Exp factors'!C$81))</f>
        <v>2400</v>
      </c>
      <c r="I804" s="1375">
        <f>IF(I$46="","",IF('Exp factors'!$B81="poor",'Exp factors'!$G$81*I$46,SUM(D804)*'Exp factors'!D$81))</f>
        <v>2400</v>
      </c>
      <c r="J804" s="1375">
        <f>IF(J$46="","",IF('Exp factors'!$B81="poor",'Exp factors'!$G$81*J$46,SUM(E804)*'Exp factors'!E$81))</f>
        <v>4000</v>
      </c>
      <c r="K804" s="1375">
        <f>IF(K$46="","",IF('Exp factors'!$B81="poor",'Exp factors'!$G$81*K$46,SUM(F804)*'Exp factors'!F$81))</f>
        <v>13220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>
        <f>IF(Data!BX805="","",Data!BX805)</f>
        <v>6000</v>
      </c>
      <c r="F805" s="1057">
        <f>IF(Data!BY805="","",Data!BY805)</f>
        <v>14200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-6000</v>
      </c>
      <c r="P805" s="1395">
        <f t="shared" si="85"/>
        <v>-14200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Shelter (maintenance)</v>
      </c>
      <c r="B809" s="1165"/>
      <c r="C809" s="1057" t="str">
        <f>IF(Data!BV809="","",Data!BV809)</f>
        <v/>
      </c>
      <c r="D809" s="1057" t="str">
        <f>IF(Data!BW809="","",Data!BW809)</f>
        <v/>
      </c>
      <c r="E809" s="1057" t="str">
        <f>IF(Data!BX809="","",Data!BX809)</f>
        <v/>
      </c>
      <c r="F809" s="1057" t="str">
        <f>IF(Data!BY809="","",Data!BY809)</f>
        <v/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0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2000</v>
      </c>
      <c r="E810" s="1057">
        <f>IF(Data!BX810="","",Data!BX810)</f>
        <v>16000</v>
      </c>
      <c r="F810" s="1057">
        <f>IF(Data!BY810="","",Data!BY810)</f>
        <v>35000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-2000</v>
      </c>
      <c r="O810" s="1395">
        <f t="shared" si="85"/>
        <v>-16000</v>
      </c>
      <c r="P810" s="1395">
        <f t="shared" si="85"/>
        <v>-35000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3688</v>
      </c>
      <c r="D811" s="1179">
        <f>D20-D31</f>
        <v>5224</v>
      </c>
      <c r="E811" s="1179">
        <f>E20-E31</f>
        <v>8944</v>
      </c>
      <c r="F811" s="1179">
        <f>F20-F31</f>
        <v>25731.200000000012</v>
      </c>
      <c r="G811" s="1388"/>
      <c r="H811" s="1401">
        <f>C811*'Exp factors'!$D$71</f>
        <v>3688</v>
      </c>
      <c r="I811" s="1401">
        <f>D811*'Exp factors'!$D$71</f>
        <v>5224</v>
      </c>
      <c r="J811" s="1401">
        <f>E811*'Exp factors'!$D$71</f>
        <v>8944</v>
      </c>
      <c r="K811" s="1401">
        <f>F811*'Exp factors'!$D$71</f>
        <v>25731.200000000012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6560</v>
      </c>
      <c r="D812" s="1181">
        <f>SUM(D772:D776,D781:D785,D790:D810)</f>
        <v>10880</v>
      </c>
      <c r="E812" s="1181">
        <f>SUM(E772:E776,E781:E785,E790:E810)</f>
        <v>63920</v>
      </c>
      <c r="F812" s="1181">
        <f>SUM(F772:F776,F781:F785,F790:F810)</f>
        <v>177308</v>
      </c>
      <c r="G812" s="1155"/>
      <c r="H812" s="1183">
        <f>SUM(H772:H776,H781:H785,H790:H810)</f>
        <v>49538</v>
      </c>
      <c r="I812" s="1183">
        <f>SUM(I772:I776,I781:I785,I790:I810)</f>
        <v>44322.666666666672</v>
      </c>
      <c r="J812" s="1183">
        <f>SUM(J772:J776,J781:J785,J790:J810)</f>
        <v>41592</v>
      </c>
      <c r="K812" s="1183">
        <f>SUM(K772:K776,K781:K785,K790:K810)</f>
        <v>54916.666666666664</v>
      </c>
      <c r="L812" s="1155"/>
      <c r="M812" s="1183">
        <f>SUM(M772:M776,M781:M785,M790:M810)</f>
        <v>42978</v>
      </c>
      <c r="N812" s="1183">
        <f>SUM(N772:N776,N781:N785,N790:N810)</f>
        <v>33442.666666666672</v>
      </c>
      <c r="O812" s="1183">
        <f>SUM(O772:O776,O781:O785,O790:O810)</f>
        <v>-22328</v>
      </c>
      <c r="P812" s="1183">
        <f>SUM(P772:P776,P781:P785,P790:P810)</f>
        <v>-122391.33333333333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0.3548743150684931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0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 t="e">
        <f>SUM(H$473)</f>
        <v>#VALUE!</v>
      </c>
      <c r="I861" s="1188" t="e">
        <f t="shared" ref="I861:K861" si="99">SUM(I$473)</f>
        <v>#VALUE!</v>
      </c>
      <c r="J861" s="1188" t="e">
        <f t="shared" si="99"/>
        <v>#VALUE!</v>
      </c>
      <c r="K861" s="1188" t="e">
        <f t="shared" si="99"/>
        <v>#VALUE!</v>
      </c>
      <c r="L861" s="1154"/>
      <c r="M861" s="1188" t="e">
        <f>SUM(M$473)</f>
        <v>#VALUE!</v>
      </c>
      <c r="N861" s="1188" t="e">
        <f t="shared" ref="N861:P861" si="100">SUM(N$473)</f>
        <v>#VALUE!</v>
      </c>
      <c r="O861" s="1188" t="e">
        <f t="shared" si="100"/>
        <v>#VALUE!</v>
      </c>
      <c r="P861" s="1188" t="e">
        <f t="shared" si="100"/>
        <v>#VALUE!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1.003064720847088</v>
      </c>
      <c r="D900" s="1188">
        <f>SUM($D$820:$D$899)</f>
        <v>1.056428393209986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#VALUE!</v>
      </c>
      <c r="I900" s="1188" t="e">
        <f>SUM($I$820:$I$899)</f>
        <v>#VALUE!</v>
      </c>
      <c r="J900" s="1188" t="e">
        <f>SUM($J$820:$J$899)</f>
        <v>#VALUE!</v>
      </c>
      <c r="K900" s="1188" t="e">
        <f>SUM($K$820:$K$899)</f>
        <v>#VALUE!</v>
      </c>
      <c r="L900" s="1154"/>
      <c r="M900" s="1188" t="e">
        <f>SUM($M$820:$M$899)</f>
        <v>#VALUE!</v>
      </c>
      <c r="N900" s="1188" t="e">
        <f>SUM($N$820:$N$899)</f>
        <v>#VALUE!</v>
      </c>
      <c r="O900" s="1188" t="e">
        <f>SUM($O$820:$O$899)</f>
        <v>#VALUE!</v>
      </c>
      <c r="P900" s="1188" t="e">
        <f>SUM($P$820:$P$899)</f>
        <v>#VALUE!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#VALUE!</v>
      </c>
      <c r="I901" s="1407" t="e">
        <f>SUMPRODUCT(I859:I887,$S859:$S887)</f>
        <v>#VALUE!</v>
      </c>
      <c r="J901" s="1407" t="e">
        <f>SUMPRODUCT(J859:J887,$S859:$S887)</f>
        <v>#VALUE!</v>
      </c>
      <c r="K901" s="1407" t="e">
        <f>SUMPRODUCT(K859:K887,$S859:$S887)</f>
        <v>#VALUE!</v>
      </c>
      <c r="L901" s="1154"/>
      <c r="M901" s="1407" t="e">
        <f>SUMPRODUCT(M859:M887,$S859:$S887)</f>
        <v>#VALUE!</v>
      </c>
      <c r="N901" s="1407" t="e">
        <f>SUMPRODUCT(N859:N887,$S859:$S887)</f>
        <v>#VALUE!</v>
      </c>
      <c r="O901" s="1407" t="e">
        <f>SUMPRODUCT(O859:O887,$S859:$S887)</f>
        <v>#VALUE!</v>
      </c>
      <c r="P901" s="1407" t="e">
        <f>SUMPRODUCT(P859:P887,$S859:$S887)</f>
        <v>#VALUE!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1200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1200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5</v>
      </c>
      <c r="T965" s="807">
        <f t="shared" si="180"/>
        <v>5</v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5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6</v>
      </c>
      <c r="T967" s="807">
        <f t="shared" si="180"/>
        <v>6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6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6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7</v>
      </c>
      <c r="T970" s="807">
        <f t="shared" si="182"/>
        <v>7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7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7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7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7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8</v>
      </c>
      <c r="T975" s="807">
        <f t="shared" si="182"/>
        <v>8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8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9</v>
      </c>
      <c r="T977" s="807">
        <f t="shared" si="182"/>
        <v>9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9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9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9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9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9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9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26340</v>
      </c>
      <c r="D985" s="1181">
        <f>SUM($D$904:$D$984)</f>
        <v>32760</v>
      </c>
      <c r="E985" s="1181">
        <f>SUM($E$904:$E$984)</f>
        <v>92820</v>
      </c>
      <c r="F985" s="1181">
        <f>SUM($F$904:$F$984)</f>
        <v>220350</v>
      </c>
      <c r="G985" s="1165"/>
      <c r="H985" s="1181">
        <f>SUM($H$904:$H$984)</f>
        <v>1200</v>
      </c>
      <c r="I985" s="1181">
        <f>SUM($I$904:$I$984)</f>
        <v>3600</v>
      </c>
      <c r="J985" s="1181">
        <f>SUM($J$904:$J$984)</f>
        <v>48800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10260</v>
      </c>
      <c r="D988" s="1183">
        <f t="shared" ref="D988:F988" si="184">SUM(D457,D466,D475,D484,D493,D502)</f>
        <v>9612</v>
      </c>
      <c r="E988" s="1183">
        <f t="shared" si="184"/>
        <v>7740</v>
      </c>
      <c r="F988" s="1183">
        <f t="shared" si="184"/>
        <v>8390</v>
      </c>
      <c r="G988" s="1165"/>
      <c r="H988" s="1183">
        <f>C1068*(365*C1038*C1039*C1040)</f>
        <v>10084.46908970442</v>
      </c>
      <c r="I988" s="1183">
        <f>E1068*(365*E1038*E1039*E1040)</f>
        <v>9612</v>
      </c>
      <c r="J988" s="1183">
        <f>H1068*(365*H1038*H1039*H1040)</f>
        <v>6790.7123082241451</v>
      </c>
      <c r="K988" s="1183">
        <f>J1068*(365*J1038*J1039*J1040)</f>
        <v>6559.610650999578</v>
      </c>
      <c r="L988" s="1165"/>
      <c r="M988" s="1183">
        <f>H988-C988</f>
        <v>-175.53091029557982</v>
      </c>
      <c r="N988" s="1183">
        <f>I988-D988</f>
        <v>0</v>
      </c>
      <c r="O988" s="1183">
        <f>J988-E988</f>
        <v>-949.28769177585491</v>
      </c>
      <c r="P988" s="1183">
        <f>K988-F988</f>
        <v>-1830.389349000422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691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#VALUE!</v>
      </c>
      <c r="I989" s="1181" t="e">
        <f>SUM(I475,I484,I493,I502,I508,I514,I520,I526,I532,I538,I544,I550,I556,I562,I568,I574,I580,I586,I592,I605,I611,I623)</f>
        <v>#VALUE!</v>
      </c>
      <c r="J989" s="1181" t="e">
        <f>SUM(J475,J484,J493,J502,J508,J514,J520,J526,J532,J538,J544,J550,J556,J562,J568,J574,J580,J586,J592,J605,J611,J623)</f>
        <v>#VALUE!</v>
      </c>
      <c r="K989" s="1181" t="e">
        <f>SUM(K475,K484,K493,K502,K508,K514,K520,K526,K532,K538,K544,K550,K556,K562,K568,K574,K580,K586,K592,K605,K611,K623)</f>
        <v>#VALUE!</v>
      </c>
      <c r="L989" s="1165"/>
      <c r="M989" s="1181" t="e">
        <f>SUM(M475,M484,M493,M502,M508,M514,M520,M526,M532,M538,M544,M550,M556,M562,M568,M574,M580,M586,M592,M605,M611,M623)</f>
        <v>#VALUE!</v>
      </c>
      <c r="N989" s="1181" t="e">
        <f>SUM(N475,N484,N493,N502,N508,N514,N520,N526,N532,N538,N544,N550,N556,N562,N568,N574,N580,N586,N592,N605,N611,N623)</f>
        <v>#VALUE!</v>
      </c>
      <c r="O989" s="1181" t="e">
        <f>SUM(O475,O484,O493,O502,O508,O514,O520,O526,O532,O538,O544,O550,O556,O562,O568,O574,O580,O586,O592,O605,O611,O623)</f>
        <v>#VALUE!</v>
      </c>
      <c r="P989" s="1181" t="e">
        <f>SUM(P475,P484,P493,P502,P508,P514,P520,P526,P532,P538,P544,P550,P556,P562,P568,P574,P580,P586,P592,P605,P611,P623)</f>
        <v>#VALUE!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692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693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200</v>
      </c>
      <c r="D994" s="1183">
        <f t="shared" si="194"/>
        <v>200</v>
      </c>
      <c r="E994" s="1183">
        <f t="shared" si="194"/>
        <v>5100</v>
      </c>
      <c r="F994" s="1183">
        <f t="shared" si="194"/>
        <v>14900</v>
      </c>
      <c r="G994" s="1155"/>
      <c r="H994" s="1183">
        <f>SUM(H784:H785,H791:H798)</f>
        <v>200</v>
      </c>
      <c r="I994" s="1183">
        <f>SUM(I784:I785,I791:I798)</f>
        <v>200</v>
      </c>
      <c r="J994" s="1183">
        <f>SUM(J784:J785,J791:J798)</f>
        <v>5100</v>
      </c>
      <c r="K994" s="1183">
        <f>SUM(K784:K785,K791:K798)</f>
        <v>14900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650</v>
      </c>
      <c r="D995" s="1183">
        <f t="shared" si="195"/>
        <v>800</v>
      </c>
      <c r="E995" s="1183">
        <f t="shared" si="195"/>
        <v>16000</v>
      </c>
      <c r="F995" s="1183">
        <f t="shared" si="195"/>
        <v>55800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1330</v>
      </c>
      <c r="N995" s="1183">
        <f>SUM(N799,N800)</f>
        <v>960</v>
      </c>
      <c r="O995" s="1183">
        <f>SUM(O799,O800)</f>
        <v>-14680</v>
      </c>
      <c r="P995" s="1183">
        <f>SUM(P799,P800)</f>
        <v>-54700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1000</v>
      </c>
      <c r="D996" s="1183">
        <f t="shared" si="196"/>
        <v>1000</v>
      </c>
      <c r="E996" s="1183">
        <f t="shared" si="196"/>
        <v>1800</v>
      </c>
      <c r="F996" s="1183">
        <f t="shared" si="196"/>
        <v>10000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1700</v>
      </c>
      <c r="N996" s="1183">
        <f>SUM(N801)</f>
        <v>1400</v>
      </c>
      <c r="O996" s="1183">
        <f>SUM(O801)</f>
        <v>0</v>
      </c>
      <c r="P996" s="1183">
        <f>SUM(P801)</f>
        <v>-8500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2400</v>
      </c>
      <c r="D997" s="1183">
        <f t="shared" ref="D997:F997" si="197">SUM(D804)</f>
        <v>2400</v>
      </c>
      <c r="E997" s="1183">
        <f t="shared" si="197"/>
        <v>4000</v>
      </c>
      <c r="F997" s="1183">
        <f t="shared" si="197"/>
        <v>13220</v>
      </c>
      <c r="G997" s="1165"/>
      <c r="H997" s="1183">
        <f>SUM(H802,H804)</f>
        <v>2940</v>
      </c>
      <c r="I997" s="1183">
        <f>SUM(I802,I804)</f>
        <v>2880</v>
      </c>
      <c r="J997" s="1183">
        <f>SUM(J802,J804)</f>
        <v>4360</v>
      </c>
      <c r="K997" s="1183">
        <f>SUM(K802,K804)</f>
        <v>13520</v>
      </c>
      <c r="L997" s="1165"/>
      <c r="M997" s="1183">
        <f>SUM(M802,M804)</f>
        <v>-120</v>
      </c>
      <c r="N997" s="1183">
        <f>SUM(N802,N804)</f>
        <v>-180</v>
      </c>
      <c r="O997" s="1183">
        <f>SUM(O802,O804)</f>
        <v>-640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1260</v>
      </c>
      <c r="D998" s="1183">
        <f t="shared" ref="D998:F998" si="198">SUM(D802,D803)</f>
        <v>1260</v>
      </c>
      <c r="E998" s="1183">
        <f t="shared" si="198"/>
        <v>10600</v>
      </c>
      <c r="F998" s="1183">
        <f t="shared" si="198"/>
        <v>27612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192</v>
      </c>
      <c r="N998" s="1183">
        <f>N803</f>
        <v>104</v>
      </c>
      <c r="O998" s="1183">
        <f>O803</f>
        <v>-9072</v>
      </c>
      <c r="P998" s="1183">
        <f>P803</f>
        <v>-23572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3000</v>
      </c>
      <c r="E999" s="1183">
        <f t="shared" si="199"/>
        <v>22000</v>
      </c>
      <c r="F999" s="1183">
        <f t="shared" si="199"/>
        <v>49200</v>
      </c>
      <c r="G999" s="1165"/>
      <c r="H999" s="1183">
        <f>SUM(H805,H807:H810)</f>
        <v>36763.5</v>
      </c>
      <c r="I999" s="1183">
        <f>SUM(I805,I807:I810)</f>
        <v>32678.666666666668</v>
      </c>
      <c r="J999" s="1183">
        <f>SUM(J805,J807:J810)</f>
        <v>24509</v>
      </c>
      <c r="K999" s="1183">
        <f>SUM(K805,K807:K810)</f>
        <v>20424.166666666668</v>
      </c>
      <c r="L999" s="1165"/>
      <c r="M999" s="1183">
        <f>SUM(M805,M807:M810)</f>
        <v>36763.5</v>
      </c>
      <c r="N999" s="1183">
        <f>SUM(N805,N807:N810)</f>
        <v>29678.666666666668</v>
      </c>
      <c r="O999" s="1183">
        <f>SUM(O805,O807:O810)</f>
        <v>2509</v>
      </c>
      <c r="P999" s="1183">
        <f>SUM(P805,P807:P810)</f>
        <v>-28775.833333333332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694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695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3688</v>
      </c>
      <c r="D1002" s="1183">
        <f t="shared" si="203"/>
        <v>5224</v>
      </c>
      <c r="E1002" s="1183">
        <f t="shared" si="203"/>
        <v>8944</v>
      </c>
      <c r="F1002" s="1183">
        <f t="shared" si="203"/>
        <v>25731.200000000012</v>
      </c>
      <c r="G1002" s="1165"/>
      <c r="H1002" s="1183" t="e">
        <f>H985-SUM(H988:H999)</f>
        <v>#VALUE!</v>
      </c>
      <c r="I1002" s="1183" t="e">
        <f>I985-SUM(I988:I999)</f>
        <v>#VALUE!</v>
      </c>
      <c r="J1002" s="1183" t="e">
        <f>J985-SUM(J988:J999)</f>
        <v>#VALUE!</v>
      </c>
      <c r="K1002" s="1183" t="e">
        <f>K985-SUM(K988:K999)</f>
        <v>#VALUE!</v>
      </c>
      <c r="L1002" s="1165"/>
      <c r="M1002" s="1183" t="e">
        <f>M985-SUM(M988:M999)</f>
        <v>#VALUE!</v>
      </c>
      <c r="N1002" s="1183" t="e">
        <f>N985-SUM(N988:N999)</f>
        <v>#VALUE!</v>
      </c>
      <c r="O1002" s="1183" t="e">
        <f>O985-SUM(O988:O999)</f>
        <v>#VALUE!</v>
      </c>
      <c r="P1002" s="1183" t="e">
        <f>P985-SUM(P988:P999)</f>
        <v>#VALUE!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26340</v>
      </c>
      <c r="D1004" s="1181">
        <f>SUM(D988:D1002)</f>
        <v>32760</v>
      </c>
      <c r="E1004" s="1181">
        <f>SUM(E988:E1003)</f>
        <v>92820</v>
      </c>
      <c r="F1004" s="1181">
        <f>SUM(F988:F1003)</f>
        <v>220350</v>
      </c>
      <c r="G1004" s="1165"/>
      <c r="H1004" s="1183" t="e">
        <f>SUM(H988:H1003)</f>
        <v>#VALUE!</v>
      </c>
      <c r="I1004" s="1183" t="e">
        <f>SUM(I988:I1003)</f>
        <v>#VALUE!</v>
      </c>
      <c r="J1004" s="1183" t="e">
        <f>SUM(J988:J1003)</f>
        <v>#VALUE!</v>
      </c>
      <c r="K1004" s="1183" t="e">
        <f>SUM(K988:K1003)</f>
        <v>#VALUE!</v>
      </c>
      <c r="L1004" s="1165"/>
      <c r="M1004" s="1181" t="e">
        <f>SUM(M988:M1003)</f>
        <v>#VALUE!</v>
      </c>
      <c r="N1004" s="1181" t="e">
        <f>SUM(N988:N1003)</f>
        <v>#VALUE!</v>
      </c>
      <c r="O1004" s="1181" t="e">
        <f>SUM(O988:O1003)</f>
        <v>#VALUE!</v>
      </c>
      <c r="P1004" s="1181" t="e">
        <f>SUM(P988:P1003)</f>
        <v>#VALUE!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1200</v>
      </c>
      <c r="D1012" s="1220">
        <f>SUM(D965:D967)</f>
        <v>3600</v>
      </c>
      <c r="E1012" s="1220">
        <f>SUM(E965:E967)</f>
        <v>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54000</v>
      </c>
      <c r="D1013" s="1220">
        <f>D1011*D1012*100</f>
        <v>93600</v>
      </c>
      <c r="E1013" s="1220">
        <f>E1011*E1012*100</f>
        <v>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147600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4800</v>
      </c>
      <c r="F1015" s="1220">
        <f>SUM(F795)</f>
        <v>6000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96000</v>
      </c>
      <c r="F1016" s="1220">
        <f>F1011*F1015*100</f>
        <v>54000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150000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687</v>
      </c>
      <c r="B1031" s="1217"/>
      <c r="C1031" s="1220" t="e">
        <f>SUM(C989)+SUM(M989)</f>
        <v>#VALUE!</v>
      </c>
      <c r="D1031" s="1215"/>
      <c r="E1031" s="1220" t="e">
        <f>SUM(D989)+SUM(N989)</f>
        <v>#VALUE!</v>
      </c>
      <c r="F1031" s="1215"/>
      <c r="G1031" s="1215"/>
      <c r="H1031" s="1220" t="e">
        <f>SUM(E989)+SUM(O989)</f>
        <v>#VALUE!</v>
      </c>
      <c r="I1031" s="1214"/>
      <c r="J1031" s="1220" t="e">
        <f>SUM(F989)+SUM(P989)</f>
        <v>#VALUE!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688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689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690</v>
      </c>
      <c r="B1034" s="1217"/>
      <c r="C1034" s="1220">
        <f>SUMIF($Q$772:$Q$776,"des",H$772:H$776)+SUMIF($Q$781:$Q$785,"des",H$781:H$785)+SUMIF($Q$790:$Q$810,"des",H$790:H$810)</f>
        <v>2600</v>
      </c>
      <c r="D1034" s="1217"/>
      <c r="E1034" s="1220">
        <f>SUMIF($Q$772:$Q$776,"des",I$772:I$776)+SUMIF($Q$781:$Q$785,"des",I$781:I$785)+SUMIF($Q$790:$Q$810,"des",I$790:I$810)</f>
        <v>2600</v>
      </c>
      <c r="F1034" s="1217"/>
      <c r="G1034" s="1217"/>
      <c r="H1034" s="1220">
        <f>SUMIF($Q$772:$Q$776,"des",J$772:J$776)+SUMIF($Q$781:$Q$785,"des",J$781:J$785)+SUMIF($Q$790:$Q$810,"des",J$790:J$810)</f>
        <v>10300</v>
      </c>
      <c r="I1034" s="1417"/>
      <c r="J1034" s="1220">
        <f>SUMIF($Q$772:$Q$776,"des",K$772:K$776)+SUMIF($Q$781:$Q$785,"des",K$781:K$785)+SUMIF($Q$790:$Q$810,"des",K$790:K$810)</f>
        <v>28840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786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0.66585874639802412</v>
      </c>
      <c r="D1038" s="1422"/>
      <c r="E1038" s="1458">
        <f>IF(UPPER('Exp factors'!$D$41)="YES",$P$1/$D$454,SUM(D453,D462,D471,D480,D489,D498)/(SUM(D455,D464,D473,D482,D491,D500)*365*D$46))</f>
        <v>0.66585874639802412</v>
      </c>
      <c r="F1038" s="1422"/>
      <c r="G1038" s="1422"/>
      <c r="H1038" s="1421">
        <f>E1038</f>
        <v>0.66585874639802412</v>
      </c>
      <c r="I1038" s="1423"/>
      <c r="J1038" s="1421">
        <f>E1038</f>
        <v>0.66585874639802412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7.9780876494023909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7.9780876494023909</v>
      </c>
      <c r="F1040" s="1215"/>
      <c r="G1040" s="1215"/>
      <c r="H1040" s="1421">
        <f>E1040</f>
        <v>7.9780876494023909</v>
      </c>
      <c r="I1040" s="1214"/>
      <c r="J1040" s="1421">
        <f>E1040</f>
        <v>7.9780876494023909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698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699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700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0.61965505740971338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1.0564283932099863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Agricultural cash income -- see Data2</v>
      </c>
      <c r="B1076" s="1217">
        <v>5</v>
      </c>
      <c r="C1076" s="1220">
        <f t="shared" si="225"/>
        <v>1200</v>
      </c>
      <c r="D1076" s="1220">
        <f t="shared" si="226"/>
        <v>0</v>
      </c>
      <c r="E1076" s="1220">
        <f t="shared" si="227"/>
        <v>0</v>
      </c>
      <c r="F1076" s="1220">
        <f t="shared" si="228"/>
        <v>0</v>
      </c>
      <c r="G1076" s="1215"/>
      <c r="H1076" s="1432">
        <f t="shared" si="229"/>
        <v>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Domestic work cash income -- see Data2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3600</v>
      </c>
      <c r="F1077" s="1220">
        <f t="shared" si="228"/>
        <v>0</v>
      </c>
      <c r="G1077" s="1215"/>
      <c r="H1077" s="1432">
        <f t="shared" si="229"/>
        <v>0</v>
      </c>
      <c r="I1077" s="1432">
        <f t="shared" si="230"/>
        <v>0</v>
      </c>
      <c r="J1077" s="1432">
        <f t="shared" si="231"/>
        <v>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Formal Employment (conservancies, etc.)</v>
      </c>
      <c r="B1078" s="1217">
        <v>7</v>
      </c>
      <c r="C1078" s="1220">
        <f t="shared" si="225"/>
        <v>0</v>
      </c>
      <c r="D1078" s="1220">
        <f t="shared" si="226"/>
        <v>0</v>
      </c>
      <c r="E1078" s="1220">
        <f t="shared" si="227"/>
        <v>0</v>
      </c>
      <c r="F1078" s="1220">
        <f t="shared" si="228"/>
        <v>0</v>
      </c>
      <c r="G1078" s="1215"/>
      <c r="H1078" s="1432">
        <f t="shared" si="229"/>
        <v>48000</v>
      </c>
      <c r="I1078" s="1432">
        <f t="shared" si="230"/>
        <v>0</v>
      </c>
      <c r="J1078" s="1432">
        <f t="shared" si="231"/>
        <v>199200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Small business -- see Data2</v>
      </c>
      <c r="B1079" s="1217">
        <v>8</v>
      </c>
      <c r="C1079" s="1220">
        <f t="shared" si="225"/>
        <v>1200</v>
      </c>
      <c r="D1079" s="1220">
        <f t="shared" si="226"/>
        <v>0</v>
      </c>
      <c r="E1079" s="1220">
        <f t="shared" si="227"/>
        <v>7200</v>
      </c>
      <c r="F1079" s="1220">
        <f t="shared" si="228"/>
        <v>0</v>
      </c>
      <c r="G1079" s="1215"/>
      <c r="H1079" s="1432">
        <f t="shared" si="229"/>
        <v>19200</v>
      </c>
      <c r="I1079" s="1432">
        <f t="shared" si="230"/>
        <v>0</v>
      </c>
      <c r="J1079" s="1432">
        <f t="shared" si="231"/>
        <v>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>Social development -- see Data2</v>
      </c>
      <c r="B1080" s="1217">
        <v>9</v>
      </c>
      <c r="C1080" s="1220">
        <f t="shared" si="225"/>
        <v>23940</v>
      </c>
      <c r="D1080" s="1220">
        <f t="shared" si="226"/>
        <v>0</v>
      </c>
      <c r="E1080" s="1220">
        <f t="shared" si="227"/>
        <v>21960</v>
      </c>
      <c r="F1080" s="1220">
        <f t="shared" si="228"/>
        <v>0</v>
      </c>
      <c r="G1080" s="1215"/>
      <c r="H1080" s="1432">
        <f t="shared" si="229"/>
        <v>19980</v>
      </c>
      <c r="I1080" s="1432">
        <f t="shared" si="230"/>
        <v>0</v>
      </c>
      <c r="J1080" s="1432">
        <f t="shared" si="231"/>
        <v>8100</v>
      </c>
      <c r="K1080" s="1432">
        <f t="shared" si="232"/>
        <v>0</v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26340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92820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1.003064720847088</v>
      </c>
      <c r="D1103" s="1438" t="e">
        <f>M900</f>
        <v>#VALUE!</v>
      </c>
      <c r="E1103" s="1438">
        <f>D900</f>
        <v>1.056428393209986</v>
      </c>
      <c r="F1103" s="1438" t="e">
        <f>N900</f>
        <v>#VALUE!</v>
      </c>
      <c r="G1103" s="1215"/>
      <c r="H1103" s="1439">
        <f>E900</f>
        <v>1.1700144268121524</v>
      </c>
      <c r="I1103" s="1439" t="e">
        <f>O900</f>
        <v>#VALUE!</v>
      </c>
      <c r="J1103" s="1439">
        <f>F900</f>
        <v>1.3114341273922789</v>
      </c>
      <c r="K1103" s="1439" t="e">
        <f>P900</f>
        <v>#VALUE!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26340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92820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17450.837963306025</v>
      </c>
      <c r="D1111" s="1222">
        <f>E1038*365*E1039*E1040</f>
        <v>15511.855967383133</v>
      </c>
      <c r="E1111" s="1222">
        <f>H1038*365*H1039*H1040</f>
        <v>11633.891975537352</v>
      </c>
      <c r="F1111" s="1222">
        <f>J1038*365*J1039*J1040</f>
        <v>9694.9099796144583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0.25786727316259395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0.14781116035839378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0.1237762911180451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1.160402729231673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0.10314690926503758</v>
      </c>
      <c r="F1186" s="1435">
        <f t="shared" si="273"/>
        <v>0.23208054584633458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6.8764606176691723E-2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0.23208054584633458</v>
      </c>
      <c r="E1192" s="1435">
        <f t="shared" si="274"/>
        <v>0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4.1258763706015031</v>
      </c>
      <c r="F1194" s="1435">
        <f>IF(F$1111=0,0,MAX(SUM(F970,P970)/F$1111,SUM(F970)/F$1111))</f>
        <v>20.546864325595489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6.8764606176691723E-2</v>
      </c>
      <c r="D1197" s="1435">
        <f>IF(D$1111=0,0,MAX(SUM(D975,N975)/D$1111,SUM(D975)/D$1111))</f>
        <v>0.46416109169266917</v>
      </c>
      <c r="E1197" s="1435">
        <f>IF(E$1111=0,0,MAX(SUM(E975,O975)/E$1111,SUM(E975)/E$1111))</f>
        <v>1.6503505482406013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1.371853893225</v>
      </c>
      <c r="D1198" s="1435">
        <f>IF(D$1111=0,0,MAX(SUM(D977,N977)/D$1111,SUM(D977)/D$1111))</f>
        <v>1.415691329662641</v>
      </c>
      <c r="E1198" s="1435">
        <f>IF(E$1111=0,0,MAX(SUM(E977,O977)/E$1111,SUM(E977)/E$1111))</f>
        <v>1.7173960392628758</v>
      </c>
      <c r="F1198" s="1435">
        <f>IF(F$1111=0,0,MAX(SUM(F977,P977)/F$1111,SUM(F977)/F$1111))</f>
        <v>0.83548996504680451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0.17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no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696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697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G2" zoomScale="130" zoomScaleNormal="130" zoomScalePageLayoutView="130" workbookViewId="0">
      <selection activeCell="Q5" sqref="Q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2016-12-13T11:45:21Z</dcterms:modified>
</cp:coreProperties>
</file>