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7" l="1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1" i="7"/>
  <c r="K532" i="7"/>
  <c r="P532" i="7"/>
  <c r="K537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1" i="7"/>
  <c r="J532" i="7"/>
  <c r="O532" i="7"/>
  <c r="J537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M989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5" i="7"/>
  <c r="M475" i="7"/>
  <c r="H484" i="7"/>
  <c r="M484" i="7"/>
  <c r="H493" i="7"/>
  <c r="M493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K649" i="7"/>
  <c r="P649" i="7"/>
  <c r="P854" i="7"/>
  <c r="K655" i="7"/>
  <c r="P655" i="7"/>
  <c r="P855" i="7"/>
  <c r="K661" i="7"/>
  <c r="P661" i="7"/>
  <c r="P856" i="7"/>
  <c r="P15" i="7"/>
  <c r="J649" i="7"/>
  <c r="O649" i="7"/>
  <c r="O854" i="7"/>
  <c r="J655" i="7"/>
  <c r="E655" i="7"/>
  <c r="O655" i="7"/>
  <c r="O855" i="7"/>
  <c r="J661" i="7"/>
  <c r="E661" i="7"/>
  <c r="O661" i="7"/>
  <c r="O856" i="7"/>
  <c r="O15" i="7"/>
  <c r="I649" i="7"/>
  <c r="N649" i="7"/>
  <c r="N854" i="7"/>
  <c r="I655" i="7"/>
  <c r="N655" i="7"/>
  <c r="N855" i="7"/>
  <c r="I661" i="7"/>
  <c r="N661" i="7"/>
  <c r="N856" i="7"/>
  <c r="N15" i="7"/>
  <c r="H649" i="7"/>
  <c r="M649" i="7"/>
  <c r="M854" i="7"/>
  <c r="H655" i="7"/>
  <c r="M655" i="7"/>
  <c r="M855" i="7"/>
  <c r="H661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926" i="7"/>
  <c r="I926" i="7"/>
  <c r="E17" i="8"/>
  <c r="E18" i="8"/>
  <c r="J926" i="7"/>
  <c r="F17" i="8"/>
  <c r="F18" i="8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I1075" i="7"/>
  <c r="O241" i="7"/>
  <c r="O932" i="7"/>
  <c r="I1076" i="7"/>
  <c r="O276" i="7"/>
  <c r="O937" i="7"/>
  <c r="I1077" i="7"/>
  <c r="O337" i="7"/>
  <c r="O944" i="7"/>
  <c r="I1078" i="7"/>
  <c r="I1079" i="7"/>
  <c r="O708" i="7"/>
  <c r="O965" i="7"/>
  <c r="I1080" i="7"/>
  <c r="O737" i="7"/>
  <c r="O970" i="7"/>
  <c r="I1081" i="7"/>
  <c r="O755" i="7"/>
  <c r="O973" i="7"/>
  <c r="I1082" i="7"/>
  <c r="O760" i="7"/>
  <c r="O975" i="7"/>
  <c r="I1083" i="7"/>
  <c r="O743" i="7"/>
  <c r="O977" i="7"/>
  <c r="I1084" i="7"/>
  <c r="O749" i="7"/>
  <c r="O979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F1075" i="7"/>
  <c r="N241" i="7"/>
  <c r="N932" i="7"/>
  <c r="F1076" i="7"/>
  <c r="N276" i="7"/>
  <c r="N937" i="7"/>
  <c r="F1077" i="7"/>
  <c r="N337" i="7"/>
  <c r="N944" i="7"/>
  <c r="F1078" i="7"/>
  <c r="F1079" i="7"/>
  <c r="N708" i="7"/>
  <c r="N965" i="7"/>
  <c r="F1080" i="7"/>
  <c r="N737" i="7"/>
  <c r="N970" i="7"/>
  <c r="F1081" i="7"/>
  <c r="N755" i="7"/>
  <c r="N973" i="7"/>
  <c r="F1082" i="7"/>
  <c r="N760" i="7"/>
  <c r="N975" i="7"/>
  <c r="F1083" i="7"/>
  <c r="N743" i="7"/>
  <c r="N977" i="7"/>
  <c r="F1084" i="7"/>
  <c r="N749" i="7"/>
  <c r="N979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D1075" i="7"/>
  <c r="M241" i="7"/>
  <c r="M932" i="7"/>
  <c r="D1076" i="7"/>
  <c r="M276" i="7"/>
  <c r="M937" i="7"/>
  <c r="D1077" i="7"/>
  <c r="M337" i="7"/>
  <c r="M944" i="7"/>
  <c r="D1078" i="7"/>
  <c r="D1079" i="7"/>
  <c r="M708" i="7"/>
  <c r="M965" i="7"/>
  <c r="D1080" i="7"/>
  <c r="M737" i="7"/>
  <c r="M970" i="7"/>
  <c r="D1081" i="7"/>
  <c r="M755" i="7"/>
  <c r="M973" i="7"/>
  <c r="D1082" i="7"/>
  <c r="M760" i="7"/>
  <c r="M975" i="7"/>
  <c r="D1083" i="7"/>
  <c r="M743" i="7"/>
  <c r="M977" i="7"/>
  <c r="D1084" i="7"/>
  <c r="M749" i="7"/>
  <c r="M979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G1" i="3"/>
  <c r="P1" i="7"/>
  <c r="E856" i="7"/>
  <c r="F661" i="7"/>
  <c r="F856" i="7"/>
  <c r="H856" i="7"/>
  <c r="I856" i="7"/>
  <c r="J657" i="7"/>
  <c r="J856" i="7"/>
  <c r="K856" i="7"/>
  <c r="C655" i="7"/>
  <c r="C855" i="7"/>
  <c r="D655" i="7"/>
  <c r="D855" i="7"/>
  <c r="E855" i="7"/>
  <c r="F655" i="7"/>
  <c r="F855" i="7"/>
  <c r="H855" i="7"/>
  <c r="I855" i="7"/>
  <c r="J651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K1" i="3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7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B67" i="8"/>
  <c r="G67" i="8"/>
  <c r="K631" i="7"/>
  <c r="J631" i="7"/>
  <c r="I46" i="7"/>
  <c r="I631" i="7"/>
  <c r="H46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22" i="7"/>
  <c r="D616" i="7"/>
  <c r="C616" i="7"/>
  <c r="E616" i="7"/>
  <c r="F616" i="7"/>
  <c r="H616" i="7"/>
  <c r="D610" i="7"/>
  <c r="C610" i="7"/>
  <c r="E610" i="7"/>
  <c r="B64" i="8"/>
  <c r="G64" i="8"/>
  <c r="K607" i="7"/>
  <c r="J607" i="7"/>
  <c r="I607" i="7"/>
  <c r="H610" i="7"/>
  <c r="D604" i="7"/>
  <c r="C604" i="7"/>
  <c r="E604" i="7"/>
  <c r="F604" i="7"/>
  <c r="B63" i="8"/>
  <c r="G63" i="8"/>
  <c r="K601" i="7"/>
  <c r="J601" i="7"/>
  <c r="I601" i="7"/>
  <c r="H604" i="7"/>
  <c r="D591" i="7"/>
  <c r="C591" i="7"/>
  <c r="E591" i="7"/>
  <c r="D588" i="7"/>
  <c r="I588" i="7"/>
  <c r="K588" i="7"/>
  <c r="B60" i="8"/>
  <c r="G60" i="8"/>
  <c r="K587" i="7"/>
  <c r="J588" i="7"/>
  <c r="J587" i="7"/>
  <c r="I587" i="7"/>
  <c r="H591" i="7"/>
  <c r="D585" i="7"/>
  <c r="C585" i="7"/>
  <c r="E585" i="7"/>
  <c r="F585" i="7"/>
  <c r="D582" i="7"/>
  <c r="I582" i="7"/>
  <c r="K582" i="7"/>
  <c r="B59" i="8"/>
  <c r="G59" i="8"/>
  <c r="K581" i="7"/>
  <c r="J582" i="7"/>
  <c r="J581" i="7"/>
  <c r="I581" i="7"/>
  <c r="H585" i="7"/>
  <c r="D579" i="7"/>
  <c r="C579" i="7"/>
  <c r="E579" i="7"/>
  <c r="D576" i="7"/>
  <c r="C576" i="7"/>
  <c r="E576" i="7"/>
  <c r="I576" i="7"/>
  <c r="K576" i="7"/>
  <c r="B58" i="8"/>
  <c r="G58" i="8"/>
  <c r="K575" i="7"/>
  <c r="J576" i="7"/>
  <c r="J575" i="7"/>
  <c r="I575" i="7"/>
  <c r="H579" i="7"/>
  <c r="D573" i="7"/>
  <c r="C573" i="7"/>
  <c r="E573" i="7"/>
  <c r="F573" i="7"/>
  <c r="B57" i="8"/>
  <c r="G57" i="8"/>
  <c r="K570" i="7"/>
  <c r="J570" i="7"/>
  <c r="I570" i="7"/>
  <c r="H573" i="7"/>
  <c r="D567" i="7"/>
  <c r="C567" i="7"/>
  <c r="E567" i="7"/>
  <c r="B56" i="8"/>
  <c r="G56" i="8"/>
  <c r="K564" i="7"/>
  <c r="J564" i="7"/>
  <c r="I564" i="7"/>
  <c r="H567" i="7"/>
  <c r="D561" i="7"/>
  <c r="C561" i="7"/>
  <c r="E561" i="7"/>
  <c r="B55" i="8"/>
  <c r="G55" i="8"/>
  <c r="K558" i="7"/>
  <c r="J558" i="7"/>
  <c r="I558" i="7"/>
  <c r="H561" i="7"/>
  <c r="D555" i="7"/>
  <c r="C555" i="7"/>
  <c r="E555" i="7"/>
  <c r="B49" i="8"/>
  <c r="G49" i="8"/>
  <c r="K552" i="7"/>
  <c r="J552" i="7"/>
  <c r="I552" i="7"/>
  <c r="H555" i="7"/>
  <c r="D549" i="7"/>
  <c r="C549" i="7"/>
  <c r="E549" i="7"/>
  <c r="F549" i="7"/>
  <c r="B48" i="8"/>
  <c r="G48" i="8"/>
  <c r="K546" i="7"/>
  <c r="J546" i="7"/>
  <c r="I546" i="7"/>
  <c r="H549" i="7"/>
  <c r="D543" i="7"/>
  <c r="C543" i="7"/>
  <c r="E543" i="7"/>
  <c r="F543" i="7"/>
  <c r="D540" i="7"/>
  <c r="C540" i="7"/>
  <c r="E540" i="7"/>
  <c r="F540" i="7"/>
  <c r="I540" i="7"/>
  <c r="K540" i="7"/>
  <c r="B47" i="8"/>
  <c r="G47" i="8"/>
  <c r="K539" i="7"/>
  <c r="J540" i="7"/>
  <c r="J539" i="7"/>
  <c r="I539" i="7"/>
  <c r="H543" i="7"/>
  <c r="D537" i="7"/>
  <c r="C537" i="7"/>
  <c r="E537" i="7"/>
  <c r="F537" i="7"/>
  <c r="B46" i="8"/>
  <c r="G46" i="8"/>
  <c r="K534" i="7"/>
  <c r="J534" i="7"/>
  <c r="I534" i="7"/>
  <c r="H537" i="7"/>
  <c r="D531" i="7"/>
  <c r="C531" i="7"/>
  <c r="E531" i="7"/>
  <c r="B45" i="8"/>
  <c r="G45" i="8"/>
  <c r="K528" i="7"/>
  <c r="J528" i="7"/>
  <c r="I528" i="7"/>
  <c r="H531" i="7"/>
  <c r="D525" i="7"/>
  <c r="C525" i="7"/>
  <c r="E525" i="7"/>
  <c r="D522" i="7"/>
  <c r="C522" i="7"/>
  <c r="E522" i="7"/>
  <c r="I522" i="7"/>
  <c r="K522" i="7"/>
  <c r="B44" i="8"/>
  <c r="G44" i="8"/>
  <c r="K521" i="7"/>
  <c r="J522" i="7"/>
  <c r="J521" i="7"/>
  <c r="I521" i="7"/>
  <c r="H525" i="7"/>
  <c r="D519" i="7"/>
  <c r="D516" i="7"/>
  <c r="I516" i="7"/>
  <c r="K516" i="7"/>
  <c r="B53" i="8"/>
  <c r="G53" i="8"/>
  <c r="K515" i="7"/>
  <c r="J516" i="7"/>
  <c r="J515" i="7"/>
  <c r="I515" i="7"/>
  <c r="H519" i="7"/>
  <c r="D513" i="7"/>
  <c r="D510" i="7"/>
  <c r="I510" i="7"/>
  <c r="K510" i="7"/>
  <c r="B62" i="8"/>
  <c r="G62" i="8"/>
  <c r="K509" i="7"/>
  <c r="J510" i="7"/>
  <c r="J509" i="7"/>
  <c r="I509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B61" i="8"/>
  <c r="G61" i="8"/>
  <c r="K503" i="7"/>
  <c r="J504" i="7"/>
  <c r="J503" i="7"/>
  <c r="I503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B51" i="8"/>
  <c r="G51" i="8"/>
  <c r="K496" i="7"/>
  <c r="J497" i="7"/>
  <c r="J496" i="7"/>
  <c r="I496" i="7"/>
  <c r="H501" i="7"/>
  <c r="D492" i="7"/>
  <c r="C492" i="7"/>
  <c r="E492" i="7"/>
  <c r="D486" i="7"/>
  <c r="D488" i="7"/>
  <c r="I488" i="7"/>
  <c r="K488" i="7"/>
  <c r="B50" i="8"/>
  <c r="G50" i="8"/>
  <c r="K487" i="7"/>
  <c r="J488" i="7"/>
  <c r="J487" i="7"/>
  <c r="I487" i="7"/>
  <c r="H492" i="7"/>
  <c r="D483" i="7"/>
  <c r="D477" i="7"/>
  <c r="D479" i="7"/>
  <c r="I479" i="7"/>
  <c r="K479" i="7"/>
  <c r="B54" i="8"/>
  <c r="G54" i="8"/>
  <c r="K478" i="7"/>
  <c r="J479" i="7"/>
  <c r="J478" i="7"/>
  <c r="I478" i="7"/>
  <c r="H483" i="7"/>
  <c r="D474" i="7"/>
  <c r="C474" i="7"/>
  <c r="E474" i="7"/>
  <c r="F474" i="7"/>
  <c r="D468" i="7"/>
  <c r="D470" i="7"/>
  <c r="I470" i="7"/>
  <c r="K470" i="7"/>
  <c r="B52" i="8"/>
  <c r="G52" i="8"/>
  <c r="K469" i="7"/>
  <c r="J470" i="7"/>
  <c r="J469" i="7"/>
  <c r="I469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J805" i="7"/>
  <c r="E805" i="7"/>
  <c r="O805" i="7"/>
  <c r="E87" i="8"/>
  <c r="E809" i="7"/>
  <c r="J809" i="7"/>
  <c r="O809" i="7"/>
  <c r="J810" i="7"/>
  <c r="E810" i="7"/>
  <c r="O810" i="7"/>
  <c r="O999" i="7"/>
  <c r="I805" i="7"/>
  <c r="D805" i="7"/>
  <c r="N805" i="7"/>
  <c r="D87" i="8"/>
  <c r="D809" i="7"/>
  <c r="I809" i="7"/>
  <c r="N809" i="7"/>
  <c r="I810" i="7"/>
  <c r="D810" i="7"/>
  <c r="N810" i="7"/>
  <c r="N999" i="7"/>
  <c r="H805" i="7"/>
  <c r="C805" i="7"/>
  <c r="M805" i="7"/>
  <c r="C87" i="8"/>
  <c r="C809" i="7"/>
  <c r="H809" i="7"/>
  <c r="M809" i="7"/>
  <c r="H810" i="7"/>
  <c r="C810" i="7"/>
  <c r="M810" i="7"/>
  <c r="M999" i="7"/>
  <c r="B80" i="8"/>
  <c r="G80" i="8"/>
  <c r="K802" i="7"/>
  <c r="F802" i="7"/>
  <c r="P802" i="7"/>
  <c r="B79" i="8"/>
  <c r="G79" i="8"/>
  <c r="K803" i="7"/>
  <c r="F803" i="7"/>
  <c r="P803" i="7"/>
  <c r="P998" i="7"/>
  <c r="J802" i="7"/>
  <c r="E802" i="7"/>
  <c r="O802" i="7"/>
  <c r="J803" i="7"/>
  <c r="E803" i="7"/>
  <c r="O803" i="7"/>
  <c r="O998" i="7"/>
  <c r="I802" i="7"/>
  <c r="D802" i="7"/>
  <c r="N802" i="7"/>
  <c r="I803" i="7"/>
  <c r="D803" i="7"/>
  <c r="N803" i="7"/>
  <c r="N998" i="7"/>
  <c r="H802" i="7"/>
  <c r="C802" i="7"/>
  <c r="M802" i="7"/>
  <c r="H803" i="7"/>
  <c r="C803" i="7"/>
  <c r="M803" i="7"/>
  <c r="M998" i="7"/>
  <c r="B81" i="8"/>
  <c r="F81" i="8"/>
  <c r="F804" i="7"/>
  <c r="K804" i="7"/>
  <c r="P804" i="7"/>
  <c r="P997" i="7"/>
  <c r="E81" i="8"/>
  <c r="E804" i="7"/>
  <c r="J804" i="7"/>
  <c r="O804" i="7"/>
  <c r="O997" i="7"/>
  <c r="D81" i="8"/>
  <c r="D804" i="7"/>
  <c r="I804" i="7"/>
  <c r="N804" i="7"/>
  <c r="N997" i="7"/>
  <c r="C81" i="8"/>
  <c r="C804" i="7"/>
  <c r="H804" i="7"/>
  <c r="M804" i="7"/>
  <c r="M997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B71" i="8"/>
  <c r="G71" i="8"/>
  <c r="K772" i="7"/>
  <c r="F772" i="7"/>
  <c r="P772" i="7"/>
  <c r="B72" i="8"/>
  <c r="G72" i="8"/>
  <c r="K773" i="7"/>
  <c r="F773" i="7"/>
  <c r="P773" i="7"/>
  <c r="F613" i="7"/>
  <c r="F617" i="7"/>
  <c r="B65" i="8"/>
  <c r="G65" i="8"/>
  <c r="K594" i="7"/>
  <c r="D598" i="7"/>
  <c r="K599" i="7"/>
  <c r="F598" i="7"/>
  <c r="F599" i="7"/>
  <c r="P599" i="7"/>
  <c r="D628" i="7"/>
  <c r="B66" i="8"/>
  <c r="G66" i="8"/>
  <c r="K625" i="7"/>
  <c r="K629" i="7"/>
  <c r="F628" i="7"/>
  <c r="F629" i="7"/>
  <c r="P629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J772" i="7"/>
  <c r="E772" i="7"/>
  <c r="O772" i="7"/>
  <c r="J773" i="7"/>
  <c r="E773" i="7"/>
  <c r="O773" i="7"/>
  <c r="E617" i="7"/>
  <c r="J594" i="7"/>
  <c r="J599" i="7"/>
  <c r="E598" i="7"/>
  <c r="E599" i="7"/>
  <c r="O599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37" i="7"/>
  <c r="D69" i="8"/>
  <c r="I637" i="7"/>
  <c r="I642" i="7"/>
  <c r="D642" i="7"/>
  <c r="N642" i="7"/>
  <c r="N991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9" i="7"/>
  <c r="C598" i="7"/>
  <c r="C599" i="7"/>
  <c r="M599" i="7"/>
  <c r="C617" i="7"/>
  <c r="H629" i="7"/>
  <c r="C628" i="7"/>
  <c r="C629" i="7"/>
  <c r="M629" i="7"/>
  <c r="H642" i="7"/>
  <c r="C642" i="7"/>
  <c r="M642" i="7"/>
  <c r="M991" i="7"/>
  <c r="K471" i="7"/>
  <c r="H52" i="8"/>
  <c r="F475" i="7"/>
  <c r="K480" i="7"/>
  <c r="F483" i="7"/>
  <c r="F478" i="7"/>
  <c r="F479" i="7"/>
  <c r="F484" i="7"/>
  <c r="K489" i="7"/>
  <c r="H50" i="8"/>
  <c r="F492" i="7"/>
  <c r="F487" i="7"/>
  <c r="F488" i="7"/>
  <c r="F493" i="7"/>
  <c r="K498" i="7"/>
  <c r="H51" i="8"/>
  <c r="F502" i="7"/>
  <c r="F634" i="7"/>
  <c r="F631" i="7"/>
  <c r="F635" i="7"/>
  <c r="J471" i="7"/>
  <c r="E475" i="7"/>
  <c r="J480" i="7"/>
  <c r="E483" i="7"/>
  <c r="E478" i="7"/>
  <c r="E479" i="7"/>
  <c r="E484" i="7"/>
  <c r="J489" i="7"/>
  <c r="E487" i="7"/>
  <c r="E488" i="7"/>
  <c r="E493" i="7"/>
  <c r="J498" i="7"/>
  <c r="E502" i="7"/>
  <c r="E634" i="7"/>
  <c r="E631" i="7"/>
  <c r="E635" i="7"/>
  <c r="I471" i="7"/>
  <c r="D475" i="7"/>
  <c r="I480" i="7"/>
  <c r="D478" i="7"/>
  <c r="D484" i="7"/>
  <c r="I489" i="7"/>
  <c r="D493" i="7"/>
  <c r="I498" i="7"/>
  <c r="D502" i="7"/>
  <c r="D631" i="7"/>
  <c r="D635" i="7"/>
  <c r="C47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714" i="7"/>
  <c r="O966" i="7"/>
  <c r="O720" i="7"/>
  <c r="O967" i="7"/>
  <c r="O724" i="7"/>
  <c r="O969" i="7"/>
  <c r="O732" i="7"/>
  <c r="O972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714" i="7"/>
  <c r="N966" i="7"/>
  <c r="N720" i="7"/>
  <c r="N967" i="7"/>
  <c r="N724" i="7"/>
  <c r="N969" i="7"/>
  <c r="N732" i="7"/>
  <c r="N972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714" i="7"/>
  <c r="M966" i="7"/>
  <c r="M720" i="7"/>
  <c r="M967" i="7"/>
  <c r="M724" i="7"/>
  <c r="M969" i="7"/>
  <c r="M732" i="7"/>
  <c r="M972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P664" i="7"/>
  <c r="P857" i="7"/>
  <c r="O664" i="7"/>
  <c r="O857" i="7"/>
  <c r="N664" i="7"/>
  <c r="N857" i="7"/>
  <c r="M664" i="7"/>
  <c r="M857" i="7"/>
  <c r="P437" i="7"/>
  <c r="P851" i="7"/>
  <c r="P447" i="7"/>
  <c r="P852" i="7"/>
  <c r="O437" i="7"/>
  <c r="O851" i="7"/>
  <c r="O447" i="7"/>
  <c r="O852" i="7"/>
  <c r="N437" i="7"/>
  <c r="N851" i="7"/>
  <c r="N447" i="7"/>
  <c r="N852" i="7"/>
  <c r="M437" i="7"/>
  <c r="M851" i="7"/>
  <c r="M447" i="7"/>
  <c r="M852" i="7"/>
  <c r="P17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O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N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M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91" i="7"/>
  <c r="P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91" i="7"/>
  <c r="O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<sst xmlns="http://schemas.openxmlformats.org/spreadsheetml/2006/main" count="5361" uniqueCount="1034">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</sst>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  <xf numFmtId="171" fontId="6" fillId="31" borderId="151" xfId="0" applyNumberFormat="1" applyFont="1" applyFill="1" applyBorder="1"/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7908536"/>
        <c:axId val="-2037978136"/>
      </c:lineChart>
      <c:catAx>
        <c:axId val="-20379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78136"/>
        <c:crosses val="autoZero"/>
        <c:auto val="1"/>
        <c:lblAlgn val="ctr"/>
        <c:lblOffset val="100"/>
        <c:noMultiLvlLbl val="1"/>
      </c:catAx>
      <c:valAx>
        <c:axId val="-2037978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8000808"/>
        <c:axId val="-2037829944"/>
      </c:lineChart>
      <c:catAx>
        <c:axId val="-203800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829944"/>
        <c:crosses val="autoZero"/>
        <c:auto val="1"/>
        <c:lblAlgn val="ctr"/>
        <c:lblOffset val="100"/>
        <c:noMultiLvlLbl val="1"/>
      </c:catAx>
      <c:valAx>
        <c:axId val="-2037829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8000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040216"/>
        <c:axId val="-2019036984"/>
      </c:barChart>
      <c:catAx>
        <c:axId val="-2019040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9036984"/>
        <c:crosses val="autoZero"/>
        <c:auto val="1"/>
        <c:lblAlgn val="ctr"/>
        <c:lblOffset val="100"/>
        <c:noMultiLvlLbl val="1"/>
      </c:catAx>
      <c:valAx>
        <c:axId val="-2019036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0402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981624"/>
        <c:axId val="1827985032"/>
      </c:barChart>
      <c:catAx>
        <c:axId val="182798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98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067912"/>
        <c:axId val="1828071256"/>
      </c:barChart>
      <c:catAx>
        <c:axId val="182806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7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07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6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53848"/>
        <c:axId val="1828157224"/>
      </c:barChart>
      <c:catAx>
        <c:axId val="182815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15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032952"/>
        <c:axId val="1827036296"/>
      </c:barChart>
      <c:catAx>
        <c:axId val="182703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03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257544"/>
        <c:axId val="1828260920"/>
      </c:barChart>
      <c:catAx>
        <c:axId val="182825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60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26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57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920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917</v>
      </c>
      <c r="D4" s="1411" t="s">
        <v>941</v>
      </c>
      <c r="E4" s="1411" t="s">
        <v>942</v>
      </c>
      <c r="F4" s="1411" t="s">
        <v>917</v>
      </c>
      <c r="G4" s="1411" t="s">
        <v>943</v>
      </c>
      <c r="H4" s="1411" t="s">
        <v>917</v>
      </c>
      <c r="I4" s="1411" t="s">
        <v>942</v>
      </c>
      <c r="J4" s="1411" t="s">
        <v>943</v>
      </c>
      <c r="K4" s="1411" t="s">
        <v>941</v>
      </c>
      <c r="L4" s="1411" t="s">
        <v>943</v>
      </c>
      <c r="M4" s="1411" t="s">
        <v>943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941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961</v>
      </c>
      <c r="DB4" s="71" t="s">
        <v>959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960</v>
      </c>
      <c r="DM4" s="69" t="s">
        <v>49</v>
      </c>
      <c r="DN4" s="69"/>
      <c r="DO4" s="1569" t="s">
        <v>50</v>
      </c>
      <c r="DP4" s="1569"/>
      <c r="DQ4" s="1569"/>
      <c r="DR4" s="1569"/>
      <c r="DS4" s="1569"/>
      <c r="DT4" s="1569"/>
      <c r="DU4" s="1569"/>
      <c r="DV4" s="70"/>
    </row>
    <row r="5" spans="1:131" s="71" customFormat="1" ht="24.5" customHeight="1">
      <c r="A5" s="72" t="s">
        <v>51</v>
      </c>
      <c r="B5" s="73"/>
      <c r="C5" s="1540" t="s">
        <v>918</v>
      </c>
      <c r="D5" s="1540" t="s">
        <v>928</v>
      </c>
      <c r="E5" s="1540" t="s">
        <v>930</v>
      </c>
      <c r="F5" s="1540" t="s">
        <v>932</v>
      </c>
      <c r="G5" s="1540" t="s">
        <v>934</v>
      </c>
      <c r="H5" s="1540" t="s">
        <v>935</v>
      </c>
      <c r="I5" s="1540" t="s">
        <v>937</v>
      </c>
      <c r="J5" s="1540" t="s">
        <v>938</v>
      </c>
      <c r="K5" s="1540" t="s">
        <v>939</v>
      </c>
      <c r="L5" s="1540" t="s">
        <v>944</v>
      </c>
      <c r="M5" s="1540" t="s">
        <v>940</v>
      </c>
      <c r="N5" s="74" t="s">
        <v>768</v>
      </c>
      <c r="O5" s="74" t="s">
        <v>768</v>
      </c>
      <c r="P5" s="74" t="s">
        <v>768</v>
      </c>
      <c r="Q5" s="74" t="s">
        <v>768</v>
      </c>
      <c r="R5" s="74" t="s">
        <v>768</v>
      </c>
      <c r="S5" s="74" t="s">
        <v>768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919</v>
      </c>
      <c r="D7" s="1539" t="s">
        <v>929</v>
      </c>
      <c r="E7" s="1539" t="s">
        <v>931</v>
      </c>
      <c r="F7" s="1539" t="s">
        <v>933</v>
      </c>
      <c r="G7" s="1539" t="s">
        <v>929</v>
      </c>
      <c r="H7" s="1539" t="s">
        <v>936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945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922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923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611</v>
      </c>
      <c r="D232" s="1308" t="s">
        <v>612</v>
      </c>
      <c r="E232" s="1308" t="s">
        <v>613</v>
      </c>
      <c r="F232" s="1308" t="s">
        <v>614</v>
      </c>
      <c r="G232" s="1308" t="s">
        <v>615</v>
      </c>
      <c r="H232" s="1308" t="s">
        <v>616</v>
      </c>
      <c r="I232" s="1308" t="s">
        <v>617</v>
      </c>
      <c r="J232" s="1308" t="s">
        <v>618</v>
      </c>
      <c r="K232" s="1308" t="s">
        <v>619</v>
      </c>
      <c r="L232" s="1308" t="s">
        <v>620</v>
      </c>
      <c r="M232" s="1308" t="s">
        <v>621</v>
      </c>
      <c r="N232" t="s">
        <v>611</v>
      </c>
      <c r="O232" t="s">
        <v>622</v>
      </c>
      <c r="P232" t="s">
        <v>623</v>
      </c>
      <c r="Q232" t="s">
        <v>624</v>
      </c>
      <c r="R232" t="s">
        <v>625</v>
      </c>
      <c r="S232" t="s">
        <v>626</v>
      </c>
      <c r="T232" s="1416" t="s">
        <v>627</v>
      </c>
      <c r="U232" s="1416" t="s">
        <v>628</v>
      </c>
      <c r="V232" s="1416" t="s">
        <v>629</v>
      </c>
      <c r="W232" s="1416" t="s">
        <v>630</v>
      </c>
      <c r="X232" s="1416" t="s">
        <v>631</v>
      </c>
      <c r="Y232" s="1416" t="s">
        <v>632</v>
      </c>
      <c r="Z232" s="1416" t="s">
        <v>633</v>
      </c>
      <c r="AA232" t="s">
        <v>634</v>
      </c>
      <c r="AB232" t="s">
        <v>635</v>
      </c>
      <c r="AC232" t="s">
        <v>636</v>
      </c>
      <c r="AD232" t="s">
        <v>637</v>
      </c>
      <c r="AE232" t="s">
        <v>638</v>
      </c>
      <c r="AF232" t="s">
        <v>639</v>
      </c>
      <c r="AG232" t="s">
        <v>640</v>
      </c>
      <c r="AH232" t="s">
        <v>641</v>
      </c>
      <c r="AI232" t="s">
        <v>642</v>
      </c>
      <c r="AJ232" t="s">
        <v>643</v>
      </c>
      <c r="AK232" s="1416" t="s">
        <v>644</v>
      </c>
      <c r="AL232" s="1416" t="s">
        <v>645</v>
      </c>
      <c r="AM232" s="1416" t="s">
        <v>646</v>
      </c>
      <c r="AN232" s="1416" t="s">
        <v>647</v>
      </c>
      <c r="AO232" s="1416" t="s">
        <v>648</v>
      </c>
      <c r="AP232" s="1416" t="s">
        <v>649</v>
      </c>
      <c r="AQ232" s="1416" t="s">
        <v>650</v>
      </c>
      <c r="AR232" s="1416" t="s">
        <v>651</v>
      </c>
      <c r="AS232" s="1416" t="s">
        <v>652</v>
      </c>
      <c r="AT232" s="1416" t="s">
        <v>653</v>
      </c>
      <c r="AU232" s="1416" t="s">
        <v>654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655</v>
      </c>
      <c r="P237" t="s">
        <v>656</v>
      </c>
      <c r="Q237" t="s">
        <v>657</v>
      </c>
      <c r="R237" t="s">
        <v>658</v>
      </c>
      <c r="S237" t="s">
        <v>659</v>
      </c>
      <c r="T237" s="1416" t="s">
        <v>660</v>
      </c>
      <c r="U237" s="1416" t="s">
        <v>661</v>
      </c>
      <c r="V237" s="1416" t="s">
        <v>662</v>
      </c>
      <c r="W237" s="1416" t="s">
        <v>663</v>
      </c>
      <c r="X237" s="1416" t="s">
        <v>664</v>
      </c>
      <c r="Y237" s="1416" t="s">
        <v>665</v>
      </c>
      <c r="Z237" s="1416" t="s">
        <v>666</v>
      </c>
      <c r="AA237" t="s">
        <v>667</v>
      </c>
      <c r="AB237" t="s">
        <v>668</v>
      </c>
      <c r="AC237" t="s">
        <v>669</v>
      </c>
      <c r="AD237" t="s">
        <v>670</v>
      </c>
      <c r="AE237" t="s">
        <v>671</v>
      </c>
      <c r="AF237" t="s">
        <v>672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0"/>
      <c r="W270" s="1570"/>
      <c r="X270" s="1419" t="s">
        <v>676</v>
      </c>
      <c r="Y270" s="1419">
        <v>59301</v>
      </c>
      <c r="Z270" s="1419" t="s">
        <v>677</v>
      </c>
      <c r="AA270" s="1311" t="s">
        <v>678</v>
      </c>
      <c r="AB270" s="1311" t="s">
        <v>679</v>
      </c>
      <c r="AC270" s="1311" t="s">
        <v>680</v>
      </c>
      <c r="AD270" s="1311" t="s">
        <v>684</v>
      </c>
      <c r="AE270" t="s">
        <v>681</v>
      </c>
      <c r="AF270" t="s">
        <v>682</v>
      </c>
      <c r="AG270" s="1571" t="s">
        <v>683</v>
      </c>
      <c r="AH270" s="157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685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686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687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688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689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690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691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692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0"/>
      <c r="W310" s="1570"/>
      <c r="X310" s="1416"/>
      <c r="Y310" s="1416"/>
      <c r="Z310" s="1416"/>
      <c r="AA310"/>
      <c r="AB310"/>
      <c r="AC310"/>
      <c r="AD310"/>
      <c r="AE310"/>
      <c r="AF310"/>
      <c r="AG310" s="1571"/>
      <c r="AH310" s="157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703</v>
      </c>
      <c r="O320" s="1371" t="s">
        <v>704</v>
      </c>
      <c r="P320" s="1371" t="s">
        <v>705</v>
      </c>
      <c r="Q320" s="1372" t="s">
        <v>706</v>
      </c>
      <c r="R320" s="1371" t="s">
        <v>707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708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709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710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711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712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713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C527" activePane="bottomRight" state="frozen"/>
      <selection pane="topRight" activeCell="AU1" sqref="AU1"/>
      <selection pane="bottomLeft" activeCell="A419" sqref="A419"/>
      <selection pane="bottomRight" activeCell="A999" sqref="A9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742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769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607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2" t="s">
        <v>50</v>
      </c>
      <c r="DK4" s="1572"/>
      <c r="DL4" s="1572"/>
      <c r="DM4" s="1572"/>
      <c r="DN4" s="1572"/>
      <c r="DO4" s="1572"/>
      <c r="DP4" s="1572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3" t="s">
        <v>48</v>
      </c>
      <c r="DD6" s="1573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5">
        <f t="shared" si="12"/>
        <v>1.8190113232046494</v>
      </c>
      <c r="CF10" s="1325">
        <f t="shared" si="12"/>
        <v>1.8261291064342051</v>
      </c>
      <c r="CG10" s="1325">
        <f t="shared" si="12"/>
        <v>1.8564976577002903</v>
      </c>
      <c r="CH10" s="1325">
        <f t="shared" si="12"/>
        <v>1.8618743745018675</v>
      </c>
      <c r="CI10" s="1326">
        <f t="shared" si="12"/>
        <v>1.8729009311332503</v>
      </c>
      <c r="CJ10" s="1325">
        <f t="shared" si="12"/>
        <v>1.8744338934827729</v>
      </c>
      <c r="CK10" s="1325">
        <f t="shared" si="12"/>
        <v>1.8924103772851806</v>
      </c>
      <c r="CL10" s="1325">
        <f t="shared" si="12"/>
        <v>1.9048980933499378</v>
      </c>
      <c r="CM10" s="1325">
        <f t="shared" si="12"/>
        <v>1.9637124523868827</v>
      </c>
      <c r="CN10" s="1324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720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4.7629100871731007E-2</v>
      </c>
      <c r="CH11" s="1325">
        <f t="shared" si="35"/>
        <v>6.403363947696139E-2</v>
      </c>
      <c r="CI11" s="1326">
        <f t="shared" si="35"/>
        <v>8.5378185969281858E-2</v>
      </c>
      <c r="CJ11" s="1325">
        <f t="shared" si="35"/>
        <v>0.1277401618929016</v>
      </c>
      <c r="CK11" s="1325">
        <f t="shared" si="35"/>
        <v>0.14977039850560395</v>
      </c>
      <c r="CL11" s="1325">
        <f t="shared" si="35"/>
        <v>0.15883190120381899</v>
      </c>
      <c r="CM11" s="1325">
        <f t="shared" si="35"/>
        <v>0.19943279887920295</v>
      </c>
      <c r="CN11" s="1324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721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3.6823505603985056E-2</v>
      </c>
      <c r="CH12" s="1325">
        <f t="shared" si="35"/>
        <v>6.6282310087173099E-2</v>
      </c>
      <c r="CI12" s="1326">
        <f t="shared" si="35"/>
        <v>7.3647011207970112E-2</v>
      </c>
      <c r="CJ12" s="1325">
        <f t="shared" si="35"/>
        <v>7.7329361768368618E-2</v>
      </c>
      <c r="CK12" s="1325">
        <f t="shared" si="35"/>
        <v>8.8376413449564123E-2</v>
      </c>
      <c r="CL12" s="1325">
        <f t="shared" si="35"/>
        <v>0.11783521793275219</v>
      </c>
      <c r="CM12" s="1325">
        <f t="shared" si="35"/>
        <v>0.14729402241594022</v>
      </c>
      <c r="CN12" s="1324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6.3341434464508101E-2</v>
      </c>
      <c r="CE13" s="1325">
        <f t="shared" si="35"/>
        <v>9.2330479452054803E-2</v>
      </c>
      <c r="CF13" s="1325">
        <f t="shared" si="35"/>
        <v>9.2330479452054803E-2</v>
      </c>
      <c r="CG13" s="1325">
        <f t="shared" si="35"/>
        <v>0.10808094645080948</v>
      </c>
      <c r="CH13" s="1325">
        <f t="shared" si="35"/>
        <v>0.12969713574097136</v>
      </c>
      <c r="CI13" s="1326">
        <f t="shared" si="35"/>
        <v>0.14440214430261519</v>
      </c>
      <c r="CJ13" s="1325">
        <f t="shared" si="35"/>
        <v>0.16891049190535495</v>
      </c>
      <c r="CK13" s="1325">
        <f t="shared" si="35"/>
        <v>0.18466095890410961</v>
      </c>
      <c r="CL13" s="1325">
        <f t="shared" si="35"/>
        <v>0.2533657378580324</v>
      </c>
      <c r="CM13" s="1325">
        <f t="shared" si="35"/>
        <v>0.26721523453715235</v>
      </c>
      <c r="CN13" s="1324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722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0.70560354171855544</v>
      </c>
      <c r="CH16" s="1325">
        <f t="shared" si="35"/>
        <v>0.70991026251556666</v>
      </c>
      <c r="CI16" s="1326">
        <f t="shared" si="35"/>
        <v>0.78308280448318801</v>
      </c>
      <c r="CJ16" s="1325">
        <f t="shared" si="35"/>
        <v>0.78425854968866737</v>
      </c>
      <c r="CK16" s="1325">
        <f t="shared" si="35"/>
        <v>0.82645242141967623</v>
      </c>
      <c r="CL16" s="1325">
        <f t="shared" si="35"/>
        <v>0.82661926774595273</v>
      </c>
      <c r="CM16" s="1325">
        <f t="shared" si="35"/>
        <v>0.89694238729763387</v>
      </c>
      <c r="CN16" s="1324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700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0.32366739769613939</v>
      </c>
      <c r="CH17" s="1325">
        <f t="shared" si="35"/>
        <v>0.43446765105853047</v>
      </c>
      <c r="CI17" s="1326">
        <f t="shared" si="35"/>
        <v>0.44456064115815686</v>
      </c>
      <c r="CJ17" s="1325">
        <f t="shared" si="35"/>
        <v>0.4464727656288916</v>
      </c>
      <c r="CK17" s="1325">
        <f t="shared" si="35"/>
        <v>0.48236085250311322</v>
      </c>
      <c r="CL17" s="1325">
        <f t="shared" si="35"/>
        <v>0.52136118127023656</v>
      </c>
      <c r="CM17" s="1325">
        <f t="shared" si="35"/>
        <v>0.52280061494396013</v>
      </c>
      <c r="CN17" s="1324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4">
        <f t="shared" si="12"/>
        <v>117965</v>
      </c>
      <c r="CF20" s="1354">
        <f t="shared" si="12"/>
        <v>118120</v>
      </c>
      <c r="CG20" s="1354">
        <f t="shared" si="12"/>
        <v>119675</v>
      </c>
      <c r="CH20" s="1354">
        <f t="shared" si="12"/>
        <v>124850</v>
      </c>
      <c r="CI20" s="1355">
        <f t="shared" si="12"/>
        <v>126015</v>
      </c>
      <c r="CJ20" s="1354">
        <f t="shared" si="12"/>
        <v>144240</v>
      </c>
      <c r="CK20" s="1354">
        <f t="shared" si="12"/>
        <v>155600</v>
      </c>
      <c r="CL20" s="1354">
        <f t="shared" si="12"/>
        <v>165120</v>
      </c>
      <c r="CM20" s="1354">
        <f t="shared" si="12"/>
        <v>170120</v>
      </c>
      <c r="CN20" s="1353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480</v>
      </c>
      <c r="CE21" s="1354">
        <f t="shared" si="12"/>
        <v>2225</v>
      </c>
      <c r="CF21" s="1354">
        <f t="shared" si="12"/>
        <v>2320</v>
      </c>
      <c r="CG21" s="1354">
        <f t="shared" si="12"/>
        <v>2575</v>
      </c>
      <c r="CH21" s="1354">
        <f t="shared" si="12"/>
        <v>2780</v>
      </c>
      <c r="CI21" s="1355">
        <f t="shared" si="12"/>
        <v>3100</v>
      </c>
      <c r="CJ21" s="1354">
        <f t="shared" si="12"/>
        <v>3115</v>
      </c>
      <c r="CK21" s="1354">
        <f t="shared" si="12"/>
        <v>3330</v>
      </c>
      <c r="CL21" s="1354">
        <f t="shared" si="12"/>
        <v>6000</v>
      </c>
      <c r="CM21" s="1354">
        <f t="shared" si="12"/>
        <v>12560</v>
      </c>
      <c r="CN21" s="1353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1500</v>
      </c>
      <c r="CG23" s="1354">
        <f t="shared" si="12"/>
        <v>6000</v>
      </c>
      <c r="CH23" s="1354">
        <f t="shared" si="12"/>
        <v>10900</v>
      </c>
      <c r="CI23" s="1355">
        <f t="shared" si="12"/>
        <v>11640</v>
      </c>
      <c r="CJ23" s="1354">
        <f t="shared" si="12"/>
        <v>17000</v>
      </c>
      <c r="CK23" s="1354">
        <f t="shared" si="12"/>
        <v>20000</v>
      </c>
      <c r="CL23" s="1354">
        <f t="shared" si="12"/>
        <v>22400</v>
      </c>
      <c r="CM23" s="1354">
        <f t="shared" si="12"/>
        <v>23200</v>
      </c>
      <c r="CN23" s="1353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693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3600</v>
      </c>
      <c r="CN24" s="1353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694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48000</v>
      </c>
      <c r="CE25" s="1354">
        <f t="shared" si="12"/>
        <v>48000</v>
      </c>
      <c r="CF25" s="1354">
        <f t="shared" si="12"/>
        <v>48000</v>
      </c>
      <c r="CG25" s="1354">
        <f t="shared" si="12"/>
        <v>54000</v>
      </c>
      <c r="CH25" s="1354">
        <f t="shared" si="12"/>
        <v>55200</v>
      </c>
      <c r="CI25" s="1355">
        <f t="shared" si="12"/>
        <v>60000</v>
      </c>
      <c r="CJ25" s="1354">
        <f t="shared" si="12"/>
        <v>60000</v>
      </c>
      <c r="CK25" s="1354">
        <f t="shared" si="12"/>
        <v>60000</v>
      </c>
      <c r="CL25" s="1354">
        <f t="shared" si="12"/>
        <v>60000</v>
      </c>
      <c r="CM25" s="1354">
        <f t="shared" si="12"/>
        <v>84000</v>
      </c>
      <c r="CN25" s="1353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21600</v>
      </c>
      <c r="CG26" s="1354">
        <f t="shared" si="12"/>
        <v>24000</v>
      </c>
      <c r="CH26" s="1354">
        <f t="shared" si="12"/>
        <v>28800</v>
      </c>
      <c r="CI26" s="1355">
        <f t="shared" si="12"/>
        <v>28800</v>
      </c>
      <c r="CJ26" s="1354">
        <f t="shared" si="12"/>
        <v>28800</v>
      </c>
      <c r="CK26" s="1354">
        <f t="shared" si="12"/>
        <v>36000</v>
      </c>
      <c r="CL26" s="1354">
        <f t="shared" si="12"/>
        <v>36000</v>
      </c>
      <c r="CM26" s="1354">
        <f t="shared" si="12"/>
        <v>45000</v>
      </c>
      <c r="CN26" s="1353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1200</v>
      </c>
      <c r="CG27" s="1354">
        <f t="shared" si="12"/>
        <v>3600</v>
      </c>
      <c r="CH27" s="1354">
        <f t="shared" si="12"/>
        <v>4320</v>
      </c>
      <c r="CI27" s="1355">
        <f t="shared" si="12"/>
        <v>4320</v>
      </c>
      <c r="CJ27" s="1354">
        <f t="shared" si="12"/>
        <v>5400</v>
      </c>
      <c r="CK27" s="1354">
        <f t="shared" si="12"/>
        <v>6480</v>
      </c>
      <c r="CL27" s="1354">
        <f t="shared" si="12"/>
        <v>7200</v>
      </c>
      <c r="CM27" s="1354">
        <f t="shared" si="12"/>
        <v>7200</v>
      </c>
      <c r="CN27" s="1353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17040</v>
      </c>
      <c r="CE28" s="1354">
        <f t="shared" si="12"/>
        <v>17040</v>
      </c>
      <c r="CF28" s="1354">
        <f t="shared" si="12"/>
        <v>17040</v>
      </c>
      <c r="CG28" s="1354">
        <f t="shared" si="12"/>
        <v>17040</v>
      </c>
      <c r="CH28" s="1354">
        <f t="shared" si="12"/>
        <v>17040</v>
      </c>
      <c r="CI28" s="1355">
        <f t="shared" si="12"/>
        <v>17040</v>
      </c>
      <c r="CJ28" s="1354">
        <f t="shared" si="12"/>
        <v>17040</v>
      </c>
      <c r="CK28" s="1354">
        <f t="shared" si="12"/>
        <v>17040</v>
      </c>
      <c r="CL28" s="1354">
        <f t="shared" si="12"/>
        <v>21000</v>
      </c>
      <c r="CM28" s="1354">
        <f t="shared" si="12"/>
        <v>26640</v>
      </c>
      <c r="CN28" s="1353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32370.959999999999</v>
      </c>
      <c r="CE31" s="1354">
        <f t="shared" si="116"/>
        <v>41288</v>
      </c>
      <c r="CF31" s="1354">
        <f t="shared" si="116"/>
        <v>41791</v>
      </c>
      <c r="CG31" s="1354">
        <f t="shared" si="116"/>
        <v>42834</v>
      </c>
      <c r="CH31" s="1354">
        <f t="shared" si="116"/>
        <v>45068</v>
      </c>
      <c r="CI31" s="1355">
        <f t="shared" si="116"/>
        <v>45836</v>
      </c>
      <c r="CJ31" s="1354">
        <f t="shared" si="116"/>
        <v>50287.6</v>
      </c>
      <c r="CK31" s="1354">
        <f t="shared" si="116"/>
        <v>56751</v>
      </c>
      <c r="CL31" s="1354">
        <f t="shared" si="116"/>
        <v>58395.5</v>
      </c>
      <c r="CM31" s="1354">
        <f t="shared" si="116"/>
        <v>58429</v>
      </c>
      <c r="CN31" s="1353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6293</v>
      </c>
      <c r="CE32" s="1354">
        <f t="shared" si="116"/>
        <v>8640</v>
      </c>
      <c r="CF32" s="1354">
        <f t="shared" si="116"/>
        <v>9258</v>
      </c>
      <c r="CG32" s="1354">
        <f t="shared" si="116"/>
        <v>11028</v>
      </c>
      <c r="CH32" s="1354">
        <f t="shared" si="116"/>
        <v>11460</v>
      </c>
      <c r="CI32" s="1355">
        <f t="shared" si="116"/>
        <v>12180</v>
      </c>
      <c r="CJ32" s="1354">
        <f t="shared" si="116"/>
        <v>12240</v>
      </c>
      <c r="CK32" s="1354">
        <f t="shared" si="116"/>
        <v>12570</v>
      </c>
      <c r="CL32" s="1354">
        <f t="shared" si="116"/>
        <v>13800</v>
      </c>
      <c r="CM32" s="1354">
        <f t="shared" si="116"/>
        <v>15540</v>
      </c>
      <c r="CN32" s="1353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12949.96</v>
      </c>
      <c r="CE33" s="1354">
        <f t="shared" si="116"/>
        <v>14318</v>
      </c>
      <c r="CF33" s="1354">
        <f t="shared" si="116"/>
        <v>15429</v>
      </c>
      <c r="CG33" s="1354">
        <f t="shared" si="116"/>
        <v>15511</v>
      </c>
      <c r="CH33" s="1354">
        <f t="shared" si="116"/>
        <v>15841</v>
      </c>
      <c r="CI33" s="1355">
        <f t="shared" si="116"/>
        <v>16584</v>
      </c>
      <c r="CJ33" s="1354">
        <f t="shared" si="116"/>
        <v>17947.599999999999</v>
      </c>
      <c r="CK33" s="1354">
        <f t="shared" si="116"/>
        <v>18828</v>
      </c>
      <c r="CL33" s="1354">
        <f t="shared" si="116"/>
        <v>21433</v>
      </c>
      <c r="CM33" s="1354">
        <f t="shared" si="116"/>
        <v>34798</v>
      </c>
      <c r="CN33" s="1353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4500</v>
      </c>
      <c r="CE34" s="1354">
        <f t="shared" si="116"/>
        <v>4950</v>
      </c>
      <c r="CF34" s="1354">
        <f t="shared" si="116"/>
        <v>5168</v>
      </c>
      <c r="CG34" s="1354">
        <f t="shared" si="116"/>
        <v>5540</v>
      </c>
      <c r="CH34" s="1354">
        <f t="shared" si="116"/>
        <v>5540</v>
      </c>
      <c r="CI34" s="1355">
        <f t="shared" si="116"/>
        <v>5540</v>
      </c>
      <c r="CJ34" s="1354">
        <f t="shared" si="116"/>
        <v>5570</v>
      </c>
      <c r="CK34" s="1354">
        <f t="shared" si="116"/>
        <v>5640</v>
      </c>
      <c r="CL34" s="1354">
        <f t="shared" si="116"/>
        <v>6200</v>
      </c>
      <c r="CM34" s="1354">
        <f t="shared" si="116"/>
        <v>6840</v>
      </c>
      <c r="CN34" s="1353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810</v>
      </c>
      <c r="CE36" s="1354">
        <f t="shared" si="116"/>
        <v>2050</v>
      </c>
      <c r="CF36" s="1354">
        <f t="shared" si="116"/>
        <v>2280</v>
      </c>
      <c r="CG36" s="1354">
        <f t="shared" si="116"/>
        <v>2310</v>
      </c>
      <c r="CH36" s="1354">
        <f t="shared" si="116"/>
        <v>2350</v>
      </c>
      <c r="CI36" s="1355">
        <f t="shared" si="116"/>
        <v>2355</v>
      </c>
      <c r="CJ36" s="1354">
        <f t="shared" si="116"/>
        <v>2500</v>
      </c>
      <c r="CK36" s="1354">
        <f t="shared" si="116"/>
        <v>2500</v>
      </c>
      <c r="CL36" s="1354">
        <f t="shared" si="116"/>
        <v>2650</v>
      </c>
      <c r="CM36" s="1354">
        <f t="shared" si="116"/>
        <v>2850</v>
      </c>
      <c r="CN36" s="1353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1550</v>
      </c>
      <c r="CE37" s="1354">
        <f t="shared" si="116"/>
        <v>1600</v>
      </c>
      <c r="CF37" s="1354">
        <f t="shared" si="116"/>
        <v>1700</v>
      </c>
      <c r="CG37" s="1354">
        <f t="shared" si="116"/>
        <v>1800</v>
      </c>
      <c r="CH37" s="1354">
        <f t="shared" si="116"/>
        <v>1900</v>
      </c>
      <c r="CI37" s="1355">
        <f t="shared" si="116"/>
        <v>2000</v>
      </c>
      <c r="CJ37" s="1354">
        <f t="shared" si="116"/>
        <v>2000</v>
      </c>
      <c r="CK37" s="1354">
        <f t="shared" si="116"/>
        <v>2100</v>
      </c>
      <c r="CL37" s="1354">
        <f t="shared" si="116"/>
        <v>2100</v>
      </c>
      <c r="CM37" s="1354">
        <f t="shared" si="116"/>
        <v>3700</v>
      </c>
      <c r="CN37" s="1353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400</v>
      </c>
      <c r="CE38" s="1354">
        <f t="shared" si="116"/>
        <v>800</v>
      </c>
      <c r="CF38" s="1354">
        <f t="shared" si="116"/>
        <v>1000</v>
      </c>
      <c r="CG38" s="1354">
        <f t="shared" si="116"/>
        <v>1200</v>
      </c>
      <c r="CH38" s="1354">
        <f t="shared" si="116"/>
        <v>1500</v>
      </c>
      <c r="CI38" s="1355">
        <f t="shared" si="116"/>
        <v>1550</v>
      </c>
      <c r="CJ38" s="1354">
        <f t="shared" si="116"/>
        <v>1600</v>
      </c>
      <c r="CK38" s="1354">
        <f t="shared" si="116"/>
        <v>1800</v>
      </c>
      <c r="CL38" s="1354">
        <f t="shared" si="116"/>
        <v>2000</v>
      </c>
      <c r="CM38" s="1354">
        <f t="shared" si="116"/>
        <v>2400</v>
      </c>
      <c r="CN38" s="1353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300</v>
      </c>
      <c r="CE39" s="1354">
        <f t="shared" si="116"/>
        <v>390</v>
      </c>
      <c r="CF39" s="1354">
        <f t="shared" si="116"/>
        <v>400</v>
      </c>
      <c r="CG39" s="1354">
        <f t="shared" si="116"/>
        <v>450</v>
      </c>
      <c r="CH39" s="1354">
        <f t="shared" si="116"/>
        <v>500</v>
      </c>
      <c r="CI39" s="1355">
        <f t="shared" si="116"/>
        <v>500</v>
      </c>
      <c r="CJ39" s="1354">
        <f t="shared" si="116"/>
        <v>600</v>
      </c>
      <c r="CK39" s="1354">
        <f t="shared" si="116"/>
        <v>600</v>
      </c>
      <c r="CL39" s="1354">
        <f t="shared" si="116"/>
        <v>700</v>
      </c>
      <c r="CM39" s="1354">
        <f t="shared" si="116"/>
        <v>1200</v>
      </c>
      <c r="CN39" s="1353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1032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1200</v>
      </c>
      <c r="CE40" s="1354">
        <f t="shared" si="116"/>
        <v>1200</v>
      </c>
      <c r="CF40" s="1354">
        <f t="shared" si="116"/>
        <v>1200</v>
      </c>
      <c r="CG40" s="1354">
        <f t="shared" si="116"/>
        <v>2500</v>
      </c>
      <c r="CH40" s="1354">
        <f t="shared" si="116"/>
        <v>3000</v>
      </c>
      <c r="CI40" s="1355">
        <f t="shared" si="116"/>
        <v>3000</v>
      </c>
      <c r="CJ40" s="1354">
        <f t="shared" si="116"/>
        <v>3000</v>
      </c>
      <c r="CK40" s="1354">
        <f t="shared" si="116"/>
        <v>3000</v>
      </c>
      <c r="CL40" s="1354">
        <f t="shared" si="116"/>
        <v>3000</v>
      </c>
      <c r="CM40" s="1354">
        <f t="shared" si="116"/>
        <v>3000</v>
      </c>
      <c r="CN40" s="1353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>
        <f t="shared" si="116"/>
        <v>5.3804719562243503E-2</v>
      </c>
      <c r="CE42" s="1354">
        <f t="shared" si="116"/>
        <v>5.9900166389351084E-2</v>
      </c>
      <c r="CF42" s="1354">
        <f t="shared" si="116"/>
        <v>6.5510597302504817E-2</v>
      </c>
      <c r="CG42" s="1354">
        <f t="shared" si="116"/>
        <v>7.1596520103456379E-2</v>
      </c>
      <c r="CH42" s="1354">
        <f t="shared" si="116"/>
        <v>7.3650385604113106E-2</v>
      </c>
      <c r="CI42" s="1355">
        <f t="shared" si="116"/>
        <v>7.6126453488372089E-2</v>
      </c>
      <c r="CJ42" s="1354">
        <f t="shared" si="116"/>
        <v>7.8480905353282754E-2</v>
      </c>
      <c r="CK42" s="1354">
        <f t="shared" si="116"/>
        <v>8.8329995995194227E-2</v>
      </c>
      <c r="CL42" s="1354">
        <f t="shared" si="116"/>
        <v>0.11531230415709212</v>
      </c>
      <c r="CM42" s="1354">
        <f t="shared" si="116"/>
        <v>0.12331865254136412</v>
      </c>
      <c r="CN42" s="1353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59569.5</v>
      </c>
      <c r="CE43" s="1354">
        <f t="shared" si="116"/>
        <v>59691</v>
      </c>
      <c r="CF43" s="1354">
        <f t="shared" si="116"/>
        <v>68099</v>
      </c>
      <c r="CG43" s="1354">
        <f t="shared" si="116"/>
        <v>76841</v>
      </c>
      <c r="CH43" s="1354">
        <f t="shared" si="116"/>
        <v>80179</v>
      </c>
      <c r="CI43" s="1355">
        <f t="shared" si="116"/>
        <v>84589.040000000008</v>
      </c>
      <c r="CJ43" s="1354">
        <f t="shared" si="116"/>
        <v>99172</v>
      </c>
      <c r="CK43" s="1354">
        <f t="shared" si="116"/>
        <v>103752</v>
      </c>
      <c r="CL43" s="1354">
        <f t="shared" si="116"/>
        <v>113809</v>
      </c>
      <c r="CM43" s="1354">
        <f t="shared" si="116"/>
        <v>123832</v>
      </c>
      <c r="CN43" s="1353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2">
        <f t="shared" si="255"/>
        <v>6</v>
      </c>
      <c r="CF93" s="1322">
        <f t="shared" si="255"/>
        <v>6</v>
      </c>
      <c r="CG93" s="1322">
        <f t="shared" si="255"/>
        <v>6</v>
      </c>
      <c r="CH93" s="1322">
        <f t="shared" si="255"/>
        <v>6</v>
      </c>
      <c r="CI93" s="1323">
        <f t="shared" si="255"/>
        <v>7</v>
      </c>
      <c r="CJ93" s="1322">
        <f t="shared" si="255"/>
        <v>8</v>
      </c>
      <c r="CK93" s="1322">
        <f t="shared" si="255"/>
        <v>9</v>
      </c>
      <c r="CL93" s="1322">
        <f t="shared" si="255"/>
        <v>11</v>
      </c>
      <c r="CM93" s="1322">
        <f t="shared" si="255"/>
        <v>11</v>
      </c>
      <c r="CN93" s="1321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5"/>
        <v>90</v>
      </c>
      <c r="CF94" s="1322">
        <f t="shared" si="255"/>
        <v>90</v>
      </c>
      <c r="CG94" s="1322">
        <f t="shared" si="255"/>
        <v>90</v>
      </c>
      <c r="CH94" s="1322">
        <f t="shared" si="255"/>
        <v>90</v>
      </c>
      <c r="CI94" s="1323">
        <f t="shared" si="255"/>
        <v>90</v>
      </c>
      <c r="CJ94" s="1322">
        <f t="shared" si="255"/>
        <v>90</v>
      </c>
      <c r="CK94" s="1322">
        <f t="shared" si="255"/>
        <v>90</v>
      </c>
      <c r="CL94" s="1322">
        <f t="shared" si="255"/>
        <v>90</v>
      </c>
      <c r="CM94" s="1322">
        <f t="shared" si="255"/>
        <v>90</v>
      </c>
      <c r="CN94" s="1321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1" t="str">
        <f t="shared" si="255"/>
        <v/>
      </c>
      <c r="CE95" s="1322" t="str">
        <f t="shared" si="255"/>
        <v/>
      </c>
      <c r="CF95" s="1322" t="str">
        <f t="shared" si="255"/>
        <v/>
      </c>
      <c r="CG95" s="1322" t="str">
        <f t="shared" si="255"/>
        <v/>
      </c>
      <c r="CH95" s="1322" t="str">
        <f t="shared" si="255"/>
        <v/>
      </c>
      <c r="CI95" s="1323">
        <f t="shared" si="255"/>
        <v>0</v>
      </c>
      <c r="CJ95" s="1322">
        <f t="shared" si="255"/>
        <v>0</v>
      </c>
      <c r="CK95" s="1322" t="str">
        <f t="shared" si="255"/>
        <v/>
      </c>
      <c r="CL95" s="1322" t="str">
        <f t="shared" si="255"/>
        <v/>
      </c>
      <c r="CM95" s="1322" t="str">
        <f t="shared" si="255"/>
        <v/>
      </c>
      <c r="CN95" s="1321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1" t="str">
        <f t="shared" si="255"/>
        <v/>
      </c>
      <c r="CE96" s="1322" t="str">
        <f t="shared" si="255"/>
        <v/>
      </c>
      <c r="CF96" s="1322" t="str">
        <f t="shared" si="255"/>
        <v/>
      </c>
      <c r="CG96" s="1322" t="str">
        <f t="shared" si="255"/>
        <v/>
      </c>
      <c r="CH96" s="1322" t="str">
        <f t="shared" si="255"/>
        <v/>
      </c>
      <c r="CI96" s="1323">
        <f t="shared" si="255"/>
        <v>0</v>
      </c>
      <c r="CJ96" s="1322">
        <f t="shared" si="255"/>
        <v>0</v>
      </c>
      <c r="CK96" s="1322" t="str">
        <f t="shared" si="255"/>
        <v/>
      </c>
      <c r="CL96" s="1322" t="str">
        <f t="shared" si="255"/>
        <v/>
      </c>
      <c r="CM96" s="1322" t="str">
        <f t="shared" si="255"/>
        <v/>
      </c>
      <c r="CN96" s="1321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1" t="str">
        <f t="shared" si="255"/>
        <v/>
      </c>
      <c r="CE97" s="1322" t="str">
        <f t="shared" si="255"/>
        <v/>
      </c>
      <c r="CF97" s="1322" t="str">
        <f t="shared" si="255"/>
        <v/>
      </c>
      <c r="CG97" s="1322" t="str">
        <f t="shared" si="255"/>
        <v/>
      </c>
      <c r="CH97" s="1322" t="str">
        <f t="shared" si="255"/>
        <v/>
      </c>
      <c r="CI97" s="1323">
        <f t="shared" si="255"/>
        <v>0</v>
      </c>
      <c r="CJ97" s="1322">
        <f t="shared" si="255"/>
        <v>0</v>
      </c>
      <c r="CK97" s="1322" t="str">
        <f t="shared" si="255"/>
        <v/>
      </c>
      <c r="CL97" s="1322" t="str">
        <f t="shared" si="255"/>
        <v/>
      </c>
      <c r="CM97" s="1322" t="str">
        <f t="shared" si="255"/>
        <v/>
      </c>
      <c r="CN97" s="1321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1" t="str">
        <f t="shared" si="255"/>
        <v/>
      </c>
      <c r="CE98" s="1322" t="str">
        <f t="shared" si="255"/>
        <v/>
      </c>
      <c r="CF98" s="1322" t="str">
        <f t="shared" si="255"/>
        <v/>
      </c>
      <c r="CG98" s="1322" t="str">
        <f t="shared" si="255"/>
        <v/>
      </c>
      <c r="CH98" s="1322" t="str">
        <f t="shared" si="255"/>
        <v/>
      </c>
      <c r="CI98" s="1323" t="str">
        <f t="shared" si="255"/>
        <v/>
      </c>
      <c r="CJ98" s="1322" t="str">
        <f t="shared" si="255"/>
        <v/>
      </c>
      <c r="CK98" s="1322" t="str">
        <f t="shared" si="255"/>
        <v/>
      </c>
      <c r="CL98" s="1322" t="str">
        <f t="shared" si="255"/>
        <v/>
      </c>
      <c r="CM98" s="1322" t="str">
        <f t="shared" si="255"/>
        <v/>
      </c>
      <c r="CN98" s="1321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1" t="str">
        <f t="shared" si="255"/>
        <v/>
      </c>
      <c r="CE99" s="1322" t="str">
        <f t="shared" si="255"/>
        <v/>
      </c>
      <c r="CF99" s="1322" t="str">
        <f t="shared" si="255"/>
        <v/>
      </c>
      <c r="CG99" s="1322" t="str">
        <f t="shared" si="255"/>
        <v/>
      </c>
      <c r="CH99" s="1322" t="str">
        <f t="shared" si="255"/>
        <v/>
      </c>
      <c r="CI99" s="1323">
        <f t="shared" si="255"/>
        <v>0</v>
      </c>
      <c r="CJ99" s="1322">
        <f t="shared" si="255"/>
        <v>0</v>
      </c>
      <c r="CK99" s="1322" t="str">
        <f t="shared" si="255"/>
        <v/>
      </c>
      <c r="CL99" s="1322" t="str">
        <f t="shared" si="255"/>
        <v/>
      </c>
      <c r="CM99" s="1322" t="str">
        <f t="shared" si="255"/>
        <v/>
      </c>
      <c r="CN99" s="1321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1">
        <f t="shared" si="255"/>
        <v>1</v>
      </c>
      <c r="CE100" s="1322">
        <f t="shared" si="255"/>
        <v>1</v>
      </c>
      <c r="CF100" s="1322">
        <f t="shared" si="255"/>
        <v>1</v>
      </c>
      <c r="CG100" s="1322">
        <f t="shared" si="255"/>
        <v>1</v>
      </c>
      <c r="CH100" s="1322">
        <f t="shared" si="255"/>
        <v>1</v>
      </c>
      <c r="CI100" s="1323">
        <f t="shared" si="255"/>
        <v>1</v>
      </c>
      <c r="CJ100" s="1322">
        <f t="shared" si="255"/>
        <v>1</v>
      </c>
      <c r="CK100" s="1322">
        <f t="shared" si="255"/>
        <v>1</v>
      </c>
      <c r="CL100" s="1322">
        <f t="shared" si="255"/>
        <v>1</v>
      </c>
      <c r="CM100" s="1322">
        <f t="shared" si="255"/>
        <v>1</v>
      </c>
      <c r="CN100" s="1321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1" t="str">
        <f t="shared" si="255"/>
        <v/>
      </c>
      <c r="CE101" s="1322" t="str">
        <f t="shared" si="255"/>
        <v/>
      </c>
      <c r="CF101" s="1322" t="str">
        <f t="shared" si="255"/>
        <v/>
      </c>
      <c r="CG101" s="1322" t="str">
        <f t="shared" si="255"/>
        <v/>
      </c>
      <c r="CH101" s="1322" t="str">
        <f t="shared" si="255"/>
        <v/>
      </c>
      <c r="CI101" s="1323">
        <f t="shared" si="255"/>
        <v>0</v>
      </c>
      <c r="CJ101" s="1322" t="str">
        <f t="shared" si="255"/>
        <v/>
      </c>
      <c r="CK101" s="1322" t="str">
        <f t="shared" si="255"/>
        <v/>
      </c>
      <c r="CL101" s="1322" t="str">
        <f t="shared" si="255"/>
        <v/>
      </c>
      <c r="CM101" s="1322" t="str">
        <f t="shared" si="255"/>
        <v/>
      </c>
      <c r="CN101" s="1321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1">
        <f t="shared" si="255"/>
        <v>90</v>
      </c>
      <c r="CE102" s="1322">
        <f t="shared" si="255"/>
        <v>90</v>
      </c>
      <c r="CF102" s="1322">
        <f t="shared" si="255"/>
        <v>90</v>
      </c>
      <c r="CG102" s="1322">
        <f t="shared" si="255"/>
        <v>90</v>
      </c>
      <c r="CH102" s="1322">
        <f t="shared" si="255"/>
        <v>90</v>
      </c>
      <c r="CI102" s="1323">
        <f t="shared" si="255"/>
        <v>90</v>
      </c>
      <c r="CJ102" s="1322">
        <f t="shared" si="255"/>
        <v>90</v>
      </c>
      <c r="CK102" s="1322">
        <f t="shared" si="255"/>
        <v>90</v>
      </c>
      <c r="CL102" s="1322">
        <f t="shared" si="255"/>
        <v>90</v>
      </c>
      <c r="CM102" s="1322">
        <f t="shared" si="255"/>
        <v>90</v>
      </c>
      <c r="CN102" s="1321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1" t="str">
        <f t="shared" si="255"/>
        <v/>
      </c>
      <c r="CE103" s="1322" t="str">
        <f t="shared" si="255"/>
        <v/>
      </c>
      <c r="CF103" s="1322" t="str">
        <f t="shared" si="255"/>
        <v/>
      </c>
      <c r="CG103" s="1322" t="str">
        <f t="shared" si="255"/>
        <v/>
      </c>
      <c r="CH103" s="1322" t="str">
        <f t="shared" si="255"/>
        <v/>
      </c>
      <c r="CI103" s="1323" t="str">
        <f t="shared" si="255"/>
        <v/>
      </c>
      <c r="CJ103" s="1322" t="str">
        <f t="shared" si="255"/>
        <v/>
      </c>
      <c r="CK103" s="1322" t="str">
        <f t="shared" si="255"/>
        <v/>
      </c>
      <c r="CL103" s="1322" t="str">
        <f t="shared" si="255"/>
        <v/>
      </c>
      <c r="CM103" s="1322" t="str">
        <f t="shared" si="255"/>
        <v/>
      </c>
      <c r="CN103" s="1321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1" t="str">
        <f t="shared" si="255"/>
        <v/>
      </c>
      <c r="CE104" s="1322" t="str">
        <f t="shared" si="255"/>
        <v/>
      </c>
      <c r="CF104" s="1322" t="str">
        <f t="shared" si="255"/>
        <v/>
      </c>
      <c r="CG104" s="1322" t="str">
        <f t="shared" si="255"/>
        <v/>
      </c>
      <c r="CH104" s="1322" t="str">
        <f t="shared" si="255"/>
        <v/>
      </c>
      <c r="CI104" s="1323" t="str">
        <f t="shared" si="255"/>
        <v/>
      </c>
      <c r="CJ104" s="1322" t="str">
        <f t="shared" si="255"/>
        <v/>
      </c>
      <c r="CK104" s="1322" t="str">
        <f t="shared" si="255"/>
        <v/>
      </c>
      <c r="CL104" s="1322" t="str">
        <f t="shared" si="255"/>
        <v/>
      </c>
      <c r="CM104" s="1322" t="str">
        <f t="shared" si="255"/>
        <v/>
      </c>
      <c r="CN104" s="1321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1" t="str">
        <f t="shared" si="255"/>
        <v/>
      </c>
      <c r="CE105" s="1322" t="str">
        <f t="shared" si="255"/>
        <v/>
      </c>
      <c r="CF105" s="1322" t="str">
        <f t="shared" si="255"/>
        <v/>
      </c>
      <c r="CG105" s="1322" t="str">
        <f t="shared" si="255"/>
        <v/>
      </c>
      <c r="CH105" s="1322" t="str">
        <f t="shared" si="255"/>
        <v/>
      </c>
      <c r="CI105" s="1323">
        <f t="shared" si="255"/>
        <v>0</v>
      </c>
      <c r="CJ105" s="1322" t="str">
        <f t="shared" si="255"/>
        <v/>
      </c>
      <c r="CK105" s="1322" t="str">
        <f t="shared" si="255"/>
        <v/>
      </c>
      <c r="CL105" s="1322" t="str">
        <f t="shared" si="255"/>
        <v/>
      </c>
      <c r="CM105" s="1322" t="str">
        <f t="shared" si="255"/>
        <v/>
      </c>
      <c r="CN105" s="1321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1" t="str">
        <f t="shared" si="255"/>
        <v/>
      </c>
      <c r="CE106" s="1322" t="str">
        <f t="shared" si="255"/>
        <v/>
      </c>
      <c r="CF106" s="1322" t="str">
        <f t="shared" si="255"/>
        <v/>
      </c>
      <c r="CG106" s="1322" t="str">
        <f t="shared" si="255"/>
        <v/>
      </c>
      <c r="CH106" s="1322" t="str">
        <f t="shared" si="255"/>
        <v/>
      </c>
      <c r="CI106" s="1323" t="str">
        <f t="shared" si="255"/>
        <v/>
      </c>
      <c r="CJ106" s="1322" t="str">
        <f t="shared" si="255"/>
        <v/>
      </c>
      <c r="CK106" s="1322" t="str">
        <f t="shared" si="255"/>
        <v/>
      </c>
      <c r="CL106" s="1322" t="str">
        <f t="shared" si="255"/>
        <v/>
      </c>
      <c r="CM106" s="1322" t="str">
        <f t="shared" si="255"/>
        <v/>
      </c>
      <c r="CN106" s="1321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1" t="str">
        <f t="shared" si="255"/>
        <v/>
      </c>
      <c r="CE107" s="1322" t="str">
        <f t="shared" si="255"/>
        <v/>
      </c>
      <c r="CF107" s="1322" t="str">
        <f t="shared" si="255"/>
        <v/>
      </c>
      <c r="CG107" s="1322" t="str">
        <f t="shared" si="255"/>
        <v/>
      </c>
      <c r="CH107" s="1322" t="str">
        <f t="shared" si="255"/>
        <v/>
      </c>
      <c r="CI107" s="1323">
        <f t="shared" si="255"/>
        <v>0</v>
      </c>
      <c r="CJ107" s="1322" t="str">
        <f t="shared" si="255"/>
        <v/>
      </c>
      <c r="CK107" s="1322" t="str">
        <f t="shared" si="255"/>
        <v/>
      </c>
      <c r="CL107" s="1322" t="str">
        <f t="shared" si="255"/>
        <v/>
      </c>
      <c r="CM107" s="1322" t="str">
        <f t="shared" si="255"/>
        <v/>
      </c>
      <c r="CN107" s="1321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1">
        <f t="shared" si="255"/>
        <v>1</v>
      </c>
      <c r="CE108" s="1322">
        <f t="shared" si="255"/>
        <v>1</v>
      </c>
      <c r="CF108" s="1322">
        <f t="shared" si="255"/>
        <v>1</v>
      </c>
      <c r="CG108" s="1322">
        <f t="shared" si="255"/>
        <v>1</v>
      </c>
      <c r="CH108" s="1322">
        <f t="shared" si="255"/>
        <v>1</v>
      </c>
      <c r="CI108" s="1323">
        <f t="shared" si="255"/>
        <v>1</v>
      </c>
      <c r="CJ108" s="1322">
        <f t="shared" si="255"/>
        <v>1</v>
      </c>
      <c r="CK108" s="1322">
        <f t="shared" si="255"/>
        <v>1</v>
      </c>
      <c r="CL108" s="1322">
        <f t="shared" si="255"/>
        <v>1</v>
      </c>
      <c r="CM108" s="1322">
        <f t="shared" si="255"/>
        <v>1</v>
      </c>
      <c r="CN108" s="1321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>
        <f t="shared" si="297"/>
        <v>0</v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4" t="str">
        <f t="shared" si="296"/>
        <v/>
      </c>
      <c r="CE110" s="1325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2"/>
        <v/>
      </c>
      <c r="CG110" s="1325" t="str">
        <f t="shared" si="302"/>
        <v/>
      </c>
      <c r="CH110" s="1325" t="str">
        <f t="shared" si="302"/>
        <v/>
      </c>
      <c r="CI110" s="1326" t="str">
        <f t="shared" si="302"/>
        <v/>
      </c>
      <c r="CJ110" s="1325" t="str">
        <f t="shared" si="302"/>
        <v/>
      </c>
      <c r="CK110" s="1325" t="str">
        <f t="shared" si="302"/>
        <v/>
      </c>
      <c r="CL110" s="1325" t="str">
        <f t="shared" si="302"/>
        <v/>
      </c>
      <c r="CM110" s="1325" t="str">
        <f t="shared" si="302"/>
        <v/>
      </c>
      <c r="CN110" s="1324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4" t="str">
        <f t="shared" si="296"/>
        <v/>
      </c>
      <c r="CE111" s="1325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7"/>
        <v/>
      </c>
      <c r="CG111" s="1325" t="str">
        <f t="shared" si="307"/>
        <v/>
      </c>
      <c r="CH111" s="1325" t="str">
        <f t="shared" si="307"/>
        <v/>
      </c>
      <c r="CI111" s="1326" t="str">
        <f t="shared" si="307"/>
        <v/>
      </c>
      <c r="CJ111" s="1325" t="str">
        <f t="shared" si="307"/>
        <v/>
      </c>
      <c r="CK111" s="1325" t="str">
        <f t="shared" si="307"/>
        <v/>
      </c>
      <c r="CL111" s="1325" t="str">
        <f t="shared" si="307"/>
        <v/>
      </c>
      <c r="CM111" s="1325" t="str">
        <f t="shared" si="307"/>
        <v/>
      </c>
      <c r="CN111" s="1324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4" t="str">
        <f t="shared" si="296"/>
        <v/>
      </c>
      <c r="CE112" s="1325" t="str">
        <f t="shared" si="307"/>
        <v/>
      </c>
      <c r="CF112" s="1325" t="str">
        <f t="shared" si="307"/>
        <v/>
      </c>
      <c r="CG112" s="1325" t="str">
        <f t="shared" si="307"/>
        <v/>
      </c>
      <c r="CH112" s="1325" t="str">
        <f t="shared" si="307"/>
        <v/>
      </c>
      <c r="CI112" s="1326" t="str">
        <f t="shared" si="307"/>
        <v/>
      </c>
      <c r="CJ112" s="1325" t="str">
        <f t="shared" si="307"/>
        <v/>
      </c>
      <c r="CK112" s="1325" t="str">
        <f t="shared" si="307"/>
        <v/>
      </c>
      <c r="CL112" s="1325" t="str">
        <f t="shared" si="307"/>
        <v/>
      </c>
      <c r="CM112" s="1325" t="str">
        <f t="shared" si="307"/>
        <v/>
      </c>
      <c r="CN112" s="1324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4" t="str">
        <f t="shared" si="296"/>
        <v/>
      </c>
      <c r="CE113" s="1325" t="str">
        <f t="shared" si="307"/>
        <v/>
      </c>
      <c r="CF113" s="1325" t="str">
        <f t="shared" si="307"/>
        <v/>
      </c>
      <c r="CG113" s="1325" t="str">
        <f t="shared" si="307"/>
        <v/>
      </c>
      <c r="CH113" s="1325" t="str">
        <f t="shared" si="307"/>
        <v/>
      </c>
      <c r="CI113" s="1326" t="str">
        <f t="shared" si="307"/>
        <v/>
      </c>
      <c r="CJ113" s="1325" t="str">
        <f t="shared" si="307"/>
        <v/>
      </c>
      <c r="CK113" s="1325" t="str">
        <f t="shared" si="307"/>
        <v/>
      </c>
      <c r="CL113" s="1325" t="str">
        <f t="shared" si="307"/>
        <v/>
      </c>
      <c r="CM113" s="1325" t="str">
        <f t="shared" si="307"/>
        <v/>
      </c>
      <c r="CN113" s="1324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4" t="str">
        <f t="shared" si="296"/>
        <v/>
      </c>
      <c r="CE114" s="1325" t="str">
        <f t="shared" si="307"/>
        <v/>
      </c>
      <c r="CF114" s="1325" t="str">
        <f t="shared" si="307"/>
        <v/>
      </c>
      <c r="CG114" s="1325" t="str">
        <f t="shared" si="307"/>
        <v/>
      </c>
      <c r="CH114" s="1325" t="str">
        <f t="shared" si="307"/>
        <v/>
      </c>
      <c r="CI114" s="1326" t="str">
        <f t="shared" si="307"/>
        <v/>
      </c>
      <c r="CJ114" s="1325" t="str">
        <f t="shared" si="307"/>
        <v/>
      </c>
      <c r="CK114" s="1325" t="str">
        <f t="shared" si="307"/>
        <v/>
      </c>
      <c r="CL114" s="1325" t="str">
        <f t="shared" si="307"/>
        <v/>
      </c>
      <c r="CM114" s="1325" t="str">
        <f t="shared" si="307"/>
        <v/>
      </c>
      <c r="CN114" s="1324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4" t="str">
        <f t="shared" si="296"/>
        <v/>
      </c>
      <c r="CE115" s="1325" t="str">
        <f t="shared" si="307"/>
        <v/>
      </c>
      <c r="CF115" s="1325" t="str">
        <f t="shared" si="307"/>
        <v/>
      </c>
      <c r="CG115" s="1325" t="str">
        <f t="shared" si="307"/>
        <v/>
      </c>
      <c r="CH115" s="1325" t="str">
        <f t="shared" si="307"/>
        <v/>
      </c>
      <c r="CI115" s="1326" t="str">
        <f t="shared" si="307"/>
        <v/>
      </c>
      <c r="CJ115" s="1325" t="str">
        <f t="shared" si="307"/>
        <v/>
      </c>
      <c r="CK115" s="1325" t="str">
        <f t="shared" si="307"/>
        <v/>
      </c>
      <c r="CL115" s="1325" t="str">
        <f t="shared" si="307"/>
        <v/>
      </c>
      <c r="CM115" s="1325" t="str">
        <f t="shared" si="307"/>
        <v/>
      </c>
      <c r="CN115" s="1324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4" t="str">
        <f t="shared" si="296"/>
        <v/>
      </c>
      <c r="CE116" s="1325" t="str">
        <f t="shared" si="307"/>
        <v/>
      </c>
      <c r="CF116" s="1325" t="str">
        <f t="shared" si="307"/>
        <v/>
      </c>
      <c r="CG116" s="1325" t="str">
        <f t="shared" si="307"/>
        <v/>
      </c>
      <c r="CH116" s="1325" t="str">
        <f t="shared" si="307"/>
        <v/>
      </c>
      <c r="CI116" s="1326" t="str">
        <f t="shared" si="307"/>
        <v/>
      </c>
      <c r="CJ116" s="1325" t="str">
        <f t="shared" si="307"/>
        <v/>
      </c>
      <c r="CK116" s="1325" t="str">
        <f t="shared" si="307"/>
        <v/>
      </c>
      <c r="CL116" s="1325" t="str">
        <f t="shared" si="307"/>
        <v/>
      </c>
      <c r="CM116" s="1325" t="str">
        <f t="shared" si="307"/>
        <v/>
      </c>
      <c r="CN116" s="1324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4" t="str">
        <f t="shared" si="296"/>
        <v/>
      </c>
      <c r="CE117" s="1325" t="str">
        <f t="shared" si="307"/>
        <v/>
      </c>
      <c r="CF117" s="1325" t="str">
        <f t="shared" si="307"/>
        <v/>
      </c>
      <c r="CG117" s="1325" t="str">
        <f t="shared" si="307"/>
        <v/>
      </c>
      <c r="CH117" s="1325" t="str">
        <f t="shared" si="307"/>
        <v/>
      </c>
      <c r="CI117" s="1326" t="str">
        <f t="shared" si="307"/>
        <v/>
      </c>
      <c r="CJ117" s="1325" t="str">
        <f t="shared" si="307"/>
        <v/>
      </c>
      <c r="CK117" s="1325" t="str">
        <f t="shared" si="307"/>
        <v/>
      </c>
      <c r="CL117" s="1325" t="str">
        <f t="shared" si="307"/>
        <v/>
      </c>
      <c r="CM117" s="1325" t="str">
        <f t="shared" si="307"/>
        <v/>
      </c>
      <c r="CN117" s="1324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4" t="str">
        <f t="shared" si="296"/>
        <v/>
      </c>
      <c r="CE118" s="1325" t="str">
        <f t="shared" si="307"/>
        <v/>
      </c>
      <c r="CF118" s="1325" t="str">
        <f t="shared" si="307"/>
        <v/>
      </c>
      <c r="CG118" s="1325" t="str">
        <f t="shared" si="307"/>
        <v/>
      </c>
      <c r="CH118" s="1325" t="str">
        <f t="shared" si="307"/>
        <v/>
      </c>
      <c r="CI118" s="1326" t="str">
        <f t="shared" si="307"/>
        <v/>
      </c>
      <c r="CJ118" s="1325" t="str">
        <f t="shared" si="307"/>
        <v/>
      </c>
      <c r="CK118" s="1325" t="str">
        <f t="shared" si="307"/>
        <v/>
      </c>
      <c r="CL118" s="1325" t="str">
        <f t="shared" si="307"/>
        <v/>
      </c>
      <c r="CM118" s="1325" t="str">
        <f t="shared" si="307"/>
        <v/>
      </c>
      <c r="CN118" s="1324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1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1">
        <f t="shared" si="324"/>
        <v>45</v>
      </c>
      <c r="CE121" s="1343">
        <f t="shared" si="325"/>
        <v>45</v>
      </c>
      <c r="CF121" s="1343">
        <f t="shared" si="326"/>
        <v>45</v>
      </c>
      <c r="CG121" s="1343">
        <f t="shared" si="327"/>
        <v>45</v>
      </c>
      <c r="CH121" s="1343">
        <f t="shared" si="328"/>
        <v>45</v>
      </c>
      <c r="CI121" s="1344">
        <f t="shared" si="329"/>
        <v>45</v>
      </c>
      <c r="CJ121" s="1343">
        <f t="shared" si="330"/>
        <v>45</v>
      </c>
      <c r="CK121" s="1343">
        <f t="shared" si="331"/>
        <v>45</v>
      </c>
      <c r="CL121" s="1343">
        <f t="shared" si="332"/>
        <v>45</v>
      </c>
      <c r="CM121" s="1343">
        <f t="shared" si="333"/>
        <v>45</v>
      </c>
      <c r="CN121" s="1341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1" t="str">
        <f t="shared" si="324"/>
        <v/>
      </c>
      <c r="CE122" s="1343" t="str">
        <f t="shared" si="325"/>
        <v/>
      </c>
      <c r="CF122" s="1343" t="str">
        <f t="shared" si="326"/>
        <v/>
      </c>
      <c r="CG122" s="1343" t="str">
        <f t="shared" si="327"/>
        <v/>
      </c>
      <c r="CH122" s="1343" t="str">
        <f t="shared" si="328"/>
        <v/>
      </c>
      <c r="CI122" s="1344" t="str">
        <f t="shared" si="329"/>
        <v/>
      </c>
      <c r="CJ122" s="1343" t="str">
        <f t="shared" si="330"/>
        <v/>
      </c>
      <c r="CK122" s="1343" t="str">
        <f t="shared" si="331"/>
        <v/>
      </c>
      <c r="CL122" s="1343" t="str">
        <f t="shared" si="332"/>
        <v/>
      </c>
      <c r="CM122" s="1343" t="str">
        <f t="shared" si="333"/>
        <v/>
      </c>
      <c r="CN122" s="1341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1" t="str">
        <f t="shared" si="324"/>
        <v/>
      </c>
      <c r="CE123" s="1343" t="str">
        <f t="shared" si="325"/>
        <v/>
      </c>
      <c r="CF123" s="1343" t="str">
        <f t="shared" si="326"/>
        <v/>
      </c>
      <c r="CG123" s="1343" t="str">
        <f t="shared" si="327"/>
        <v/>
      </c>
      <c r="CH123" s="1343" t="str">
        <f t="shared" si="328"/>
        <v/>
      </c>
      <c r="CI123" s="1344" t="str">
        <f t="shared" si="329"/>
        <v/>
      </c>
      <c r="CJ123" s="1343" t="str">
        <f t="shared" si="330"/>
        <v/>
      </c>
      <c r="CK123" s="1343" t="str">
        <f t="shared" si="331"/>
        <v/>
      </c>
      <c r="CL123" s="1343" t="str">
        <f t="shared" si="332"/>
        <v/>
      </c>
      <c r="CM123" s="1343" t="str">
        <f t="shared" si="333"/>
        <v/>
      </c>
      <c r="CN123" s="1341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1" t="str">
        <f t="shared" si="324"/>
        <v/>
      </c>
      <c r="CE124" s="1343" t="str">
        <f t="shared" si="325"/>
        <v/>
      </c>
      <c r="CF124" s="1343" t="str">
        <f t="shared" si="326"/>
        <v/>
      </c>
      <c r="CG124" s="1343" t="str">
        <f t="shared" si="327"/>
        <v/>
      </c>
      <c r="CH124" s="1343" t="str">
        <f t="shared" si="328"/>
        <v/>
      </c>
      <c r="CI124" s="1344" t="str">
        <f t="shared" si="329"/>
        <v/>
      </c>
      <c r="CJ124" s="1343" t="str">
        <f t="shared" si="330"/>
        <v/>
      </c>
      <c r="CK124" s="1343" t="str">
        <f t="shared" si="331"/>
        <v/>
      </c>
      <c r="CL124" s="1343" t="str">
        <f t="shared" si="332"/>
        <v/>
      </c>
      <c r="CM124" s="1343" t="str">
        <f t="shared" si="333"/>
        <v/>
      </c>
      <c r="CN124" s="1341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1" t="str">
        <f t="shared" si="324"/>
        <v/>
      </c>
      <c r="CE125" s="1343" t="str">
        <f t="shared" si="325"/>
        <v/>
      </c>
      <c r="CF125" s="1343" t="str">
        <f t="shared" si="326"/>
        <v/>
      </c>
      <c r="CG125" s="1343" t="str">
        <f t="shared" si="327"/>
        <v/>
      </c>
      <c r="CH125" s="1343" t="str">
        <f t="shared" si="328"/>
        <v/>
      </c>
      <c r="CI125" s="1344" t="str">
        <f t="shared" si="329"/>
        <v/>
      </c>
      <c r="CJ125" s="1343" t="str">
        <f t="shared" si="330"/>
        <v/>
      </c>
      <c r="CK125" s="1343" t="str">
        <f t="shared" si="331"/>
        <v/>
      </c>
      <c r="CL125" s="1343" t="str">
        <f t="shared" si="332"/>
        <v/>
      </c>
      <c r="CM125" s="1343" t="str">
        <f t="shared" si="333"/>
        <v/>
      </c>
      <c r="CN125" s="1341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1" t="str">
        <f t="shared" si="324"/>
        <v/>
      </c>
      <c r="CE126" s="1343" t="str">
        <f t="shared" si="325"/>
        <v/>
      </c>
      <c r="CF126" s="1343" t="str">
        <f t="shared" si="326"/>
        <v/>
      </c>
      <c r="CG126" s="1343" t="str">
        <f t="shared" si="327"/>
        <v/>
      </c>
      <c r="CH126" s="1343" t="str">
        <f t="shared" si="328"/>
        <v/>
      </c>
      <c r="CI126" s="1344" t="str">
        <f t="shared" si="329"/>
        <v/>
      </c>
      <c r="CJ126" s="1343" t="str">
        <f t="shared" si="330"/>
        <v/>
      </c>
      <c r="CK126" s="1343" t="str">
        <f t="shared" si="331"/>
        <v/>
      </c>
      <c r="CL126" s="1343" t="str">
        <f t="shared" si="332"/>
        <v/>
      </c>
      <c r="CM126" s="1343" t="str">
        <f t="shared" si="333"/>
        <v/>
      </c>
      <c r="CN126" s="1341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1">
        <f t="shared" si="324"/>
        <v>1</v>
      </c>
      <c r="CE127" s="1343">
        <f t="shared" si="325"/>
        <v>1</v>
      </c>
      <c r="CF127" s="1343">
        <f t="shared" si="326"/>
        <v>1</v>
      </c>
      <c r="CG127" s="1343">
        <f t="shared" si="327"/>
        <v>1</v>
      </c>
      <c r="CH127" s="1343">
        <f t="shared" si="328"/>
        <v>1</v>
      </c>
      <c r="CI127" s="1344">
        <f t="shared" si="329"/>
        <v>1</v>
      </c>
      <c r="CJ127" s="1343">
        <f t="shared" si="330"/>
        <v>1</v>
      </c>
      <c r="CK127" s="1343">
        <f t="shared" si="331"/>
        <v>1</v>
      </c>
      <c r="CL127" s="1343">
        <f t="shared" si="332"/>
        <v>1</v>
      </c>
      <c r="CM127" s="1343">
        <f t="shared" si="333"/>
        <v>1</v>
      </c>
      <c r="CN127" s="1341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1" t="str">
        <f t="shared" si="324"/>
        <v/>
      </c>
      <c r="CE128" s="1343" t="str">
        <f t="shared" si="325"/>
        <v/>
      </c>
      <c r="CF128" s="1343" t="str">
        <f t="shared" si="326"/>
        <v/>
      </c>
      <c r="CG128" s="1343" t="str">
        <f t="shared" si="327"/>
        <v/>
      </c>
      <c r="CH128" s="1343" t="str">
        <f t="shared" si="328"/>
        <v/>
      </c>
      <c r="CI128" s="1344" t="str">
        <f t="shared" si="329"/>
        <v/>
      </c>
      <c r="CJ128" s="1343" t="str">
        <f t="shared" si="330"/>
        <v/>
      </c>
      <c r="CK128" s="1343" t="str">
        <f t="shared" si="331"/>
        <v/>
      </c>
      <c r="CL128" s="1343" t="str">
        <f t="shared" si="332"/>
        <v/>
      </c>
      <c r="CM128" s="1343" t="str">
        <f t="shared" si="333"/>
        <v/>
      </c>
      <c r="CN128" s="1341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1" t="str">
        <f t="shared" si="324"/>
        <v/>
      </c>
      <c r="CE129" s="1343" t="str">
        <f t="shared" si="325"/>
        <v/>
      </c>
      <c r="CF129" s="1343" t="str">
        <f t="shared" si="326"/>
        <v/>
      </c>
      <c r="CG129" s="1343" t="str">
        <f t="shared" si="327"/>
        <v/>
      </c>
      <c r="CH129" s="1343" t="str">
        <f t="shared" si="328"/>
        <v/>
      </c>
      <c r="CI129" s="1344" t="str">
        <f t="shared" si="329"/>
        <v/>
      </c>
      <c r="CJ129" s="1343" t="str">
        <f t="shared" si="330"/>
        <v/>
      </c>
      <c r="CK129" s="1343" t="str">
        <f t="shared" si="331"/>
        <v/>
      </c>
      <c r="CL129" s="1343" t="str">
        <f t="shared" si="332"/>
        <v/>
      </c>
      <c r="CM129" s="1343" t="str">
        <f t="shared" si="333"/>
        <v/>
      </c>
      <c r="CN129" s="1341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1">
        <f t="shared" si="324"/>
        <v>45</v>
      </c>
      <c r="CE130" s="1343">
        <f t="shared" si="325"/>
        <v>45</v>
      </c>
      <c r="CF130" s="1343">
        <f t="shared" si="326"/>
        <v>45</v>
      </c>
      <c r="CG130" s="1343">
        <f t="shared" si="327"/>
        <v>45</v>
      </c>
      <c r="CH130" s="1343">
        <f t="shared" si="328"/>
        <v>45</v>
      </c>
      <c r="CI130" s="1344">
        <f t="shared" si="329"/>
        <v>45</v>
      </c>
      <c r="CJ130" s="1343">
        <f t="shared" si="330"/>
        <v>45</v>
      </c>
      <c r="CK130" s="1343">
        <f t="shared" si="331"/>
        <v>45</v>
      </c>
      <c r="CL130" s="1343">
        <f t="shared" si="332"/>
        <v>45</v>
      </c>
      <c r="CM130" s="1343">
        <f t="shared" si="333"/>
        <v>45</v>
      </c>
      <c r="CN130" s="1341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1" t="str">
        <f t="shared" si="324"/>
        <v/>
      </c>
      <c r="CE131" s="1343" t="str">
        <f t="shared" si="325"/>
        <v/>
      </c>
      <c r="CF131" s="1343" t="str">
        <f t="shared" si="326"/>
        <v/>
      </c>
      <c r="CG131" s="1343" t="str">
        <f t="shared" si="327"/>
        <v/>
      </c>
      <c r="CH131" s="1343" t="str">
        <f t="shared" si="328"/>
        <v/>
      </c>
      <c r="CI131" s="1344" t="str">
        <f t="shared" si="329"/>
        <v/>
      </c>
      <c r="CJ131" s="1343" t="str">
        <f t="shared" si="330"/>
        <v/>
      </c>
      <c r="CK131" s="1343" t="str">
        <f t="shared" si="331"/>
        <v/>
      </c>
      <c r="CL131" s="1343" t="str">
        <f t="shared" si="332"/>
        <v/>
      </c>
      <c r="CM131" s="1343" t="str">
        <f t="shared" si="333"/>
        <v/>
      </c>
      <c r="CN131" s="1341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1" t="str">
        <f t="shared" si="324"/>
        <v/>
      </c>
      <c r="CE132" s="1343" t="str">
        <f t="shared" si="325"/>
        <v/>
      </c>
      <c r="CF132" s="1343" t="str">
        <f t="shared" si="326"/>
        <v/>
      </c>
      <c r="CG132" s="1343" t="str">
        <f t="shared" si="327"/>
        <v/>
      </c>
      <c r="CH132" s="1343" t="str">
        <f t="shared" si="328"/>
        <v/>
      </c>
      <c r="CI132" s="1344" t="str">
        <f t="shared" si="329"/>
        <v/>
      </c>
      <c r="CJ132" s="1343" t="str">
        <f t="shared" si="330"/>
        <v/>
      </c>
      <c r="CK132" s="1343" t="str">
        <f t="shared" si="331"/>
        <v/>
      </c>
      <c r="CL132" s="1343" t="str">
        <f t="shared" si="332"/>
        <v/>
      </c>
      <c r="CM132" s="1343" t="str">
        <f t="shared" si="333"/>
        <v/>
      </c>
      <c r="CN132" s="1341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1" t="str">
        <f t="shared" si="324"/>
        <v/>
      </c>
      <c r="CE133" s="1343" t="str">
        <f t="shared" si="325"/>
        <v/>
      </c>
      <c r="CF133" s="1343" t="str">
        <f t="shared" si="326"/>
        <v/>
      </c>
      <c r="CG133" s="1343" t="str">
        <f t="shared" si="327"/>
        <v/>
      </c>
      <c r="CH133" s="1343" t="str">
        <f t="shared" si="328"/>
        <v/>
      </c>
      <c r="CI133" s="1344" t="str">
        <f t="shared" si="329"/>
        <v/>
      </c>
      <c r="CJ133" s="1343" t="str">
        <f t="shared" si="330"/>
        <v/>
      </c>
      <c r="CK133" s="1343" t="str">
        <f t="shared" si="331"/>
        <v/>
      </c>
      <c r="CL133" s="1343" t="str">
        <f t="shared" si="332"/>
        <v/>
      </c>
      <c r="CM133" s="1343" t="str">
        <f t="shared" si="333"/>
        <v/>
      </c>
      <c r="CN133" s="1341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1" t="str">
        <f t="shared" si="324"/>
        <v/>
      </c>
      <c r="CE134" s="1343" t="str">
        <f t="shared" si="325"/>
        <v/>
      </c>
      <c r="CF134" s="1343" t="str">
        <f t="shared" si="326"/>
        <v/>
      </c>
      <c r="CG134" s="1343" t="str">
        <f t="shared" si="327"/>
        <v/>
      </c>
      <c r="CH134" s="1343" t="str">
        <f t="shared" si="328"/>
        <v/>
      </c>
      <c r="CI134" s="1344" t="str">
        <f t="shared" si="329"/>
        <v/>
      </c>
      <c r="CJ134" s="1343" t="str">
        <f t="shared" si="330"/>
        <v/>
      </c>
      <c r="CK134" s="1343" t="str">
        <f t="shared" si="331"/>
        <v/>
      </c>
      <c r="CL134" s="1343" t="str">
        <f t="shared" si="332"/>
        <v/>
      </c>
      <c r="CM134" s="1343" t="str">
        <f t="shared" si="333"/>
        <v/>
      </c>
      <c r="CN134" s="1341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1" t="str">
        <f t="shared" si="324"/>
        <v/>
      </c>
      <c r="CE135" s="1343" t="str">
        <f t="shared" si="325"/>
        <v/>
      </c>
      <c r="CF135" s="1343" t="str">
        <f t="shared" si="326"/>
        <v/>
      </c>
      <c r="CG135" s="1343" t="str">
        <f t="shared" si="327"/>
        <v/>
      </c>
      <c r="CH135" s="1343" t="str">
        <f t="shared" si="328"/>
        <v/>
      </c>
      <c r="CI135" s="1344" t="str">
        <f t="shared" si="329"/>
        <v/>
      </c>
      <c r="CJ135" s="1343" t="str">
        <f t="shared" si="330"/>
        <v/>
      </c>
      <c r="CK135" s="1343" t="str">
        <f t="shared" si="331"/>
        <v/>
      </c>
      <c r="CL135" s="1343" t="str">
        <f t="shared" si="332"/>
        <v/>
      </c>
      <c r="CM135" s="1343" t="str">
        <f t="shared" si="333"/>
        <v/>
      </c>
      <c r="CN135" s="1341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1">
        <f t="shared" si="324"/>
        <v>1</v>
      </c>
      <c r="CE136" s="1343">
        <f t="shared" si="325"/>
        <v>1</v>
      </c>
      <c r="CF136" s="1343">
        <f t="shared" si="326"/>
        <v>1</v>
      </c>
      <c r="CG136" s="1343">
        <f t="shared" si="327"/>
        <v>1</v>
      </c>
      <c r="CH136" s="1343">
        <f t="shared" si="328"/>
        <v>1</v>
      </c>
      <c r="CI136" s="1344">
        <f t="shared" si="329"/>
        <v>1</v>
      </c>
      <c r="CJ136" s="1343">
        <f t="shared" si="330"/>
        <v>1</v>
      </c>
      <c r="CK136" s="1343">
        <f t="shared" si="331"/>
        <v>1</v>
      </c>
      <c r="CL136" s="1343">
        <f t="shared" si="332"/>
        <v>1</v>
      </c>
      <c r="CM136" s="1343">
        <f t="shared" si="333"/>
        <v>1</v>
      </c>
      <c r="CN136" s="1341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1" t="str">
        <f t="shared" si="324"/>
        <v/>
      </c>
      <c r="CE137" s="1343" t="str">
        <f t="shared" si="325"/>
        <v/>
      </c>
      <c r="CF137" s="1343" t="str">
        <f t="shared" si="326"/>
        <v/>
      </c>
      <c r="CG137" s="1343" t="str">
        <f t="shared" si="327"/>
        <v/>
      </c>
      <c r="CH137" s="1343" t="str">
        <f t="shared" si="328"/>
        <v/>
      </c>
      <c r="CI137" s="1344" t="str">
        <f t="shared" si="329"/>
        <v/>
      </c>
      <c r="CJ137" s="1343" t="str">
        <f t="shared" si="330"/>
        <v/>
      </c>
      <c r="CK137" s="1343" t="str">
        <f t="shared" si="331"/>
        <v/>
      </c>
      <c r="CL137" s="1343" t="str">
        <f t="shared" si="332"/>
        <v/>
      </c>
      <c r="CM137" s="1343" t="str">
        <f t="shared" si="333"/>
        <v/>
      </c>
      <c r="CN137" s="1341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3" t="str">
        <f t="shared" si="324"/>
        <v/>
      </c>
      <c r="CE138" s="1335" t="str">
        <f t="shared" si="325"/>
        <v/>
      </c>
      <c r="CF138" s="1335" t="str">
        <f t="shared" si="326"/>
        <v/>
      </c>
      <c r="CG138" s="1335" t="str">
        <f t="shared" si="327"/>
        <v/>
      </c>
      <c r="CH138" s="1335" t="str">
        <f t="shared" si="328"/>
        <v/>
      </c>
      <c r="CI138" s="1336" t="str">
        <f t="shared" si="329"/>
        <v/>
      </c>
      <c r="CJ138" s="1335" t="str">
        <f t="shared" si="330"/>
        <v/>
      </c>
      <c r="CK138" s="1335" t="str">
        <f t="shared" si="331"/>
        <v/>
      </c>
      <c r="CL138" s="1335" t="str">
        <f t="shared" si="332"/>
        <v/>
      </c>
      <c r="CM138" s="1335" t="str">
        <f t="shared" si="333"/>
        <v/>
      </c>
      <c r="CN138" s="1333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1" t="str">
        <f t="shared" si="324"/>
        <v/>
      </c>
      <c r="CE139" s="1343" t="str">
        <f t="shared" si="325"/>
        <v/>
      </c>
      <c r="CF139" s="1343" t="str">
        <f t="shared" si="326"/>
        <v/>
      </c>
      <c r="CG139" s="1343" t="str">
        <f t="shared" si="327"/>
        <v/>
      </c>
      <c r="CH139" s="1343" t="str">
        <f t="shared" si="328"/>
        <v/>
      </c>
      <c r="CI139" s="1344" t="str">
        <f t="shared" si="329"/>
        <v/>
      </c>
      <c r="CJ139" s="1343" t="str">
        <f t="shared" si="330"/>
        <v/>
      </c>
      <c r="CK139" s="1343" t="str">
        <f t="shared" si="331"/>
        <v/>
      </c>
      <c r="CL139" s="1343" t="str">
        <f t="shared" si="332"/>
        <v/>
      </c>
      <c r="CM139" s="1343" t="str">
        <f t="shared" si="333"/>
        <v/>
      </c>
      <c r="CN139" s="1341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1" t="str">
        <f t="shared" si="324"/>
        <v/>
      </c>
      <c r="CE140" s="1343" t="str">
        <f t="shared" si="325"/>
        <v/>
      </c>
      <c r="CF140" s="1343" t="str">
        <f t="shared" si="326"/>
        <v/>
      </c>
      <c r="CG140" s="1343" t="str">
        <f t="shared" si="327"/>
        <v/>
      </c>
      <c r="CH140" s="1343" t="str">
        <f t="shared" si="328"/>
        <v/>
      </c>
      <c r="CI140" s="1344" t="str">
        <f t="shared" si="329"/>
        <v/>
      </c>
      <c r="CJ140" s="1343" t="str">
        <f t="shared" si="330"/>
        <v/>
      </c>
      <c r="CK140" s="1343" t="str">
        <f t="shared" si="331"/>
        <v/>
      </c>
      <c r="CL140" s="1343" t="str">
        <f t="shared" si="332"/>
        <v/>
      </c>
      <c r="CM140" s="1343" t="str">
        <f t="shared" si="333"/>
        <v/>
      </c>
      <c r="CN140" s="1341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1" t="str">
        <f t="shared" si="324"/>
        <v/>
      </c>
      <c r="CE141" s="1343" t="str">
        <f t="shared" si="325"/>
        <v/>
      </c>
      <c r="CF141" s="1343" t="str">
        <f t="shared" si="326"/>
        <v/>
      </c>
      <c r="CG141" s="1343" t="str">
        <f t="shared" si="327"/>
        <v/>
      </c>
      <c r="CH141" s="1343" t="str">
        <f t="shared" si="328"/>
        <v/>
      </c>
      <c r="CI141" s="1344" t="str">
        <f t="shared" si="329"/>
        <v/>
      </c>
      <c r="CJ141" s="1343" t="str">
        <f t="shared" si="330"/>
        <v/>
      </c>
      <c r="CK141" s="1343" t="str">
        <f t="shared" si="331"/>
        <v/>
      </c>
      <c r="CL141" s="1343" t="str">
        <f t="shared" si="332"/>
        <v/>
      </c>
      <c r="CM141" s="1343" t="str">
        <f t="shared" si="333"/>
        <v/>
      </c>
      <c r="CN141" s="1341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1" t="str">
        <f t="shared" si="324"/>
        <v/>
      </c>
      <c r="CE142" s="1343" t="str">
        <f t="shared" si="325"/>
        <v/>
      </c>
      <c r="CF142" s="1343" t="str">
        <f t="shared" si="326"/>
        <v/>
      </c>
      <c r="CG142" s="1343" t="str">
        <f t="shared" si="327"/>
        <v/>
      </c>
      <c r="CH142" s="1343" t="str">
        <f t="shared" si="328"/>
        <v/>
      </c>
      <c r="CI142" s="1344" t="str">
        <f t="shared" si="329"/>
        <v/>
      </c>
      <c r="CJ142" s="1343" t="str">
        <f t="shared" si="330"/>
        <v/>
      </c>
      <c r="CK142" s="1343" t="str">
        <f t="shared" si="331"/>
        <v/>
      </c>
      <c r="CL142" s="1343" t="str">
        <f t="shared" si="332"/>
        <v/>
      </c>
      <c r="CM142" s="1343" t="str">
        <f t="shared" si="333"/>
        <v/>
      </c>
      <c r="CN142" s="1341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1" t="str">
        <f t="shared" si="324"/>
        <v/>
      </c>
      <c r="CE143" s="1343" t="str">
        <f t="shared" si="325"/>
        <v/>
      </c>
      <c r="CF143" s="1343" t="str">
        <f t="shared" si="326"/>
        <v/>
      </c>
      <c r="CG143" s="1343" t="str">
        <f t="shared" si="327"/>
        <v/>
      </c>
      <c r="CH143" s="1343" t="str">
        <f t="shared" si="328"/>
        <v/>
      </c>
      <c r="CI143" s="1344" t="str">
        <f t="shared" si="329"/>
        <v/>
      </c>
      <c r="CJ143" s="1343" t="str">
        <f t="shared" si="330"/>
        <v/>
      </c>
      <c r="CK143" s="1343" t="str">
        <f t="shared" si="331"/>
        <v/>
      </c>
      <c r="CL143" s="1343" t="str">
        <f t="shared" si="332"/>
        <v/>
      </c>
      <c r="CM143" s="1343" t="str">
        <f t="shared" si="333"/>
        <v/>
      </c>
      <c r="CN143" s="1341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3" t="str">
        <f t="shared" si="324"/>
        <v/>
      </c>
      <c r="CE144" s="1335" t="str">
        <f t="shared" si="325"/>
        <v/>
      </c>
      <c r="CF144" s="1335" t="str">
        <f t="shared" si="326"/>
        <v/>
      </c>
      <c r="CG144" s="1335" t="str">
        <f t="shared" si="327"/>
        <v/>
      </c>
      <c r="CH144" s="1335" t="str">
        <f t="shared" si="328"/>
        <v/>
      </c>
      <c r="CI144" s="1336" t="str">
        <f t="shared" si="329"/>
        <v/>
      </c>
      <c r="CJ144" s="1335" t="str">
        <f t="shared" si="330"/>
        <v/>
      </c>
      <c r="CK144" s="1335" t="str">
        <f t="shared" si="331"/>
        <v/>
      </c>
      <c r="CL144" s="1335" t="str">
        <f t="shared" si="332"/>
        <v/>
      </c>
      <c r="CM144" s="1335" t="str">
        <f t="shared" si="333"/>
        <v/>
      </c>
      <c r="CN144" s="1333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3" t="str">
        <f t="shared" si="324"/>
        <v/>
      </c>
      <c r="CE145" s="1335" t="str">
        <f t="shared" si="325"/>
        <v/>
      </c>
      <c r="CF145" s="1335" t="str">
        <f t="shared" si="326"/>
        <v/>
      </c>
      <c r="CG145" s="1335" t="str">
        <f t="shared" si="327"/>
        <v/>
      </c>
      <c r="CH145" s="1335" t="str">
        <f t="shared" si="328"/>
        <v/>
      </c>
      <c r="CI145" s="1336" t="str">
        <f t="shared" si="329"/>
        <v/>
      </c>
      <c r="CJ145" s="1335" t="str">
        <f t="shared" si="330"/>
        <v/>
      </c>
      <c r="CK145" s="1335" t="str">
        <f t="shared" si="331"/>
        <v/>
      </c>
      <c r="CL145" s="1335" t="str">
        <f t="shared" si="332"/>
        <v/>
      </c>
      <c r="CM145" s="1335" t="str">
        <f t="shared" si="333"/>
        <v/>
      </c>
      <c r="CN145" s="1333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3" t="str">
        <f t="shared" si="324"/>
        <v/>
      </c>
      <c r="CE146" s="1335" t="str">
        <f t="shared" si="325"/>
        <v/>
      </c>
      <c r="CF146" s="1335" t="str">
        <f t="shared" si="326"/>
        <v/>
      </c>
      <c r="CG146" s="1335" t="str">
        <f t="shared" si="327"/>
        <v/>
      </c>
      <c r="CH146" s="1335" t="str">
        <f t="shared" si="328"/>
        <v/>
      </c>
      <c r="CI146" s="1336" t="str">
        <f t="shared" si="329"/>
        <v/>
      </c>
      <c r="CJ146" s="1335" t="str">
        <f t="shared" si="330"/>
        <v/>
      </c>
      <c r="CK146" s="1335" t="str">
        <f t="shared" si="331"/>
        <v/>
      </c>
      <c r="CL146" s="1335" t="str">
        <f t="shared" si="332"/>
        <v/>
      </c>
      <c r="CM146" s="1335" t="str">
        <f t="shared" si="333"/>
        <v/>
      </c>
      <c r="CN146" s="1333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1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3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3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3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3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4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3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3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3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3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1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1">
        <f t="shared" si="395"/>
        <v>45</v>
      </c>
      <c r="CE149" s="1343">
        <f t="shared" si="396"/>
        <v>45</v>
      </c>
      <c r="CF149" s="1343">
        <f t="shared" si="397"/>
        <v>45</v>
      </c>
      <c r="CG149" s="1343">
        <f t="shared" si="398"/>
        <v>45</v>
      </c>
      <c r="CH149" s="1343">
        <f t="shared" si="399"/>
        <v>45</v>
      </c>
      <c r="CI149" s="1344">
        <f t="shared" si="400"/>
        <v>45</v>
      </c>
      <c r="CJ149" s="1343">
        <f t="shared" si="401"/>
        <v>45</v>
      </c>
      <c r="CK149" s="1343">
        <f t="shared" si="402"/>
        <v>45</v>
      </c>
      <c r="CL149" s="1343">
        <f t="shared" si="403"/>
        <v>45</v>
      </c>
      <c r="CM149" s="1343">
        <f t="shared" si="404"/>
        <v>45</v>
      </c>
      <c r="CN149" s="1341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1" t="str">
        <f t="shared" si="395"/>
        <v/>
      </c>
      <c r="CE150" s="1343" t="str">
        <f t="shared" si="396"/>
        <v/>
      </c>
      <c r="CF150" s="1343" t="str">
        <f t="shared" si="397"/>
        <v/>
      </c>
      <c r="CG150" s="1343" t="str">
        <f t="shared" si="398"/>
        <v/>
      </c>
      <c r="CH150" s="1343" t="str">
        <f t="shared" si="399"/>
        <v/>
      </c>
      <c r="CI150" s="1344" t="str">
        <f t="shared" si="400"/>
        <v/>
      </c>
      <c r="CJ150" s="1343" t="str">
        <f t="shared" si="401"/>
        <v/>
      </c>
      <c r="CK150" s="1343" t="str">
        <f t="shared" si="402"/>
        <v/>
      </c>
      <c r="CL150" s="1343" t="str">
        <f t="shared" si="403"/>
        <v/>
      </c>
      <c r="CM150" s="1343" t="str">
        <f t="shared" si="404"/>
        <v/>
      </c>
      <c r="CN150" s="1341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1" t="str">
        <f t="shared" si="395"/>
        <v/>
      </c>
      <c r="CE151" s="1343" t="str">
        <f t="shared" si="396"/>
        <v/>
      </c>
      <c r="CF151" s="1343" t="str">
        <f t="shared" si="397"/>
        <v/>
      </c>
      <c r="CG151" s="1343" t="str">
        <f t="shared" si="398"/>
        <v/>
      </c>
      <c r="CH151" s="1343" t="str">
        <f t="shared" si="399"/>
        <v/>
      </c>
      <c r="CI151" s="1344" t="str">
        <f t="shared" si="400"/>
        <v/>
      </c>
      <c r="CJ151" s="1343" t="str">
        <f t="shared" si="401"/>
        <v/>
      </c>
      <c r="CK151" s="1343" t="str">
        <f t="shared" si="402"/>
        <v/>
      </c>
      <c r="CL151" s="1343" t="str">
        <f t="shared" si="403"/>
        <v/>
      </c>
      <c r="CM151" s="1343" t="str">
        <f t="shared" si="404"/>
        <v/>
      </c>
      <c r="CN151" s="1341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1" t="str">
        <f t="shared" si="395"/>
        <v/>
      </c>
      <c r="CE152" s="1343" t="str">
        <f t="shared" si="396"/>
        <v/>
      </c>
      <c r="CF152" s="1343" t="str">
        <f t="shared" si="397"/>
        <v/>
      </c>
      <c r="CG152" s="1343" t="str">
        <f t="shared" si="398"/>
        <v/>
      </c>
      <c r="CH152" s="1343" t="str">
        <f t="shared" si="399"/>
        <v/>
      </c>
      <c r="CI152" s="1344" t="str">
        <f t="shared" si="400"/>
        <v/>
      </c>
      <c r="CJ152" s="1343" t="str">
        <f t="shared" si="401"/>
        <v/>
      </c>
      <c r="CK152" s="1343" t="str">
        <f t="shared" si="402"/>
        <v/>
      </c>
      <c r="CL152" s="1343" t="str">
        <f t="shared" si="403"/>
        <v/>
      </c>
      <c r="CM152" s="1343" t="str">
        <f t="shared" si="404"/>
        <v/>
      </c>
      <c r="CN152" s="1341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1" t="str">
        <f t="shared" si="395"/>
        <v/>
      </c>
      <c r="CE153" s="1343" t="str">
        <f t="shared" si="396"/>
        <v/>
      </c>
      <c r="CF153" s="1343" t="str">
        <f t="shared" si="397"/>
        <v/>
      </c>
      <c r="CG153" s="1343" t="str">
        <f t="shared" si="398"/>
        <v/>
      </c>
      <c r="CH153" s="1343" t="str">
        <f t="shared" si="399"/>
        <v/>
      </c>
      <c r="CI153" s="1344" t="str">
        <f t="shared" si="400"/>
        <v/>
      </c>
      <c r="CJ153" s="1343" t="str">
        <f t="shared" si="401"/>
        <v/>
      </c>
      <c r="CK153" s="1343" t="str">
        <f t="shared" si="402"/>
        <v/>
      </c>
      <c r="CL153" s="1343" t="str">
        <f t="shared" si="403"/>
        <v/>
      </c>
      <c r="CM153" s="1343" t="str">
        <f t="shared" si="404"/>
        <v/>
      </c>
      <c r="CN153" s="1341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1" t="str">
        <f t="shared" si="395"/>
        <v/>
      </c>
      <c r="CE154" s="1343" t="str">
        <f t="shared" si="396"/>
        <v/>
      </c>
      <c r="CF154" s="1343" t="str">
        <f t="shared" si="397"/>
        <v/>
      </c>
      <c r="CG154" s="1343" t="str">
        <f t="shared" si="398"/>
        <v/>
      </c>
      <c r="CH154" s="1343" t="str">
        <f t="shared" si="399"/>
        <v/>
      </c>
      <c r="CI154" s="1344" t="str">
        <f t="shared" si="400"/>
        <v/>
      </c>
      <c r="CJ154" s="1343" t="str">
        <f t="shared" si="401"/>
        <v/>
      </c>
      <c r="CK154" s="1343" t="str">
        <f t="shared" si="402"/>
        <v/>
      </c>
      <c r="CL154" s="1343" t="str">
        <f t="shared" si="403"/>
        <v/>
      </c>
      <c r="CM154" s="1343" t="str">
        <f t="shared" si="404"/>
        <v/>
      </c>
      <c r="CN154" s="1341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1">
        <f t="shared" si="395"/>
        <v>1</v>
      </c>
      <c r="CE155" s="1343">
        <f t="shared" si="396"/>
        <v>1</v>
      </c>
      <c r="CF155" s="1343">
        <f t="shared" si="397"/>
        <v>1</v>
      </c>
      <c r="CG155" s="1343">
        <f t="shared" si="398"/>
        <v>1</v>
      </c>
      <c r="CH155" s="1343">
        <f t="shared" si="399"/>
        <v>1</v>
      </c>
      <c r="CI155" s="1344">
        <f t="shared" si="400"/>
        <v>1</v>
      </c>
      <c r="CJ155" s="1343">
        <f t="shared" si="401"/>
        <v>1</v>
      </c>
      <c r="CK155" s="1343">
        <f t="shared" si="402"/>
        <v>1</v>
      </c>
      <c r="CL155" s="1343">
        <f t="shared" si="403"/>
        <v>1</v>
      </c>
      <c r="CM155" s="1343">
        <f t="shared" si="404"/>
        <v>1</v>
      </c>
      <c r="CN155" s="1341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1" t="str">
        <f t="shared" si="395"/>
        <v/>
      </c>
      <c r="CE156" s="1343" t="str">
        <f t="shared" si="396"/>
        <v/>
      </c>
      <c r="CF156" s="1343" t="str">
        <f t="shared" si="397"/>
        <v/>
      </c>
      <c r="CG156" s="1343" t="str">
        <f t="shared" si="398"/>
        <v/>
      </c>
      <c r="CH156" s="1343" t="str">
        <f t="shared" si="399"/>
        <v/>
      </c>
      <c r="CI156" s="1344" t="str">
        <f t="shared" si="400"/>
        <v/>
      </c>
      <c r="CJ156" s="1343" t="str">
        <f t="shared" si="401"/>
        <v/>
      </c>
      <c r="CK156" s="1343" t="str">
        <f t="shared" si="402"/>
        <v/>
      </c>
      <c r="CL156" s="1343" t="str">
        <f t="shared" si="403"/>
        <v/>
      </c>
      <c r="CM156" s="1343" t="str">
        <f t="shared" si="404"/>
        <v/>
      </c>
      <c r="CN156" s="1341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1" t="str">
        <f t="shared" si="395"/>
        <v/>
      </c>
      <c r="CE157" s="1343" t="str">
        <f t="shared" si="396"/>
        <v/>
      </c>
      <c r="CF157" s="1343" t="str">
        <f t="shared" si="397"/>
        <v/>
      </c>
      <c r="CG157" s="1343" t="str">
        <f t="shared" si="398"/>
        <v/>
      </c>
      <c r="CH157" s="1343" t="str">
        <f t="shared" si="399"/>
        <v/>
      </c>
      <c r="CI157" s="1344" t="str">
        <f t="shared" si="400"/>
        <v/>
      </c>
      <c r="CJ157" s="1343" t="str">
        <f t="shared" si="401"/>
        <v/>
      </c>
      <c r="CK157" s="1343" t="str">
        <f t="shared" si="402"/>
        <v/>
      </c>
      <c r="CL157" s="1343" t="str">
        <f t="shared" si="403"/>
        <v/>
      </c>
      <c r="CM157" s="1343" t="str">
        <f t="shared" si="404"/>
        <v/>
      </c>
      <c r="CN157" s="1341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1">
        <f t="shared" si="395"/>
        <v>45</v>
      </c>
      <c r="CE158" s="1343">
        <f t="shared" si="396"/>
        <v>45</v>
      </c>
      <c r="CF158" s="1343">
        <f t="shared" si="397"/>
        <v>45</v>
      </c>
      <c r="CG158" s="1343">
        <f t="shared" si="398"/>
        <v>45</v>
      </c>
      <c r="CH158" s="1343">
        <f t="shared" si="399"/>
        <v>45</v>
      </c>
      <c r="CI158" s="1344">
        <f t="shared" si="400"/>
        <v>45</v>
      </c>
      <c r="CJ158" s="1343">
        <f t="shared" si="401"/>
        <v>45</v>
      </c>
      <c r="CK158" s="1343">
        <f t="shared" si="402"/>
        <v>45</v>
      </c>
      <c r="CL158" s="1343">
        <f t="shared" si="403"/>
        <v>45</v>
      </c>
      <c r="CM158" s="1343">
        <f t="shared" si="404"/>
        <v>45</v>
      </c>
      <c r="CN158" s="1341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1" t="str">
        <f t="shared" si="395"/>
        <v/>
      </c>
      <c r="CE159" s="1343" t="str">
        <f t="shared" si="396"/>
        <v/>
      </c>
      <c r="CF159" s="1343" t="str">
        <f t="shared" si="397"/>
        <v/>
      </c>
      <c r="CG159" s="1343" t="str">
        <f t="shared" si="398"/>
        <v/>
      </c>
      <c r="CH159" s="1343" t="str">
        <f t="shared" si="399"/>
        <v/>
      </c>
      <c r="CI159" s="1344" t="str">
        <f t="shared" si="400"/>
        <v/>
      </c>
      <c r="CJ159" s="1343" t="str">
        <f t="shared" si="401"/>
        <v/>
      </c>
      <c r="CK159" s="1343" t="str">
        <f t="shared" si="402"/>
        <v/>
      </c>
      <c r="CL159" s="1343" t="str">
        <f t="shared" si="403"/>
        <v/>
      </c>
      <c r="CM159" s="1343" t="str">
        <f t="shared" si="404"/>
        <v/>
      </c>
      <c r="CN159" s="1341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1" t="str">
        <f t="shared" si="395"/>
        <v/>
      </c>
      <c r="CE160" s="1343" t="str">
        <f t="shared" si="396"/>
        <v/>
      </c>
      <c r="CF160" s="1343" t="str">
        <f t="shared" si="397"/>
        <v/>
      </c>
      <c r="CG160" s="1343" t="str">
        <f t="shared" si="398"/>
        <v/>
      </c>
      <c r="CH160" s="1343" t="str">
        <f t="shared" si="399"/>
        <v/>
      </c>
      <c r="CI160" s="1344" t="str">
        <f t="shared" si="400"/>
        <v/>
      </c>
      <c r="CJ160" s="1343" t="str">
        <f t="shared" si="401"/>
        <v/>
      </c>
      <c r="CK160" s="1343" t="str">
        <f t="shared" si="402"/>
        <v/>
      </c>
      <c r="CL160" s="1343" t="str">
        <f t="shared" si="403"/>
        <v/>
      </c>
      <c r="CM160" s="1343" t="str">
        <f t="shared" si="404"/>
        <v/>
      </c>
      <c r="CN160" s="1341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1" t="str">
        <f t="shared" si="395"/>
        <v/>
      </c>
      <c r="CE161" s="1343" t="str">
        <f t="shared" si="396"/>
        <v/>
      </c>
      <c r="CF161" s="1343" t="str">
        <f t="shared" si="397"/>
        <v/>
      </c>
      <c r="CG161" s="1343" t="str">
        <f t="shared" si="398"/>
        <v/>
      </c>
      <c r="CH161" s="1343" t="str">
        <f t="shared" si="399"/>
        <v/>
      </c>
      <c r="CI161" s="1344" t="str">
        <f t="shared" si="400"/>
        <v/>
      </c>
      <c r="CJ161" s="1343" t="str">
        <f t="shared" si="401"/>
        <v/>
      </c>
      <c r="CK161" s="1343" t="str">
        <f t="shared" si="402"/>
        <v/>
      </c>
      <c r="CL161" s="1343" t="str">
        <f t="shared" si="403"/>
        <v/>
      </c>
      <c r="CM161" s="1343" t="str">
        <f t="shared" si="404"/>
        <v/>
      </c>
      <c r="CN161" s="1341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1" t="str">
        <f t="shared" si="395"/>
        <v/>
      </c>
      <c r="CE162" s="1343" t="str">
        <f t="shared" si="396"/>
        <v/>
      </c>
      <c r="CF162" s="1343" t="str">
        <f t="shared" si="397"/>
        <v/>
      </c>
      <c r="CG162" s="1343" t="str">
        <f t="shared" si="398"/>
        <v/>
      </c>
      <c r="CH162" s="1343" t="str">
        <f t="shared" si="399"/>
        <v/>
      </c>
      <c r="CI162" s="1344" t="str">
        <f t="shared" si="400"/>
        <v/>
      </c>
      <c r="CJ162" s="1343" t="str">
        <f t="shared" si="401"/>
        <v/>
      </c>
      <c r="CK162" s="1343" t="str">
        <f t="shared" si="402"/>
        <v/>
      </c>
      <c r="CL162" s="1343" t="str">
        <f t="shared" si="403"/>
        <v/>
      </c>
      <c r="CM162" s="1343" t="str">
        <f t="shared" si="404"/>
        <v/>
      </c>
      <c r="CN162" s="1341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1" t="str">
        <f t="shared" si="395"/>
        <v/>
      </c>
      <c r="CE163" s="1343" t="str">
        <f t="shared" si="396"/>
        <v/>
      </c>
      <c r="CF163" s="1343" t="str">
        <f t="shared" si="397"/>
        <v/>
      </c>
      <c r="CG163" s="1343" t="str">
        <f t="shared" si="398"/>
        <v/>
      </c>
      <c r="CH163" s="1343" t="str">
        <f t="shared" si="399"/>
        <v/>
      </c>
      <c r="CI163" s="1344" t="str">
        <f t="shared" si="400"/>
        <v/>
      </c>
      <c r="CJ163" s="1343" t="str">
        <f t="shared" si="401"/>
        <v/>
      </c>
      <c r="CK163" s="1343" t="str">
        <f t="shared" si="402"/>
        <v/>
      </c>
      <c r="CL163" s="1343" t="str">
        <f t="shared" si="403"/>
        <v/>
      </c>
      <c r="CM163" s="1343" t="str">
        <f t="shared" si="404"/>
        <v/>
      </c>
      <c r="CN163" s="1341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1">
        <f t="shared" si="395"/>
        <v>1</v>
      </c>
      <c r="CE164" s="1343">
        <f t="shared" si="396"/>
        <v>1</v>
      </c>
      <c r="CF164" s="1343">
        <f t="shared" si="397"/>
        <v>1</v>
      </c>
      <c r="CG164" s="1343">
        <f t="shared" si="398"/>
        <v>1</v>
      </c>
      <c r="CH164" s="1343">
        <f t="shared" si="399"/>
        <v>1</v>
      </c>
      <c r="CI164" s="1344">
        <f t="shared" si="400"/>
        <v>1</v>
      </c>
      <c r="CJ164" s="1343">
        <f t="shared" si="401"/>
        <v>1</v>
      </c>
      <c r="CK164" s="1343">
        <f t="shared" si="402"/>
        <v>1</v>
      </c>
      <c r="CL164" s="1343">
        <f t="shared" si="403"/>
        <v>1</v>
      </c>
      <c r="CM164" s="1343">
        <f t="shared" si="404"/>
        <v>1</v>
      </c>
      <c r="CN164" s="1341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1" t="str">
        <f t="shared" si="395"/>
        <v/>
      </c>
      <c r="CE165" s="1343" t="str">
        <f t="shared" si="396"/>
        <v/>
      </c>
      <c r="CF165" s="1343" t="str">
        <f t="shared" si="397"/>
        <v/>
      </c>
      <c r="CG165" s="1343" t="str">
        <f t="shared" si="398"/>
        <v/>
      </c>
      <c r="CH165" s="1343" t="str">
        <f t="shared" si="399"/>
        <v/>
      </c>
      <c r="CI165" s="1344" t="str">
        <f t="shared" si="400"/>
        <v/>
      </c>
      <c r="CJ165" s="1343" t="str">
        <f t="shared" si="401"/>
        <v/>
      </c>
      <c r="CK165" s="1343" t="str">
        <f t="shared" si="402"/>
        <v/>
      </c>
      <c r="CL165" s="1343" t="str">
        <f t="shared" si="403"/>
        <v/>
      </c>
      <c r="CM165" s="1343" t="str">
        <f t="shared" si="404"/>
        <v/>
      </c>
      <c r="CN165" s="1341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3" t="str">
        <f t="shared" si="395"/>
        <v/>
      </c>
      <c r="CE166" s="1335" t="str">
        <f t="shared" si="396"/>
        <v/>
      </c>
      <c r="CF166" s="1335" t="str">
        <f t="shared" si="397"/>
        <v/>
      </c>
      <c r="CG166" s="1335" t="str">
        <f t="shared" si="398"/>
        <v/>
      </c>
      <c r="CH166" s="1335" t="str">
        <f t="shared" si="399"/>
        <v/>
      </c>
      <c r="CI166" s="1336" t="str">
        <f t="shared" si="400"/>
        <v/>
      </c>
      <c r="CJ166" s="1335" t="str">
        <f t="shared" si="401"/>
        <v/>
      </c>
      <c r="CK166" s="1335" t="str">
        <f t="shared" si="402"/>
        <v/>
      </c>
      <c r="CL166" s="1335" t="str">
        <f t="shared" si="403"/>
        <v/>
      </c>
      <c r="CM166" s="1335" t="str">
        <f t="shared" si="404"/>
        <v/>
      </c>
      <c r="CN166" s="1333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1" t="str">
        <f t="shared" si="395"/>
        <v/>
      </c>
      <c r="CE167" s="1343" t="str">
        <f t="shared" si="396"/>
        <v/>
      </c>
      <c r="CF167" s="1343" t="str">
        <f t="shared" si="397"/>
        <v/>
      </c>
      <c r="CG167" s="1343" t="str">
        <f t="shared" si="398"/>
        <v/>
      </c>
      <c r="CH167" s="1343" t="str">
        <f t="shared" si="399"/>
        <v/>
      </c>
      <c r="CI167" s="1344" t="str">
        <f t="shared" si="400"/>
        <v/>
      </c>
      <c r="CJ167" s="1343" t="str">
        <f t="shared" si="401"/>
        <v/>
      </c>
      <c r="CK167" s="1343" t="str">
        <f t="shared" si="402"/>
        <v/>
      </c>
      <c r="CL167" s="1343" t="str">
        <f t="shared" si="403"/>
        <v/>
      </c>
      <c r="CM167" s="1343" t="str">
        <f t="shared" si="404"/>
        <v/>
      </c>
      <c r="CN167" s="1341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1" t="str">
        <f t="shared" si="395"/>
        <v/>
      </c>
      <c r="CE168" s="1343" t="str">
        <f t="shared" si="396"/>
        <v/>
      </c>
      <c r="CF168" s="1343" t="str">
        <f t="shared" si="397"/>
        <v/>
      </c>
      <c r="CG168" s="1343" t="str">
        <f t="shared" si="398"/>
        <v/>
      </c>
      <c r="CH168" s="1343" t="str">
        <f t="shared" si="399"/>
        <v/>
      </c>
      <c r="CI168" s="1344" t="str">
        <f t="shared" si="400"/>
        <v/>
      </c>
      <c r="CJ168" s="1343" t="str">
        <f t="shared" si="401"/>
        <v/>
      </c>
      <c r="CK168" s="1343" t="str">
        <f t="shared" si="402"/>
        <v/>
      </c>
      <c r="CL168" s="1343" t="str">
        <f t="shared" si="403"/>
        <v/>
      </c>
      <c r="CM168" s="1343" t="str">
        <f t="shared" si="404"/>
        <v/>
      </c>
      <c r="CN168" s="1341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1" t="str">
        <f t="shared" si="395"/>
        <v/>
      </c>
      <c r="CE169" s="1343" t="str">
        <f t="shared" si="396"/>
        <v/>
      </c>
      <c r="CF169" s="1343" t="str">
        <f t="shared" si="397"/>
        <v/>
      </c>
      <c r="CG169" s="1343" t="str">
        <f t="shared" si="398"/>
        <v/>
      </c>
      <c r="CH169" s="1343" t="str">
        <f t="shared" si="399"/>
        <v/>
      </c>
      <c r="CI169" s="1344" t="str">
        <f t="shared" si="400"/>
        <v/>
      </c>
      <c r="CJ169" s="1343" t="str">
        <f t="shared" si="401"/>
        <v/>
      </c>
      <c r="CK169" s="1343" t="str">
        <f t="shared" si="402"/>
        <v/>
      </c>
      <c r="CL169" s="1343" t="str">
        <f t="shared" si="403"/>
        <v/>
      </c>
      <c r="CM169" s="1343" t="str">
        <f t="shared" si="404"/>
        <v/>
      </c>
      <c r="CN169" s="1341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1" t="str">
        <f t="shared" si="395"/>
        <v/>
      </c>
      <c r="CE170" s="1343" t="str">
        <f t="shared" si="396"/>
        <v/>
      </c>
      <c r="CF170" s="1343" t="str">
        <f t="shared" si="397"/>
        <v/>
      </c>
      <c r="CG170" s="1343" t="str">
        <f t="shared" si="398"/>
        <v/>
      </c>
      <c r="CH170" s="1343" t="str">
        <f t="shared" si="399"/>
        <v/>
      </c>
      <c r="CI170" s="1344" t="str">
        <f t="shared" si="400"/>
        <v/>
      </c>
      <c r="CJ170" s="1343" t="str">
        <f t="shared" si="401"/>
        <v/>
      </c>
      <c r="CK170" s="1343" t="str">
        <f t="shared" si="402"/>
        <v/>
      </c>
      <c r="CL170" s="1343" t="str">
        <f t="shared" si="403"/>
        <v/>
      </c>
      <c r="CM170" s="1343" t="str">
        <f t="shared" si="404"/>
        <v/>
      </c>
      <c r="CN170" s="1341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1" t="str">
        <f t="shared" si="395"/>
        <v/>
      </c>
      <c r="CE171" s="1343" t="str">
        <f t="shared" si="396"/>
        <v/>
      </c>
      <c r="CF171" s="1343" t="str">
        <f t="shared" si="397"/>
        <v/>
      </c>
      <c r="CG171" s="1343" t="str">
        <f t="shared" si="398"/>
        <v/>
      </c>
      <c r="CH171" s="1343" t="str">
        <f t="shared" si="399"/>
        <v/>
      </c>
      <c r="CI171" s="1344" t="str">
        <f t="shared" si="400"/>
        <v/>
      </c>
      <c r="CJ171" s="1343" t="str">
        <f t="shared" si="401"/>
        <v/>
      </c>
      <c r="CK171" s="1343" t="str">
        <f t="shared" si="402"/>
        <v/>
      </c>
      <c r="CL171" s="1343" t="str">
        <f t="shared" si="403"/>
        <v/>
      </c>
      <c r="CM171" s="1343" t="str">
        <f t="shared" si="404"/>
        <v/>
      </c>
      <c r="CN171" s="1341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3" t="str">
        <f t="shared" si="395"/>
        <v/>
      </c>
      <c r="CE172" s="1335" t="str">
        <f t="shared" si="396"/>
        <v/>
      </c>
      <c r="CF172" s="1335" t="str">
        <f t="shared" si="397"/>
        <v/>
      </c>
      <c r="CG172" s="1335" t="str">
        <f t="shared" si="398"/>
        <v/>
      </c>
      <c r="CH172" s="1335" t="str">
        <f t="shared" si="399"/>
        <v/>
      </c>
      <c r="CI172" s="1336" t="str">
        <f t="shared" si="400"/>
        <v/>
      </c>
      <c r="CJ172" s="1335" t="str">
        <f t="shared" si="401"/>
        <v/>
      </c>
      <c r="CK172" s="1335" t="str">
        <f t="shared" si="402"/>
        <v/>
      </c>
      <c r="CL172" s="1335" t="str">
        <f t="shared" si="403"/>
        <v/>
      </c>
      <c r="CM172" s="1335" t="str">
        <f t="shared" si="404"/>
        <v/>
      </c>
      <c r="CN172" s="1333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3" t="str">
        <f t="shared" si="395"/>
        <v/>
      </c>
      <c r="CE173" s="1335" t="str">
        <f t="shared" si="396"/>
        <v/>
      </c>
      <c r="CF173" s="1335" t="str">
        <f t="shared" si="397"/>
        <v/>
      </c>
      <c r="CG173" s="1335" t="str">
        <f t="shared" si="398"/>
        <v/>
      </c>
      <c r="CH173" s="1335" t="str">
        <f t="shared" si="399"/>
        <v/>
      </c>
      <c r="CI173" s="1336" t="str">
        <f t="shared" si="400"/>
        <v/>
      </c>
      <c r="CJ173" s="1335" t="str">
        <f t="shared" si="401"/>
        <v/>
      </c>
      <c r="CK173" s="1335" t="str">
        <f t="shared" si="402"/>
        <v/>
      </c>
      <c r="CL173" s="1335" t="str">
        <f t="shared" si="403"/>
        <v/>
      </c>
      <c r="CM173" s="1335" t="str">
        <f t="shared" si="404"/>
        <v/>
      </c>
      <c r="CN173" s="1333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3" t="str">
        <f t="shared" si="395"/>
        <v/>
      </c>
      <c r="CE174" s="1335" t="str">
        <f t="shared" si="396"/>
        <v/>
      </c>
      <c r="CF174" s="1335" t="str">
        <f t="shared" si="397"/>
        <v/>
      </c>
      <c r="CG174" s="1335" t="str">
        <f t="shared" si="398"/>
        <v/>
      </c>
      <c r="CH174" s="1335" t="str">
        <f t="shared" si="399"/>
        <v/>
      </c>
      <c r="CI174" s="1336" t="str">
        <f t="shared" si="400"/>
        <v/>
      </c>
      <c r="CJ174" s="1335" t="str">
        <f t="shared" si="401"/>
        <v/>
      </c>
      <c r="CK174" s="1335" t="str">
        <f t="shared" si="402"/>
        <v/>
      </c>
      <c r="CL174" s="1335" t="str">
        <f t="shared" si="403"/>
        <v/>
      </c>
      <c r="CM174" s="1335" t="str">
        <f t="shared" si="404"/>
        <v/>
      </c>
      <c r="CN174" s="1333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1" t="str">
        <f t="shared" si="395"/>
        <v/>
      </c>
      <c r="CE175" s="1343" t="str">
        <f t="shared" si="396"/>
        <v/>
      </c>
      <c r="CF175" s="1343" t="str">
        <f t="shared" si="397"/>
        <v/>
      </c>
      <c r="CG175" s="1343" t="str">
        <f t="shared" si="398"/>
        <v/>
      </c>
      <c r="CH175" s="1343" t="str">
        <f t="shared" si="399"/>
        <v/>
      </c>
      <c r="CI175" s="1344" t="str">
        <f t="shared" si="400"/>
        <v/>
      </c>
      <c r="CJ175" s="1343" t="str">
        <f t="shared" si="401"/>
        <v/>
      </c>
      <c r="CK175" s="1343" t="str">
        <f t="shared" si="402"/>
        <v/>
      </c>
      <c r="CL175" s="1343" t="str">
        <f t="shared" si="403"/>
        <v/>
      </c>
      <c r="CM175" s="1343" t="str">
        <f t="shared" si="404"/>
        <v/>
      </c>
      <c r="CN175" s="1341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1" t="str">
        <f t="shared" si="395"/>
        <v/>
      </c>
      <c r="CE176" s="1343" t="str">
        <f t="shared" si="396"/>
        <v/>
      </c>
      <c r="CF176" s="1343" t="str">
        <f t="shared" si="397"/>
        <v/>
      </c>
      <c r="CG176" s="1343" t="str">
        <f t="shared" si="398"/>
        <v/>
      </c>
      <c r="CH176" s="1343" t="str">
        <f t="shared" si="399"/>
        <v/>
      </c>
      <c r="CI176" s="1344" t="str">
        <f t="shared" si="400"/>
        <v/>
      </c>
      <c r="CJ176" s="1343" t="str">
        <f t="shared" si="401"/>
        <v/>
      </c>
      <c r="CK176" s="1343" t="str">
        <f t="shared" si="402"/>
        <v/>
      </c>
      <c r="CL176" s="1343" t="str">
        <f t="shared" si="403"/>
        <v/>
      </c>
      <c r="CM176" s="1343" t="str">
        <f t="shared" si="404"/>
        <v/>
      </c>
      <c r="CN176" s="1341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3" t="str">
        <f t="shared" si="395"/>
        <v/>
      </c>
      <c r="CE177" s="1335" t="str">
        <f t="shared" si="396"/>
        <v/>
      </c>
      <c r="CF177" s="1335" t="str">
        <f t="shared" si="397"/>
        <v/>
      </c>
      <c r="CG177" s="1335" t="str">
        <f t="shared" si="398"/>
        <v/>
      </c>
      <c r="CH177" s="1335" t="str">
        <f t="shared" si="399"/>
        <v/>
      </c>
      <c r="CI177" s="1336" t="str">
        <f t="shared" si="400"/>
        <v/>
      </c>
      <c r="CJ177" s="1335" t="str">
        <f t="shared" si="401"/>
        <v/>
      </c>
      <c r="CK177" s="1335" t="str">
        <f t="shared" si="402"/>
        <v/>
      </c>
      <c r="CL177" s="1335" t="str">
        <f t="shared" si="403"/>
        <v/>
      </c>
      <c r="CM177" s="1335" t="str">
        <f t="shared" si="404"/>
        <v/>
      </c>
      <c r="CN177" s="1333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1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2">
        <f t="shared" si="474"/>
        <v>1</v>
      </c>
      <c r="CF178" s="1322">
        <f t="shared" si="474"/>
        <v>1</v>
      </c>
      <c r="CG178" s="1322">
        <f t="shared" si="474"/>
        <v>1</v>
      </c>
      <c r="CH178" s="1322">
        <f t="shared" si="474"/>
        <v>1</v>
      </c>
      <c r="CI178" s="1323">
        <f t="shared" si="474"/>
        <v>1</v>
      </c>
      <c r="CJ178" s="1322">
        <f t="shared" si="474"/>
        <v>2</v>
      </c>
      <c r="CK178" s="1322">
        <f t="shared" si="474"/>
        <v>2</v>
      </c>
      <c r="CL178" s="1322">
        <f t="shared" si="474"/>
        <v>2</v>
      </c>
      <c r="CM178" s="1322">
        <f t="shared" si="474"/>
        <v>2</v>
      </c>
      <c r="CN178" s="1321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1">
        <f t="shared" si="474"/>
        <v>100</v>
      </c>
      <c r="CE179" s="1322">
        <f t="shared" si="474"/>
        <v>150</v>
      </c>
      <c r="CF179" s="1322">
        <f t="shared" si="474"/>
        <v>150</v>
      </c>
      <c r="CG179" s="1322">
        <f t="shared" si="474"/>
        <v>150</v>
      </c>
      <c r="CH179" s="1322">
        <f t="shared" si="474"/>
        <v>150</v>
      </c>
      <c r="CI179" s="1323">
        <f t="shared" si="474"/>
        <v>150</v>
      </c>
      <c r="CJ179" s="1322">
        <f t="shared" si="474"/>
        <v>150</v>
      </c>
      <c r="CK179" s="1322">
        <f t="shared" si="474"/>
        <v>150</v>
      </c>
      <c r="CL179" s="1322">
        <f t="shared" si="474"/>
        <v>150</v>
      </c>
      <c r="CM179" s="1322">
        <f t="shared" si="474"/>
        <v>150</v>
      </c>
      <c r="CN179" s="1321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79">IF(SUM(BW$46)=0,"",BW178*BW179*$K$1*2350/BW$46/365/$G$1)</f>
        <v>0</v>
      </c>
      <c r="BX180" s="1434">
        <f t="shared" si="479"/>
        <v>3.8289928393524283E-2</v>
      </c>
      <c r="BY180" s="1434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5">
        <f t="shared" si="480"/>
        <v>7.6580012453300136E-2</v>
      </c>
      <c r="CG180" s="1325">
        <f t="shared" si="480"/>
        <v>7.6580012453300136E-2</v>
      </c>
      <c r="CH180" s="1325">
        <f t="shared" si="480"/>
        <v>9.1896014943960158E-2</v>
      </c>
      <c r="CI180" s="1326">
        <f t="shared" si="480"/>
        <v>0.1148700186799502</v>
      </c>
      <c r="CJ180" s="1325">
        <f t="shared" si="480"/>
        <v>0.15316002490660027</v>
      </c>
      <c r="CK180" s="1325">
        <f t="shared" si="480"/>
        <v>0.15316002490660027</v>
      </c>
      <c r="CL180" s="1325">
        <f t="shared" si="480"/>
        <v>0.20421336654213365</v>
      </c>
      <c r="CM180" s="1325">
        <f t="shared" si="480"/>
        <v>0.2297400373599004</v>
      </c>
      <c r="CN180" s="1324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2">
        <f t="shared" si="480"/>
        <v>1</v>
      </c>
      <c r="CF181" s="1322">
        <f t="shared" si="480"/>
        <v>2</v>
      </c>
      <c r="CG181" s="1322">
        <f t="shared" si="480"/>
        <v>2</v>
      </c>
      <c r="CH181" s="1322">
        <f t="shared" si="480"/>
        <v>2</v>
      </c>
      <c r="CI181" s="1323">
        <f t="shared" si="480"/>
        <v>2</v>
      </c>
      <c r="CJ181" s="1322">
        <f t="shared" si="480"/>
        <v>4</v>
      </c>
      <c r="CK181" s="1322">
        <f t="shared" si="480"/>
        <v>4</v>
      </c>
      <c r="CL181" s="1322">
        <f t="shared" si="480"/>
        <v>4</v>
      </c>
      <c r="CM181" s="1322">
        <f t="shared" si="480"/>
        <v>4</v>
      </c>
      <c r="CN181" s="1321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5">
        <f t="shared" si="485"/>
        <v>1.575046699875467E-2</v>
      </c>
      <c r="CG183" s="1325">
        <f t="shared" si="485"/>
        <v>1.575046699875467E-2</v>
      </c>
      <c r="CH183" s="1325">
        <f t="shared" si="485"/>
        <v>1.8900560398505604E-2</v>
      </c>
      <c r="CI183" s="1326">
        <f t="shared" si="485"/>
        <v>2.3625700498132004E-2</v>
      </c>
      <c r="CJ183" s="1325">
        <f t="shared" si="485"/>
        <v>2.9532125622665006E-2</v>
      </c>
      <c r="CK183" s="1325">
        <f t="shared" si="485"/>
        <v>3.1500933997509341E-2</v>
      </c>
      <c r="CL183" s="1325">
        <f t="shared" si="485"/>
        <v>3.1500933997509341E-2</v>
      </c>
      <c r="CM183" s="1325">
        <f t="shared" si="485"/>
        <v>3.7801120797011208E-2</v>
      </c>
      <c r="CN183" s="1324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1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95"/>
        <v/>
      </c>
      <c r="CF191" s="1322" t="str">
        <f t="shared" si="495"/>
        <v/>
      </c>
      <c r="CG191" s="1322" t="str">
        <f t="shared" si="495"/>
        <v/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 t="str">
        <f t="shared" si="495"/>
        <v/>
      </c>
      <c r="CL191" s="1322" t="str">
        <f t="shared" si="495"/>
        <v/>
      </c>
      <c r="CM191" s="1322" t="str">
        <f t="shared" si="495"/>
        <v/>
      </c>
      <c r="CN191" s="1321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1" t="str">
        <f t="shared" si="495"/>
        <v/>
      </c>
      <c r="CE194" s="1322" t="str">
        <f t="shared" si="495"/>
        <v/>
      </c>
      <c r="CF194" s="1322" t="str">
        <f t="shared" si="495"/>
        <v/>
      </c>
      <c r="CG194" s="1322" t="str">
        <f t="shared" si="495"/>
        <v/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 t="str">
        <f t="shared" si="495"/>
        <v/>
      </c>
      <c r="CL194" s="1322" t="str">
        <f t="shared" si="495"/>
        <v/>
      </c>
      <c r="CM194" s="1322" t="str">
        <f t="shared" si="495"/>
        <v/>
      </c>
      <c r="CN194" s="1321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1" t="str">
        <f t="shared" si="495"/>
        <v/>
      </c>
      <c r="CE195" s="1322" t="str">
        <f t="shared" si="495"/>
        <v/>
      </c>
      <c r="CF195" s="1322" t="str">
        <f t="shared" si="495"/>
        <v/>
      </c>
      <c r="CG195" s="1322" t="str">
        <f t="shared" si="495"/>
        <v/>
      </c>
      <c r="CH195" s="1322" t="str">
        <f t="shared" si="495"/>
        <v/>
      </c>
      <c r="CI195" s="1323" t="str">
        <f t="shared" si="495"/>
        <v/>
      </c>
      <c r="CJ195" s="1322" t="str">
        <f t="shared" si="495"/>
        <v/>
      </c>
      <c r="CK195" s="1322" t="str">
        <f t="shared" si="495"/>
        <v/>
      </c>
      <c r="CL195" s="1322" t="str">
        <f t="shared" si="495"/>
        <v/>
      </c>
      <c r="CM195" s="1322" t="str">
        <f t="shared" si="495"/>
        <v/>
      </c>
      <c r="CN195" s="1321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1" t="str">
        <f t="shared" si="495"/>
        <v/>
      </c>
      <c r="CE197" s="1322" t="str">
        <f t="shared" si="495"/>
        <v/>
      </c>
      <c r="CF197" s="1322" t="str">
        <f t="shared" si="495"/>
        <v/>
      </c>
      <c r="CG197" s="1322" t="str">
        <f t="shared" si="495"/>
        <v/>
      </c>
      <c r="CH197" s="1322" t="str">
        <f t="shared" si="495"/>
        <v/>
      </c>
      <c r="CI197" s="1323" t="str">
        <f t="shared" si="495"/>
        <v/>
      </c>
      <c r="CJ197" s="1322" t="str">
        <f t="shared" si="495"/>
        <v/>
      </c>
      <c r="CK197" s="1322" t="str">
        <f t="shared" si="495"/>
        <v/>
      </c>
      <c r="CL197" s="1322" t="str">
        <f t="shared" si="495"/>
        <v/>
      </c>
      <c r="CM197" s="1322" t="str">
        <f t="shared" si="495"/>
        <v/>
      </c>
      <c r="CN197" s="1321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1">
        <f t="shared" si="495"/>
        <v>0</v>
      </c>
      <c r="CE198" s="1322">
        <f t="shared" si="495"/>
        <v>1</v>
      </c>
      <c r="CF198" s="1322">
        <f t="shared" si="495"/>
        <v>1</v>
      </c>
      <c r="CG198" s="1322">
        <f t="shared" si="495"/>
        <v>2</v>
      </c>
      <c r="CH198" s="1322">
        <f t="shared" si="495"/>
        <v>2</v>
      </c>
      <c r="CI198" s="1323">
        <f t="shared" si="495"/>
        <v>2</v>
      </c>
      <c r="CJ198" s="1322">
        <f t="shared" si="495"/>
        <v>2</v>
      </c>
      <c r="CK198" s="1322">
        <f t="shared" si="495"/>
        <v>2</v>
      </c>
      <c r="CL198" s="1322">
        <f t="shared" si="495"/>
        <v>2</v>
      </c>
      <c r="CM198" s="1322">
        <f t="shared" si="495"/>
        <v>2</v>
      </c>
      <c r="CN198" s="1321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1" t="str">
        <f t="shared" si="495"/>
        <v/>
      </c>
      <c r="CE199" s="1322" t="str">
        <f t="shared" si="495"/>
        <v/>
      </c>
      <c r="CF199" s="1322">
        <f t="shared" si="495"/>
        <v>7000</v>
      </c>
      <c r="CG199" s="1322">
        <f t="shared" si="495"/>
        <v>8500</v>
      </c>
      <c r="CH199" s="1322">
        <f t="shared" si="495"/>
        <v>8500</v>
      </c>
      <c r="CI199" s="1323">
        <f t="shared" si="495"/>
        <v>9000</v>
      </c>
      <c r="CJ199" s="1322">
        <f t="shared" si="495"/>
        <v>9000</v>
      </c>
      <c r="CK199" s="1322">
        <f t="shared" si="495"/>
        <v>9000</v>
      </c>
      <c r="CL199" s="1322">
        <f t="shared" si="495"/>
        <v>9000</v>
      </c>
      <c r="CM199" s="1322">
        <f t="shared" si="495"/>
        <v>10000</v>
      </c>
      <c r="CN199" s="1321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8500</v>
      </c>
      <c r="CI200" s="1323">
        <f t="shared" si="495"/>
        <v>9000</v>
      </c>
      <c r="CJ200" s="1322">
        <f t="shared" si="495"/>
        <v>17000</v>
      </c>
      <c r="CK200" s="1322">
        <f t="shared" si="495"/>
        <v>18000</v>
      </c>
      <c r="CL200" s="1322">
        <f t="shared" si="495"/>
        <v>18000</v>
      </c>
      <c r="CM200" s="1322">
        <f t="shared" si="495"/>
        <v>20000</v>
      </c>
      <c r="CN200" s="1321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4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5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5">
        <f t="shared" si="512"/>
        <v>0.11428571428571428</v>
      </c>
      <c r="CG201" s="1325">
        <f t="shared" si="512"/>
        <v>0.11764705882352941</v>
      </c>
      <c r="CH201" s="1325">
        <f t="shared" si="512"/>
        <v>0.12</v>
      </c>
      <c r="CI201" s="1326">
        <f t="shared" si="512"/>
        <v>0.125</v>
      </c>
      <c r="CJ201" s="1325">
        <f t="shared" si="512"/>
        <v>0.12820512820512819</v>
      </c>
      <c r="CK201" s="1325">
        <f t="shared" si="512"/>
        <v>0.15</v>
      </c>
      <c r="CL201" s="1325">
        <f t="shared" si="512"/>
        <v>0.2</v>
      </c>
      <c r="CM201" s="1325">
        <f t="shared" si="512"/>
        <v>0.25</v>
      </c>
      <c r="CN201" s="1324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1</v>
      </c>
      <c r="CF205" s="1322">
        <f t="shared" si="517"/>
        <v>1</v>
      </c>
      <c r="CG205" s="1322">
        <f t="shared" si="517"/>
        <v>1</v>
      </c>
      <c r="CH205" s="1322">
        <f t="shared" si="517"/>
        <v>1</v>
      </c>
      <c r="CI205" s="1323">
        <f t="shared" si="517"/>
        <v>2</v>
      </c>
      <c r="CJ205" s="1322">
        <f t="shared" si="517"/>
        <v>2</v>
      </c>
      <c r="CK205" s="1322">
        <f t="shared" si="517"/>
        <v>2</v>
      </c>
      <c r="CL205" s="1322">
        <f t="shared" si="517"/>
        <v>3</v>
      </c>
      <c r="CM205" s="1322">
        <f t="shared" si="517"/>
        <v>3</v>
      </c>
      <c r="CN205" s="1321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1" t="str">
        <f t="shared" si="517"/>
        <v/>
      </c>
      <c r="CE206" s="1322" t="str">
        <f t="shared" si="517"/>
        <v/>
      </c>
      <c r="CF206" s="1322">
        <f t="shared" si="517"/>
        <v>700</v>
      </c>
      <c r="CG206" s="1322">
        <f t="shared" si="517"/>
        <v>800</v>
      </c>
      <c r="CH206" s="1322">
        <f t="shared" si="517"/>
        <v>800</v>
      </c>
      <c r="CI206" s="1323">
        <f t="shared" si="517"/>
        <v>1200</v>
      </c>
      <c r="CJ206" s="1322">
        <f t="shared" si="517"/>
        <v>1200</v>
      </c>
      <c r="CK206" s="1322">
        <f t="shared" si="517"/>
        <v>1500</v>
      </c>
      <c r="CL206" s="1322">
        <f t="shared" si="517"/>
        <v>1500</v>
      </c>
      <c r="CM206" s="1322" t="str">
        <f t="shared" si="517"/>
        <v/>
      </c>
      <c r="CN206" s="1321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800</v>
      </c>
      <c r="CI207" s="1323">
        <f t="shared" si="517"/>
        <v>1200</v>
      </c>
      <c r="CJ207" s="1322">
        <f t="shared" si="517"/>
        <v>1200</v>
      </c>
      <c r="CK207" s="1322">
        <f t="shared" si="517"/>
        <v>1600</v>
      </c>
      <c r="CL207" s="1322">
        <f t="shared" si="517"/>
        <v>2100</v>
      </c>
      <c r="CM207" s="1322">
        <f t="shared" si="517"/>
        <v>3000</v>
      </c>
      <c r="CN207" s="1321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 t="str">
        <f t="shared" si="517"/>
        <v/>
      </c>
      <c r="CH208" s="1322" t="str">
        <f t="shared" si="517"/>
        <v/>
      </c>
      <c r="CI208" s="1323" t="str">
        <f t="shared" si="517"/>
        <v/>
      </c>
      <c r="CJ208" s="1322" t="str">
        <f t="shared" si="517"/>
        <v/>
      </c>
      <c r="CK208" s="1322" t="str">
        <f t="shared" si="517"/>
        <v/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 t="str">
        <f t="shared" si="517"/>
        <v/>
      </c>
      <c r="CH210" s="1322" t="str">
        <f t="shared" si="517"/>
        <v/>
      </c>
      <c r="CI210" s="1323" t="str">
        <f t="shared" si="517"/>
        <v/>
      </c>
      <c r="CJ210" s="1322" t="str">
        <f t="shared" si="517"/>
        <v/>
      </c>
      <c r="CK210" s="1322" t="str">
        <f t="shared" si="517"/>
        <v/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1</v>
      </c>
      <c r="CI211" s="1323">
        <f t="shared" si="517"/>
        <v>1</v>
      </c>
      <c r="CJ211" s="1322">
        <f t="shared" si="517"/>
        <v>1</v>
      </c>
      <c r="CK211" s="1322">
        <f t="shared" si="517"/>
        <v>1</v>
      </c>
      <c r="CL211" s="1322">
        <f t="shared" si="517"/>
        <v>2</v>
      </c>
      <c r="CM211" s="1322">
        <f t="shared" si="517"/>
        <v>2</v>
      </c>
      <c r="CN211" s="1321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>
        <f t="shared" si="517"/>
        <v>750</v>
      </c>
      <c r="CH212" s="1322">
        <f t="shared" si="517"/>
        <v>800</v>
      </c>
      <c r="CI212" s="1323">
        <f t="shared" si="517"/>
        <v>1200</v>
      </c>
      <c r="CJ212" s="1322">
        <f t="shared" si="517"/>
        <v>1500</v>
      </c>
      <c r="CK212" s="1322">
        <f t="shared" si="517"/>
        <v>1500</v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1200</v>
      </c>
      <c r="CL213" s="1322">
        <f t="shared" si="517"/>
        <v>1500</v>
      </c>
      <c r="CM213" s="1322">
        <f t="shared" si="517"/>
        <v>1500</v>
      </c>
      <c r="CN213" s="1321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4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5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5">
        <f t="shared" si="534"/>
        <v>0.13333333333333333</v>
      </c>
      <c r="CG214" s="1325">
        <f t="shared" si="534"/>
        <v>0.17777777777777778</v>
      </c>
      <c r="CH214" s="1325">
        <f t="shared" si="534"/>
        <v>0.2</v>
      </c>
      <c r="CI214" s="1326">
        <f t="shared" si="534"/>
        <v>0.2</v>
      </c>
      <c r="CJ214" s="1325">
        <f t="shared" si="534"/>
        <v>0.2</v>
      </c>
      <c r="CK214" s="1325">
        <f t="shared" si="534"/>
        <v>0.27777777777777779</v>
      </c>
      <c r="CL214" s="1325">
        <f t="shared" si="534"/>
        <v>0.30769230769230771</v>
      </c>
      <c r="CM214" s="1325">
        <f t="shared" si="534"/>
        <v>0.30769230769230771</v>
      </c>
      <c r="CN214" s="1324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1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34"/>
        <v/>
      </c>
      <c r="CF215" s="1322" t="str">
        <f t="shared" si="534"/>
        <v/>
      </c>
      <c r="CG215" s="1322">
        <f t="shared" si="534"/>
        <v>4</v>
      </c>
      <c r="CH215" s="1322">
        <f t="shared" si="534"/>
        <v>10</v>
      </c>
      <c r="CI215" s="1323">
        <f t="shared" si="534"/>
        <v>10</v>
      </c>
      <c r="CJ215" s="1322">
        <f t="shared" si="534"/>
        <v>12</v>
      </c>
      <c r="CK215" s="1322">
        <f t="shared" si="534"/>
        <v>15</v>
      </c>
      <c r="CL215" s="1322">
        <f t="shared" si="534"/>
        <v>20</v>
      </c>
      <c r="CM215" s="1322" t="str">
        <f t="shared" si="534"/>
        <v/>
      </c>
      <c r="CN215" s="1321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1" t="str">
        <f t="shared" si="535"/>
        <v/>
      </c>
      <c r="CE216" s="1322" t="str">
        <f t="shared" si="534"/>
        <v/>
      </c>
      <c r="CF216" s="1322" t="str">
        <f t="shared" si="534"/>
        <v/>
      </c>
      <c r="CG216" s="1322">
        <f t="shared" si="534"/>
        <v>60</v>
      </c>
      <c r="CH216" s="1322">
        <f t="shared" si="534"/>
        <v>60</v>
      </c>
      <c r="CI216" s="1323">
        <f t="shared" si="534"/>
        <v>60</v>
      </c>
      <c r="CJ216" s="1322">
        <f t="shared" si="534"/>
        <v>70</v>
      </c>
      <c r="CK216" s="1322">
        <f t="shared" si="534"/>
        <v>70</v>
      </c>
      <c r="CL216" s="1322">
        <f t="shared" si="534"/>
        <v>80</v>
      </c>
      <c r="CM216" s="1322" t="str">
        <f t="shared" si="534"/>
        <v/>
      </c>
      <c r="CN216" s="1321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1" t="str">
        <f t="shared" si="535"/>
        <v/>
      </c>
      <c r="CE217" s="1322" t="str">
        <f t="shared" si="534"/>
        <v/>
      </c>
      <c r="CF217" s="1322" t="str">
        <f t="shared" si="534"/>
        <v/>
      </c>
      <c r="CG217" s="1322">
        <f t="shared" si="534"/>
        <v>240</v>
      </c>
      <c r="CH217" s="1322">
        <f t="shared" si="534"/>
        <v>700</v>
      </c>
      <c r="CI217" s="1323">
        <f t="shared" si="534"/>
        <v>700</v>
      </c>
      <c r="CJ217" s="1322">
        <f t="shared" si="534"/>
        <v>720</v>
      </c>
      <c r="CK217" s="1322">
        <f t="shared" si="534"/>
        <v>1200</v>
      </c>
      <c r="CL217" s="1322">
        <f t="shared" si="534"/>
        <v>1200</v>
      </c>
      <c r="CM217" s="1322" t="str">
        <f t="shared" si="534"/>
        <v/>
      </c>
      <c r="CN217" s="1321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1" t="str">
        <f t="shared" si="535"/>
        <v/>
      </c>
      <c r="CE218" s="1322" t="str">
        <f t="shared" si="534"/>
        <v/>
      </c>
      <c r="CF218" s="1322" t="str">
        <f t="shared" si="534"/>
        <v/>
      </c>
      <c r="CG218" s="1322" t="str">
        <f t="shared" si="534"/>
        <v/>
      </c>
      <c r="CH218" s="1322" t="str">
        <f t="shared" si="534"/>
        <v/>
      </c>
      <c r="CI218" s="1323" t="str">
        <f t="shared" si="534"/>
        <v/>
      </c>
      <c r="CJ218" s="1322" t="str">
        <f t="shared" si="534"/>
        <v/>
      </c>
      <c r="CK218" s="1322" t="str">
        <f t="shared" si="534"/>
        <v/>
      </c>
      <c r="CL218" s="1322" t="str">
        <f t="shared" si="534"/>
        <v/>
      </c>
      <c r="CM218" s="1322" t="str">
        <f t="shared" si="534"/>
        <v/>
      </c>
      <c r="CN218" s="1321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1" t="str">
        <f t="shared" si="535"/>
        <v/>
      </c>
      <c r="CE219" s="1322" t="str">
        <f t="shared" si="534"/>
        <v/>
      </c>
      <c r="CF219" s="1322" t="str">
        <f t="shared" si="534"/>
        <v/>
      </c>
      <c r="CG219" s="1322" t="str">
        <f t="shared" si="534"/>
        <v/>
      </c>
      <c r="CH219" s="1322" t="str">
        <f t="shared" si="534"/>
        <v/>
      </c>
      <c r="CI219" s="1323" t="str">
        <f t="shared" si="534"/>
        <v/>
      </c>
      <c r="CJ219" s="1322" t="str">
        <f t="shared" si="534"/>
        <v/>
      </c>
      <c r="CK219" s="1322" t="str">
        <f t="shared" si="534"/>
        <v/>
      </c>
      <c r="CL219" s="1322" t="str">
        <f t="shared" si="534"/>
        <v/>
      </c>
      <c r="CM219" s="1322" t="str">
        <f t="shared" si="534"/>
        <v/>
      </c>
      <c r="CN219" s="1321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1" t="str">
        <f t="shared" si="535"/>
        <v/>
      </c>
      <c r="CE220" s="1322" t="str">
        <f t="shared" si="534"/>
        <v/>
      </c>
      <c r="CF220" s="1322" t="str">
        <f t="shared" si="534"/>
        <v/>
      </c>
      <c r="CG220" s="1322" t="str">
        <f t="shared" si="534"/>
        <v/>
      </c>
      <c r="CH220" s="1322" t="str">
        <f t="shared" si="534"/>
        <v/>
      </c>
      <c r="CI220" s="1323" t="str">
        <f t="shared" si="534"/>
        <v/>
      </c>
      <c r="CJ220" s="1322" t="str">
        <f t="shared" si="534"/>
        <v/>
      </c>
      <c r="CK220" s="1322" t="str">
        <f t="shared" si="534"/>
        <v/>
      </c>
      <c r="CL220" s="1322" t="str">
        <f t="shared" si="534"/>
        <v/>
      </c>
      <c r="CM220" s="1322" t="str">
        <f t="shared" si="534"/>
        <v/>
      </c>
      <c r="CN220" s="1321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1" t="str">
        <f t="shared" si="535"/>
        <v/>
      </c>
      <c r="CE221" s="1322" t="str">
        <f t="shared" si="534"/>
        <v/>
      </c>
      <c r="CF221" s="1322" t="str">
        <f t="shared" si="534"/>
        <v/>
      </c>
      <c r="CG221" s="1322" t="str">
        <f t="shared" si="534"/>
        <v/>
      </c>
      <c r="CH221" s="1322" t="str">
        <f t="shared" si="534"/>
        <v/>
      </c>
      <c r="CI221" s="1323" t="str">
        <f t="shared" si="534"/>
        <v/>
      </c>
      <c r="CJ221" s="1322" t="str">
        <f t="shared" si="534"/>
        <v/>
      </c>
      <c r="CK221" s="1322" t="str">
        <f t="shared" si="534"/>
        <v/>
      </c>
      <c r="CL221" s="1322" t="str">
        <f t="shared" si="534"/>
        <v/>
      </c>
      <c r="CM221" s="1322" t="str">
        <f t="shared" si="534"/>
        <v/>
      </c>
      <c r="CN221" s="1321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1" t="str">
        <f t="shared" si="535"/>
        <v/>
      </c>
      <c r="CE222" s="1322" t="str">
        <f t="shared" si="534"/>
        <v/>
      </c>
      <c r="CF222" s="1322" t="str">
        <f t="shared" si="534"/>
        <v/>
      </c>
      <c r="CG222" s="1322" t="str">
        <f t="shared" si="534"/>
        <v/>
      </c>
      <c r="CH222" s="1322" t="str">
        <f t="shared" si="534"/>
        <v/>
      </c>
      <c r="CI222" s="1323" t="str">
        <f t="shared" si="534"/>
        <v/>
      </c>
      <c r="CJ222" s="1322" t="str">
        <f t="shared" si="534"/>
        <v/>
      </c>
      <c r="CK222" s="1322" t="str">
        <f t="shared" si="534"/>
        <v/>
      </c>
      <c r="CL222" s="1322" t="str">
        <f t="shared" si="534"/>
        <v/>
      </c>
      <c r="CM222" s="1322" t="str">
        <f t="shared" si="534"/>
        <v/>
      </c>
      <c r="CN222" s="1321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1" t="str">
        <f t="shared" si="535"/>
        <v/>
      </c>
      <c r="CE223" s="1322" t="str">
        <f t="shared" si="534"/>
        <v/>
      </c>
      <c r="CF223" s="1322" t="str">
        <f t="shared" si="534"/>
        <v/>
      </c>
      <c r="CG223" s="1322" t="str">
        <f t="shared" si="534"/>
        <v/>
      </c>
      <c r="CH223" s="1322" t="str">
        <f t="shared" si="534"/>
        <v/>
      </c>
      <c r="CI223" s="1323" t="str">
        <f t="shared" si="534"/>
        <v/>
      </c>
      <c r="CJ223" s="1322" t="str">
        <f t="shared" si="534"/>
        <v/>
      </c>
      <c r="CK223" s="1322" t="str">
        <f t="shared" si="534"/>
        <v/>
      </c>
      <c r="CL223" s="1322" t="str">
        <f t="shared" si="534"/>
        <v/>
      </c>
      <c r="CM223" s="1322" t="str">
        <f t="shared" si="534"/>
        <v/>
      </c>
      <c r="CN223" s="1321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1" t="str">
        <f t="shared" si="535"/>
        <v/>
      </c>
      <c r="CE224" s="1322" t="str">
        <f t="shared" si="534"/>
        <v/>
      </c>
      <c r="CF224" s="1322" t="str">
        <f t="shared" si="534"/>
        <v/>
      </c>
      <c r="CG224" s="1322" t="str">
        <f t="shared" si="534"/>
        <v/>
      </c>
      <c r="CH224" s="1322" t="str">
        <f t="shared" si="534"/>
        <v/>
      </c>
      <c r="CI224" s="1323" t="str">
        <f t="shared" si="534"/>
        <v/>
      </c>
      <c r="CJ224" s="1322" t="str">
        <f t="shared" si="534"/>
        <v/>
      </c>
      <c r="CK224" s="1322" t="str">
        <f t="shared" si="534"/>
        <v/>
      </c>
      <c r="CL224" s="1322" t="str">
        <f t="shared" si="534"/>
        <v/>
      </c>
      <c r="CM224" s="1322" t="str">
        <f t="shared" si="534"/>
        <v/>
      </c>
      <c r="CN224" s="1321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1" t="str">
        <f t="shared" si="535"/>
        <v/>
      </c>
      <c r="CE225" s="1322" t="str">
        <f t="shared" si="534"/>
        <v/>
      </c>
      <c r="CF225" s="1322" t="str">
        <f t="shared" si="534"/>
        <v/>
      </c>
      <c r="CG225" s="1322" t="str">
        <f t="shared" si="534"/>
        <v/>
      </c>
      <c r="CH225" s="1322" t="str">
        <f t="shared" si="534"/>
        <v/>
      </c>
      <c r="CI225" s="1323" t="str">
        <f t="shared" si="534"/>
        <v/>
      </c>
      <c r="CJ225" s="1322" t="str">
        <f t="shared" si="534"/>
        <v/>
      </c>
      <c r="CK225" s="1322" t="str">
        <f t="shared" si="534"/>
        <v/>
      </c>
      <c r="CL225" s="1322" t="str">
        <f t="shared" si="534"/>
        <v/>
      </c>
      <c r="CM225" s="1322" t="str">
        <f t="shared" si="534"/>
        <v/>
      </c>
      <c r="CN225" s="1321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1" t="str">
        <f t="shared" si="535"/>
        <v/>
      </c>
      <c r="CE226" s="1322" t="str">
        <f t="shared" si="534"/>
        <v/>
      </c>
      <c r="CF226" s="1322" t="str">
        <f t="shared" si="534"/>
        <v/>
      </c>
      <c r="CG226" s="1322" t="str">
        <f t="shared" si="534"/>
        <v/>
      </c>
      <c r="CH226" s="1322" t="str">
        <f t="shared" si="534"/>
        <v/>
      </c>
      <c r="CI226" s="1323" t="str">
        <f t="shared" si="534"/>
        <v/>
      </c>
      <c r="CJ226" s="1322" t="str">
        <f t="shared" si="534"/>
        <v/>
      </c>
      <c r="CK226" s="1322" t="str">
        <f t="shared" si="534"/>
        <v/>
      </c>
      <c r="CL226" s="1322" t="str">
        <f t="shared" si="534"/>
        <v/>
      </c>
      <c r="CM226" s="1322" t="str">
        <f t="shared" si="534"/>
        <v/>
      </c>
      <c r="CN226" s="1321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1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57"/>
        <v/>
      </c>
      <c r="CG228" s="1322" t="str">
        <f t="shared" si="557"/>
        <v/>
      </c>
      <c r="CH228" s="1322" t="str">
        <f t="shared" si="557"/>
        <v/>
      </c>
      <c r="CI228" s="1323" t="str">
        <f t="shared" si="557"/>
        <v/>
      </c>
      <c r="CJ228" s="1322" t="str">
        <f t="shared" si="557"/>
        <v/>
      </c>
      <c r="CK228" s="1322" t="str">
        <f t="shared" si="557"/>
        <v/>
      </c>
      <c r="CL228" s="1322" t="str">
        <f t="shared" si="557"/>
        <v/>
      </c>
      <c r="CM228" s="1322" t="str">
        <f t="shared" si="557"/>
        <v/>
      </c>
      <c r="CN228" s="1321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4" t="str">
        <f t="shared" si="556"/>
        <v/>
      </c>
      <c r="CE229" s="1325" t="str">
        <f t="shared" si="557"/>
        <v/>
      </c>
      <c r="CF229" s="1325" t="str">
        <f t="shared" si="557"/>
        <v/>
      </c>
      <c r="CG229" s="1325" t="str">
        <f t="shared" si="557"/>
        <v/>
      </c>
      <c r="CH229" s="1325" t="str">
        <f t="shared" si="557"/>
        <v/>
      </c>
      <c r="CI229" s="1326" t="str">
        <f t="shared" si="557"/>
        <v/>
      </c>
      <c r="CJ229" s="1325" t="str">
        <f t="shared" si="557"/>
        <v/>
      </c>
      <c r="CK229" s="1325" t="str">
        <f t="shared" si="557"/>
        <v/>
      </c>
      <c r="CL229" s="1325" t="str">
        <f t="shared" si="557"/>
        <v/>
      </c>
      <c r="CM229" s="1325" t="str">
        <f t="shared" si="557"/>
        <v/>
      </c>
      <c r="CN229" s="1324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4" t="str">
        <f t="shared" si="556"/>
        <v/>
      </c>
      <c r="CE230" s="1325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82"/>
        <v/>
      </c>
      <c r="CG230" s="1325" t="str">
        <f t="shared" si="582"/>
        <v/>
      </c>
      <c r="CH230" s="1325" t="str">
        <f t="shared" si="582"/>
        <v/>
      </c>
      <c r="CI230" s="1326" t="str">
        <f t="shared" si="582"/>
        <v/>
      </c>
      <c r="CJ230" s="1325" t="str">
        <f t="shared" si="582"/>
        <v/>
      </c>
      <c r="CK230" s="1325" t="str">
        <f t="shared" si="582"/>
        <v/>
      </c>
      <c r="CL230" s="1325" t="str">
        <f t="shared" si="582"/>
        <v/>
      </c>
      <c r="CM230" s="1325" t="str">
        <f t="shared" si="582"/>
        <v/>
      </c>
      <c r="CN230" s="1324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1" t="str">
        <f t="shared" si="556"/>
        <v/>
      </c>
      <c r="CE231" s="1322" t="str">
        <f t="shared" si="582"/>
        <v/>
      </c>
      <c r="CF231" s="1322" t="str">
        <f t="shared" si="582"/>
        <v/>
      </c>
      <c r="CG231" s="1322" t="str">
        <f t="shared" si="582"/>
        <v/>
      </c>
      <c r="CH231" s="1322" t="str">
        <f t="shared" si="582"/>
        <v/>
      </c>
      <c r="CI231" s="1323" t="str">
        <f t="shared" si="582"/>
        <v/>
      </c>
      <c r="CJ231" s="1322" t="str">
        <f t="shared" si="582"/>
        <v/>
      </c>
      <c r="CK231" s="1322" t="str">
        <f t="shared" si="582"/>
        <v/>
      </c>
      <c r="CL231" s="1322" t="str">
        <f t="shared" si="582"/>
        <v/>
      </c>
      <c r="CM231" s="1322" t="str">
        <f t="shared" si="582"/>
        <v/>
      </c>
      <c r="CN231" s="1321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4" t="str">
        <f t="shared" si="556"/>
        <v/>
      </c>
      <c r="CE232" s="1325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3"/>
        <v/>
      </c>
      <c r="CG232" s="1325" t="str">
        <f t="shared" si="583"/>
        <v/>
      </c>
      <c r="CH232" s="1325" t="str">
        <f t="shared" si="583"/>
        <v/>
      </c>
      <c r="CI232" s="1326" t="str">
        <f t="shared" si="583"/>
        <v/>
      </c>
      <c r="CJ232" s="1325" t="str">
        <f t="shared" si="583"/>
        <v/>
      </c>
      <c r="CK232" s="1325" t="str">
        <f t="shared" si="583"/>
        <v/>
      </c>
      <c r="CL232" s="1325" t="str">
        <f t="shared" si="583"/>
        <v/>
      </c>
      <c r="CM232" s="1325" t="str">
        <f t="shared" si="583"/>
        <v/>
      </c>
      <c r="CN232" s="1324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606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4" t="str">
        <f t="shared" si="556"/>
        <v/>
      </c>
      <c r="CE233" s="1325" t="str">
        <f t="shared" si="583"/>
        <v/>
      </c>
      <c r="CF233" s="1325" t="str">
        <f t="shared" si="583"/>
        <v/>
      </c>
      <c r="CG233" s="1325" t="str">
        <f t="shared" si="583"/>
        <v/>
      </c>
      <c r="CH233" s="1325" t="str">
        <f t="shared" si="583"/>
        <v/>
      </c>
      <c r="CI233" s="1326" t="str">
        <f t="shared" si="583"/>
        <v/>
      </c>
      <c r="CJ233" s="1325" t="str">
        <f t="shared" si="583"/>
        <v/>
      </c>
      <c r="CK233" s="1325" t="str">
        <f t="shared" si="583"/>
        <v/>
      </c>
      <c r="CL233" s="1325" t="str">
        <f t="shared" si="583"/>
        <v/>
      </c>
      <c r="CM233" s="1325" t="str">
        <f t="shared" si="583"/>
        <v/>
      </c>
      <c r="CN233" s="1324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1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3"/>
        <v/>
      </c>
      <c r="CF234" s="1322" t="str">
        <f t="shared" si="583"/>
        <v/>
      </c>
      <c r="CG234" s="1322" t="str">
        <f t="shared" si="583"/>
        <v/>
      </c>
      <c r="CH234" s="1322" t="str">
        <f t="shared" si="583"/>
        <v/>
      </c>
      <c r="CI234" s="1323" t="str">
        <f t="shared" si="583"/>
        <v/>
      </c>
      <c r="CJ234" s="1322" t="str">
        <f t="shared" si="583"/>
        <v/>
      </c>
      <c r="CK234" s="1322" t="str">
        <f t="shared" si="583"/>
        <v/>
      </c>
      <c r="CL234" s="1322" t="str">
        <f t="shared" si="583"/>
        <v/>
      </c>
      <c r="CM234" s="1322" t="str">
        <f t="shared" si="583"/>
        <v/>
      </c>
      <c r="CN234" s="1321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1" t="str">
        <f t="shared" si="588"/>
        <v/>
      </c>
      <c r="CE235" s="1322" t="str">
        <f t="shared" si="583"/>
        <v/>
      </c>
      <c r="CF235" s="1322" t="str">
        <f t="shared" si="583"/>
        <v/>
      </c>
      <c r="CG235" s="1322" t="str">
        <f t="shared" si="583"/>
        <v/>
      </c>
      <c r="CH235" s="1322" t="str">
        <f t="shared" si="583"/>
        <v/>
      </c>
      <c r="CI235" s="1323" t="str">
        <f t="shared" si="583"/>
        <v/>
      </c>
      <c r="CJ235" s="1322" t="str">
        <f t="shared" si="583"/>
        <v/>
      </c>
      <c r="CK235" s="1322" t="str">
        <f t="shared" si="583"/>
        <v/>
      </c>
      <c r="CL235" s="1322" t="str">
        <f t="shared" si="583"/>
        <v/>
      </c>
      <c r="CM235" s="1322" t="str">
        <f t="shared" si="583"/>
        <v/>
      </c>
      <c r="CN235" s="1321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1" t="str">
        <f t="shared" si="588"/>
        <v/>
      </c>
      <c r="CE236" s="1322" t="str">
        <f t="shared" si="583"/>
        <v/>
      </c>
      <c r="CF236" s="1322" t="str">
        <f t="shared" si="583"/>
        <v/>
      </c>
      <c r="CG236" s="1322" t="str">
        <f t="shared" si="583"/>
        <v/>
      </c>
      <c r="CH236" s="1322" t="str">
        <f t="shared" si="583"/>
        <v/>
      </c>
      <c r="CI236" s="1323" t="str">
        <f t="shared" si="583"/>
        <v/>
      </c>
      <c r="CJ236" s="1322" t="str">
        <f t="shared" si="583"/>
        <v/>
      </c>
      <c r="CK236" s="1322" t="str">
        <f t="shared" si="583"/>
        <v/>
      </c>
      <c r="CL236" s="1322" t="str">
        <f t="shared" si="583"/>
        <v/>
      </c>
      <c r="CM236" s="1322" t="str">
        <f t="shared" si="583"/>
        <v/>
      </c>
      <c r="CN236" s="1321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1">
        <f t="shared" si="588"/>
        <v>50</v>
      </c>
      <c r="CE237" s="1322">
        <f t="shared" si="583"/>
        <v>100</v>
      </c>
      <c r="CF237" s="1322">
        <f t="shared" si="583"/>
        <v>200</v>
      </c>
      <c r="CG237" s="1322">
        <f t="shared" si="583"/>
        <v>250</v>
      </c>
      <c r="CH237" s="1322">
        <f t="shared" si="583"/>
        <v>250</v>
      </c>
      <c r="CI237" s="1323">
        <f t="shared" si="583"/>
        <v>350</v>
      </c>
      <c r="CJ237" s="1322">
        <f t="shared" si="583"/>
        <v>400</v>
      </c>
      <c r="CK237" s="1322">
        <f t="shared" si="583"/>
        <v>450</v>
      </c>
      <c r="CL237" s="1322">
        <f t="shared" si="583"/>
        <v>500</v>
      </c>
      <c r="CM237" s="1322">
        <f t="shared" si="583"/>
        <v>650</v>
      </c>
      <c r="CN237" s="1321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962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1">
        <f t="shared" si="588"/>
        <v>15198.083999999999</v>
      </c>
      <c r="CE238" s="1322">
        <f t="shared" si="583"/>
        <v>15198.083999999999</v>
      </c>
      <c r="CF238" s="1322">
        <f t="shared" si="583"/>
        <v>15198.083999999999</v>
      </c>
      <c r="CG238" s="1322">
        <f t="shared" si="583"/>
        <v>15198.083999999999</v>
      </c>
      <c r="CH238" s="1322">
        <f t="shared" si="583"/>
        <v>15198.083999999999</v>
      </c>
      <c r="CI238" s="1323">
        <f t="shared" si="583"/>
        <v>15198.083999999999</v>
      </c>
      <c r="CJ238" s="1322">
        <f t="shared" si="583"/>
        <v>15198.083999999999</v>
      </c>
      <c r="CK238" s="1322">
        <f t="shared" si="583"/>
        <v>15198.083999999999</v>
      </c>
      <c r="CL238" s="1322">
        <f t="shared" si="583"/>
        <v>15198.083999999999</v>
      </c>
      <c r="CM238" s="1322">
        <f t="shared" si="583"/>
        <v>15198.083999999999</v>
      </c>
      <c r="CN238" s="1321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1">
        <f t="shared" si="588"/>
        <v>0</v>
      </c>
      <c r="CE239" s="1322">
        <f t="shared" si="583"/>
        <v>50</v>
      </c>
      <c r="CF239" s="1322">
        <f t="shared" si="583"/>
        <v>60</v>
      </c>
      <c r="CG239" s="1322">
        <f t="shared" si="583"/>
        <v>100</v>
      </c>
      <c r="CH239" s="1322">
        <f t="shared" si="583"/>
        <v>150</v>
      </c>
      <c r="CI239" s="1323">
        <f t="shared" si="583"/>
        <v>150</v>
      </c>
      <c r="CJ239" s="1322">
        <f t="shared" si="583"/>
        <v>150</v>
      </c>
      <c r="CK239" s="1322">
        <f t="shared" si="583"/>
        <v>150</v>
      </c>
      <c r="CL239" s="1322">
        <f t="shared" si="583"/>
        <v>200</v>
      </c>
      <c r="CM239" s="1322">
        <f t="shared" si="583"/>
        <v>200</v>
      </c>
      <c r="CN239" s="1321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44"/>
        <v/>
      </c>
      <c r="CA240" s="1304" t="str">
        <f t="shared" si="545"/>
        <v/>
      </c>
      <c r="CB240" s="1304">
        <f t="shared" si="546"/>
        <v>4.3166666666666673</v>
      </c>
      <c r="CC240" s="1305">
        <f t="shared" si="547"/>
        <v>5.9111111111111114</v>
      </c>
      <c r="CD240" s="1345">
        <f t="shared" si="588"/>
        <v>0</v>
      </c>
      <c r="CE240" s="1346">
        <f t="shared" si="583"/>
        <v>3</v>
      </c>
      <c r="CF240" s="1346">
        <f t="shared" si="583"/>
        <v>3.2</v>
      </c>
      <c r="CG240" s="1346">
        <f t="shared" si="583"/>
        <v>5</v>
      </c>
      <c r="CH240" s="1346">
        <f t="shared" si="583"/>
        <v>5</v>
      </c>
      <c r="CI240" s="1347">
        <f t="shared" si="583"/>
        <v>5.5</v>
      </c>
      <c r="CJ240" s="1346">
        <f t="shared" si="583"/>
        <v>7.5</v>
      </c>
      <c r="CK240" s="1346">
        <f t="shared" si="583"/>
        <v>8</v>
      </c>
      <c r="CL240" s="1346">
        <f t="shared" si="583"/>
        <v>8</v>
      </c>
      <c r="CM240" s="1346">
        <f t="shared" si="583"/>
        <v>8</v>
      </c>
      <c r="CN240" s="1345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1">
        <f t="shared" si="588"/>
        <v>0</v>
      </c>
      <c r="CE241" s="1322">
        <f t="shared" si="583"/>
        <v>180</v>
      </c>
      <c r="CF241" s="1322">
        <f t="shared" si="583"/>
        <v>400</v>
      </c>
      <c r="CG241" s="1322">
        <f t="shared" si="583"/>
        <v>480</v>
      </c>
      <c r="CH241" s="1322">
        <f t="shared" si="583"/>
        <v>500</v>
      </c>
      <c r="CI241" s="1323">
        <f t="shared" si="583"/>
        <v>1000</v>
      </c>
      <c r="CJ241" s="1322">
        <f t="shared" si="583"/>
        <v>1125</v>
      </c>
      <c r="CK241" s="1322">
        <f t="shared" si="583"/>
        <v>1200</v>
      </c>
      <c r="CL241" s="1322">
        <f t="shared" si="583"/>
        <v>1200</v>
      </c>
      <c r="CM241" s="1322">
        <f t="shared" si="583"/>
        <v>1600</v>
      </c>
      <c r="CN241" s="1321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1" t="str">
        <f t="shared" si="588"/>
        <v/>
      </c>
      <c r="CE242" s="1322">
        <f t="shared" si="583"/>
        <v>0</v>
      </c>
      <c r="CF242" s="1322">
        <f t="shared" si="583"/>
        <v>0</v>
      </c>
      <c r="CG242" s="1322">
        <f t="shared" si="583"/>
        <v>0</v>
      </c>
      <c r="CH242" s="1322">
        <f t="shared" si="583"/>
        <v>0</v>
      </c>
      <c r="CI242" s="1323">
        <f t="shared" si="583"/>
        <v>0</v>
      </c>
      <c r="CJ242" s="1322">
        <f t="shared" si="583"/>
        <v>8</v>
      </c>
      <c r="CK242" s="1322">
        <f t="shared" si="583"/>
        <v>50</v>
      </c>
      <c r="CL242" s="1322">
        <f t="shared" si="583"/>
        <v>60</v>
      </c>
      <c r="CM242" s="1322">
        <f t="shared" si="583"/>
        <v>100</v>
      </c>
      <c r="CN242" s="1321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4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5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5">
        <f t="shared" si="605"/>
        <v>7.8860958904109588E-2</v>
      </c>
      <c r="CG243" s="1325">
        <f t="shared" si="605"/>
        <v>7.8860958904109588E-2</v>
      </c>
      <c r="CH243" s="1325">
        <f t="shared" si="605"/>
        <v>7.8860958904109588E-2</v>
      </c>
      <c r="CI243" s="1326">
        <f t="shared" si="605"/>
        <v>0.14194972602739722</v>
      </c>
      <c r="CJ243" s="1325">
        <f t="shared" si="605"/>
        <v>0.15141304109589038</v>
      </c>
      <c r="CK243" s="1325">
        <f t="shared" si="605"/>
        <v>0.15772191780821918</v>
      </c>
      <c r="CL243" s="1325">
        <f t="shared" si="605"/>
        <v>0.17743715753424655</v>
      </c>
      <c r="CM243" s="1325">
        <f t="shared" si="605"/>
        <v>0.23658287671232869</v>
      </c>
      <c r="CN243" s="1324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1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05"/>
        <v/>
      </c>
      <c r="CF244" s="1322" t="str">
        <f t="shared" si="605"/>
        <v/>
      </c>
      <c r="CG244" s="1322" t="str">
        <f t="shared" si="605"/>
        <v/>
      </c>
      <c r="CH244" s="1322" t="str">
        <f t="shared" si="605"/>
        <v/>
      </c>
      <c r="CI244" s="1323">
        <f t="shared" si="605"/>
        <v>0</v>
      </c>
      <c r="CJ244" s="1322" t="str">
        <f t="shared" si="605"/>
        <v/>
      </c>
      <c r="CK244" s="1322" t="str">
        <f t="shared" si="605"/>
        <v/>
      </c>
      <c r="CL244" s="1322" t="str">
        <f t="shared" si="605"/>
        <v/>
      </c>
      <c r="CM244" s="1322" t="str">
        <f t="shared" si="605"/>
        <v/>
      </c>
      <c r="CN244" s="1321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1">
        <f t="shared" si="606"/>
        <v>14863.14</v>
      </c>
      <c r="CE245" s="1322">
        <f t="shared" si="605"/>
        <v>14863.14</v>
      </c>
      <c r="CF245" s="1322">
        <f t="shared" si="605"/>
        <v>14863.14</v>
      </c>
      <c r="CG245" s="1322">
        <f t="shared" si="605"/>
        <v>14863.14</v>
      </c>
      <c r="CH245" s="1322">
        <f t="shared" si="605"/>
        <v>14863.14</v>
      </c>
      <c r="CI245" s="1323">
        <f t="shared" si="605"/>
        <v>14863.14</v>
      </c>
      <c r="CJ245" s="1322">
        <f t="shared" si="605"/>
        <v>14863.14</v>
      </c>
      <c r="CK245" s="1322">
        <f t="shared" si="605"/>
        <v>14863.14</v>
      </c>
      <c r="CL245" s="1322">
        <f t="shared" si="605"/>
        <v>14863.14</v>
      </c>
      <c r="CM245" s="1322">
        <f t="shared" si="605"/>
        <v>14863.14</v>
      </c>
      <c r="CN245" s="1321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1" t="str">
        <f t="shared" si="606"/>
        <v/>
      </c>
      <c r="CE246" s="1322" t="str">
        <f t="shared" si="605"/>
        <v/>
      </c>
      <c r="CF246" s="1322" t="str">
        <f t="shared" si="605"/>
        <v/>
      </c>
      <c r="CG246" s="1322" t="str">
        <f t="shared" si="605"/>
        <v/>
      </c>
      <c r="CH246" s="1322" t="str">
        <f t="shared" si="605"/>
        <v/>
      </c>
      <c r="CI246" s="1323" t="str">
        <f t="shared" si="605"/>
        <v/>
      </c>
      <c r="CJ246" s="1322" t="str">
        <f t="shared" si="605"/>
        <v/>
      </c>
      <c r="CK246" s="1322" t="str">
        <f t="shared" si="605"/>
        <v/>
      </c>
      <c r="CL246" s="1322" t="str">
        <f t="shared" si="605"/>
        <v/>
      </c>
      <c r="CM246" s="1322" t="str">
        <f t="shared" si="605"/>
        <v/>
      </c>
      <c r="CN246" s="1321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1" t="str">
        <f t="shared" si="606"/>
        <v/>
      </c>
      <c r="CE247" s="1322" t="str">
        <f t="shared" si="605"/>
        <v/>
      </c>
      <c r="CF247" s="1322" t="str">
        <f t="shared" si="605"/>
        <v/>
      </c>
      <c r="CG247" s="1322" t="str">
        <f t="shared" si="605"/>
        <v/>
      </c>
      <c r="CH247" s="1322" t="str">
        <f t="shared" si="605"/>
        <v/>
      </c>
      <c r="CI247" s="1323" t="str">
        <f t="shared" si="605"/>
        <v/>
      </c>
      <c r="CJ247" s="1322" t="str">
        <f t="shared" si="605"/>
        <v/>
      </c>
      <c r="CK247" s="1322" t="str">
        <f t="shared" si="605"/>
        <v/>
      </c>
      <c r="CL247" s="1322" t="str">
        <f t="shared" si="605"/>
        <v/>
      </c>
      <c r="CM247" s="1322" t="str">
        <f t="shared" si="605"/>
        <v/>
      </c>
      <c r="CN247" s="1321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1" t="str">
        <f t="shared" si="606"/>
        <v/>
      </c>
      <c r="CE248" s="1322" t="str">
        <f t="shared" si="605"/>
        <v/>
      </c>
      <c r="CF248" s="1322" t="str">
        <f t="shared" si="605"/>
        <v/>
      </c>
      <c r="CG248" s="1322" t="str">
        <f t="shared" si="605"/>
        <v/>
      </c>
      <c r="CH248" s="1322" t="str">
        <f t="shared" si="605"/>
        <v/>
      </c>
      <c r="CI248" s="1323" t="str">
        <f t="shared" si="605"/>
        <v/>
      </c>
      <c r="CJ248" s="1322" t="str">
        <f t="shared" si="605"/>
        <v/>
      </c>
      <c r="CK248" s="1322" t="str">
        <f t="shared" si="605"/>
        <v/>
      </c>
      <c r="CL248" s="1322" t="str">
        <f t="shared" si="605"/>
        <v/>
      </c>
      <c r="CM248" s="1322" t="str">
        <f t="shared" si="605"/>
        <v/>
      </c>
      <c r="CN248" s="1321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1" t="str">
        <f t="shared" si="606"/>
        <v/>
      </c>
      <c r="CE249" s="1322" t="str">
        <f t="shared" si="605"/>
        <v/>
      </c>
      <c r="CF249" s="1322" t="str">
        <f t="shared" si="605"/>
        <v/>
      </c>
      <c r="CG249" s="1322" t="str">
        <f t="shared" si="605"/>
        <v/>
      </c>
      <c r="CH249" s="1322" t="str">
        <f t="shared" si="605"/>
        <v/>
      </c>
      <c r="CI249" s="1323" t="str">
        <f t="shared" si="605"/>
        <v/>
      </c>
      <c r="CJ249" s="1322" t="str">
        <f t="shared" si="605"/>
        <v/>
      </c>
      <c r="CK249" s="1322" t="str">
        <f t="shared" si="605"/>
        <v/>
      </c>
      <c r="CL249" s="1322" t="str">
        <f t="shared" si="605"/>
        <v/>
      </c>
      <c r="CM249" s="1322" t="str">
        <f t="shared" si="605"/>
        <v/>
      </c>
      <c r="CN249" s="1321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19"/>
        <v/>
      </c>
      <c r="CG250" s="1325" t="str">
        <f t="shared" si="619"/>
        <v/>
      </c>
      <c r="CH250" s="1325" t="str">
        <f t="shared" si="619"/>
        <v/>
      </c>
      <c r="CI250" s="1326">
        <f t="shared" si="619"/>
        <v>0</v>
      </c>
      <c r="CJ250" s="1325" t="str">
        <f t="shared" si="619"/>
        <v/>
      </c>
      <c r="CK250" s="1325" t="str">
        <f t="shared" si="619"/>
        <v/>
      </c>
      <c r="CL250" s="1325" t="str">
        <f t="shared" si="619"/>
        <v/>
      </c>
      <c r="CM250" s="1325" t="str">
        <f t="shared" si="619"/>
        <v/>
      </c>
      <c r="CN250" s="1324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1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19"/>
        <v/>
      </c>
      <c r="CF251" s="1322" t="str">
        <f t="shared" si="619"/>
        <v/>
      </c>
      <c r="CG251" s="1322" t="str">
        <f t="shared" si="619"/>
        <v/>
      </c>
      <c r="CH251" s="1322" t="str">
        <f t="shared" si="619"/>
        <v/>
      </c>
      <c r="CI251" s="1323" t="str">
        <f t="shared" si="619"/>
        <v/>
      </c>
      <c r="CJ251" s="1322" t="str">
        <f t="shared" si="619"/>
        <v/>
      </c>
      <c r="CK251" s="1322" t="str">
        <f t="shared" si="619"/>
        <v/>
      </c>
      <c r="CL251" s="1322" t="str">
        <f t="shared" si="619"/>
        <v/>
      </c>
      <c r="CM251" s="1322" t="str">
        <f t="shared" si="619"/>
        <v/>
      </c>
      <c r="CN251" s="1321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1">
        <f t="shared" si="620"/>
        <v>14444.46</v>
      </c>
      <c r="CE252" s="1322">
        <f t="shared" si="619"/>
        <v>14444.46</v>
      </c>
      <c r="CF252" s="1322">
        <f t="shared" si="619"/>
        <v>14444.46</v>
      </c>
      <c r="CG252" s="1322">
        <f t="shared" si="619"/>
        <v>14444.46</v>
      </c>
      <c r="CH252" s="1322">
        <f t="shared" si="619"/>
        <v>14444.46</v>
      </c>
      <c r="CI252" s="1323">
        <f t="shared" si="619"/>
        <v>14444.46</v>
      </c>
      <c r="CJ252" s="1322">
        <f t="shared" si="619"/>
        <v>14444.46</v>
      </c>
      <c r="CK252" s="1322">
        <f t="shared" si="619"/>
        <v>14444.46</v>
      </c>
      <c r="CL252" s="1322">
        <f t="shared" si="619"/>
        <v>14444.46</v>
      </c>
      <c r="CM252" s="1322">
        <f t="shared" si="619"/>
        <v>14444.46</v>
      </c>
      <c r="CN252" s="1321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1" t="str">
        <f t="shared" si="620"/>
        <v/>
      </c>
      <c r="CE253" s="1322" t="str">
        <f t="shared" si="619"/>
        <v/>
      </c>
      <c r="CF253" s="1322" t="str">
        <f t="shared" si="619"/>
        <v/>
      </c>
      <c r="CG253" s="1322" t="str">
        <f t="shared" si="619"/>
        <v/>
      </c>
      <c r="CH253" s="1322" t="str">
        <f t="shared" si="619"/>
        <v/>
      </c>
      <c r="CI253" s="1323" t="str">
        <f t="shared" si="619"/>
        <v/>
      </c>
      <c r="CJ253" s="1322" t="str">
        <f t="shared" si="619"/>
        <v/>
      </c>
      <c r="CK253" s="1322" t="str">
        <f t="shared" si="619"/>
        <v/>
      </c>
      <c r="CL253" s="1322" t="str">
        <f t="shared" si="619"/>
        <v/>
      </c>
      <c r="CM253" s="1322" t="str">
        <f t="shared" si="619"/>
        <v/>
      </c>
      <c r="CN253" s="1321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1" t="str">
        <f t="shared" si="620"/>
        <v/>
      </c>
      <c r="CE254" s="1322" t="str">
        <f t="shared" si="619"/>
        <v/>
      </c>
      <c r="CF254" s="1322" t="str">
        <f t="shared" si="619"/>
        <v/>
      </c>
      <c r="CG254" s="1322" t="str">
        <f t="shared" si="619"/>
        <v/>
      </c>
      <c r="CH254" s="1322" t="str">
        <f t="shared" si="619"/>
        <v/>
      </c>
      <c r="CI254" s="1323" t="str">
        <f t="shared" si="619"/>
        <v/>
      </c>
      <c r="CJ254" s="1322" t="str">
        <f t="shared" si="619"/>
        <v/>
      </c>
      <c r="CK254" s="1322" t="str">
        <f t="shared" si="619"/>
        <v/>
      </c>
      <c r="CL254" s="1322" t="str">
        <f t="shared" si="619"/>
        <v/>
      </c>
      <c r="CM254" s="1322" t="str">
        <f t="shared" si="619"/>
        <v/>
      </c>
      <c r="CN254" s="1321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1" t="str">
        <f t="shared" si="620"/>
        <v/>
      </c>
      <c r="CE255" s="1322" t="str">
        <f t="shared" si="619"/>
        <v/>
      </c>
      <c r="CF255" s="1322" t="str">
        <f t="shared" si="619"/>
        <v/>
      </c>
      <c r="CG255" s="1322" t="str">
        <f t="shared" si="619"/>
        <v/>
      </c>
      <c r="CH255" s="1322" t="str">
        <f t="shared" si="619"/>
        <v/>
      </c>
      <c r="CI255" s="1323" t="str">
        <f t="shared" si="619"/>
        <v/>
      </c>
      <c r="CJ255" s="1322" t="str">
        <f t="shared" si="619"/>
        <v/>
      </c>
      <c r="CK255" s="1322" t="str">
        <f t="shared" si="619"/>
        <v/>
      </c>
      <c r="CL255" s="1322" t="str">
        <f t="shared" si="619"/>
        <v/>
      </c>
      <c r="CM255" s="1322" t="str">
        <f t="shared" si="619"/>
        <v/>
      </c>
      <c r="CN255" s="1321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1" t="str">
        <f t="shared" si="620"/>
        <v/>
      </c>
      <c r="CE256" s="1322" t="str">
        <f t="shared" si="619"/>
        <v/>
      </c>
      <c r="CF256" s="1322" t="str">
        <f t="shared" si="619"/>
        <v/>
      </c>
      <c r="CG256" s="1322" t="str">
        <f t="shared" si="619"/>
        <v/>
      </c>
      <c r="CH256" s="1322" t="str">
        <f t="shared" si="619"/>
        <v/>
      </c>
      <c r="CI256" s="1323" t="str">
        <f t="shared" si="619"/>
        <v/>
      </c>
      <c r="CJ256" s="1322" t="str">
        <f t="shared" si="619"/>
        <v/>
      </c>
      <c r="CK256" s="1322" t="str">
        <f t="shared" si="619"/>
        <v/>
      </c>
      <c r="CL256" s="1322" t="str">
        <f t="shared" si="619"/>
        <v/>
      </c>
      <c r="CM256" s="1322" t="str">
        <f t="shared" si="619"/>
        <v/>
      </c>
      <c r="CN256" s="1321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3"/>
        <v/>
      </c>
      <c r="CG257" s="1325" t="str">
        <f t="shared" si="633"/>
        <v/>
      </c>
      <c r="CH257" s="1325" t="str">
        <f t="shared" si="633"/>
        <v/>
      </c>
      <c r="CI257" s="1326" t="str">
        <f t="shared" si="633"/>
        <v/>
      </c>
      <c r="CJ257" s="1325" t="str">
        <f t="shared" si="633"/>
        <v/>
      </c>
      <c r="CK257" s="1325" t="str">
        <f t="shared" si="633"/>
        <v/>
      </c>
      <c r="CL257" s="1325" t="str">
        <f t="shared" si="633"/>
        <v/>
      </c>
      <c r="CM257" s="1325" t="str">
        <f t="shared" si="633"/>
        <v/>
      </c>
      <c r="CN257" s="1324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1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3"/>
        <v/>
      </c>
      <c r="CF258" s="1322" t="str">
        <f t="shared" si="633"/>
        <v/>
      </c>
      <c r="CG258" s="1322" t="str">
        <f t="shared" si="633"/>
        <v/>
      </c>
      <c r="CH258" s="1322" t="str">
        <f t="shared" si="633"/>
        <v/>
      </c>
      <c r="CI258" s="1323" t="str">
        <f t="shared" si="633"/>
        <v/>
      </c>
      <c r="CJ258" s="1322" t="str">
        <f t="shared" si="633"/>
        <v/>
      </c>
      <c r="CK258" s="1322" t="str">
        <f t="shared" si="633"/>
        <v/>
      </c>
      <c r="CL258" s="1322" t="str">
        <f t="shared" si="633"/>
        <v/>
      </c>
      <c r="CM258" s="1322" t="str">
        <f t="shared" si="633"/>
        <v/>
      </c>
      <c r="CN258" s="1321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1">
        <f t="shared" si="634"/>
        <v>14653.8</v>
      </c>
      <c r="CE259" s="1322">
        <f t="shared" si="633"/>
        <v>14653.8</v>
      </c>
      <c r="CF259" s="1322">
        <f t="shared" si="633"/>
        <v>14653.8</v>
      </c>
      <c r="CG259" s="1322">
        <f t="shared" si="633"/>
        <v>14653.8</v>
      </c>
      <c r="CH259" s="1322">
        <f t="shared" si="633"/>
        <v>14653.8</v>
      </c>
      <c r="CI259" s="1323">
        <f t="shared" si="633"/>
        <v>14653.8</v>
      </c>
      <c r="CJ259" s="1322">
        <f t="shared" si="633"/>
        <v>14653.8</v>
      </c>
      <c r="CK259" s="1322">
        <f t="shared" si="633"/>
        <v>14653.8</v>
      </c>
      <c r="CL259" s="1322">
        <f t="shared" si="633"/>
        <v>14653.8</v>
      </c>
      <c r="CM259" s="1322">
        <f t="shared" si="633"/>
        <v>14653.8</v>
      </c>
      <c r="CN259" s="1321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1" t="str">
        <f t="shared" si="634"/>
        <v/>
      </c>
      <c r="CE260" s="1322" t="str">
        <f t="shared" si="633"/>
        <v/>
      </c>
      <c r="CF260" s="1322" t="str">
        <f t="shared" si="633"/>
        <v/>
      </c>
      <c r="CG260" s="1322" t="str">
        <f t="shared" si="633"/>
        <v/>
      </c>
      <c r="CH260" s="1322" t="str">
        <f t="shared" si="633"/>
        <v/>
      </c>
      <c r="CI260" s="1323" t="str">
        <f t="shared" si="633"/>
        <v/>
      </c>
      <c r="CJ260" s="1322" t="str">
        <f t="shared" si="633"/>
        <v/>
      </c>
      <c r="CK260" s="1322" t="str">
        <f t="shared" si="633"/>
        <v/>
      </c>
      <c r="CL260" s="1322" t="str">
        <f t="shared" si="633"/>
        <v/>
      </c>
      <c r="CM260" s="1322" t="str">
        <f t="shared" si="633"/>
        <v/>
      </c>
      <c r="CN260" s="1321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1" t="str">
        <f t="shared" si="634"/>
        <v/>
      </c>
      <c r="CE261" s="1322" t="str">
        <f t="shared" si="633"/>
        <v/>
      </c>
      <c r="CF261" s="1322" t="str">
        <f t="shared" si="633"/>
        <v/>
      </c>
      <c r="CG261" s="1322" t="str">
        <f t="shared" si="633"/>
        <v/>
      </c>
      <c r="CH261" s="1322" t="str">
        <f t="shared" si="633"/>
        <v/>
      </c>
      <c r="CI261" s="1323" t="str">
        <f t="shared" si="633"/>
        <v/>
      </c>
      <c r="CJ261" s="1322" t="str">
        <f t="shared" si="633"/>
        <v/>
      </c>
      <c r="CK261" s="1322" t="str">
        <f t="shared" si="633"/>
        <v/>
      </c>
      <c r="CL261" s="1322" t="str">
        <f t="shared" si="633"/>
        <v/>
      </c>
      <c r="CM261" s="1322" t="str">
        <f t="shared" si="633"/>
        <v/>
      </c>
      <c r="CN261" s="1321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1" t="str">
        <f t="shared" si="634"/>
        <v/>
      </c>
      <c r="CE262" s="1322" t="str">
        <f t="shared" si="633"/>
        <v/>
      </c>
      <c r="CF262" s="1322" t="str">
        <f t="shared" si="633"/>
        <v/>
      </c>
      <c r="CG262" s="1322" t="str">
        <f t="shared" si="633"/>
        <v/>
      </c>
      <c r="CH262" s="1322" t="str">
        <f t="shared" si="633"/>
        <v/>
      </c>
      <c r="CI262" s="1323" t="str">
        <f t="shared" si="633"/>
        <v/>
      </c>
      <c r="CJ262" s="1322" t="str">
        <f t="shared" si="633"/>
        <v/>
      </c>
      <c r="CK262" s="1322" t="str">
        <f t="shared" si="633"/>
        <v/>
      </c>
      <c r="CL262" s="1322" t="str">
        <f t="shared" si="633"/>
        <v/>
      </c>
      <c r="CM262" s="1322" t="str">
        <f t="shared" si="633"/>
        <v/>
      </c>
      <c r="CN262" s="1321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1" t="str">
        <f t="shared" si="634"/>
        <v/>
      </c>
      <c r="CE263" s="1322" t="str">
        <f t="shared" si="633"/>
        <v/>
      </c>
      <c r="CF263" s="1322" t="str">
        <f t="shared" si="633"/>
        <v/>
      </c>
      <c r="CG263" s="1322" t="str">
        <f t="shared" si="633"/>
        <v/>
      </c>
      <c r="CH263" s="1322" t="str">
        <f t="shared" si="633"/>
        <v/>
      </c>
      <c r="CI263" s="1323" t="str">
        <f t="shared" si="633"/>
        <v/>
      </c>
      <c r="CJ263" s="1322" t="str">
        <f t="shared" si="633"/>
        <v/>
      </c>
      <c r="CK263" s="1322" t="str">
        <f t="shared" si="633"/>
        <v/>
      </c>
      <c r="CL263" s="1322" t="str">
        <f t="shared" si="633"/>
        <v/>
      </c>
      <c r="CM263" s="1322" t="str">
        <f t="shared" si="633"/>
        <v/>
      </c>
      <c r="CN263" s="1321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7"/>
        <v/>
      </c>
      <c r="CG264" s="1325" t="str">
        <f t="shared" si="647"/>
        <v/>
      </c>
      <c r="CH264" s="1325" t="str">
        <f t="shared" si="647"/>
        <v/>
      </c>
      <c r="CI264" s="1326" t="str">
        <f t="shared" si="647"/>
        <v/>
      </c>
      <c r="CJ264" s="1325" t="str">
        <f t="shared" si="647"/>
        <v/>
      </c>
      <c r="CK264" s="1325" t="str">
        <f t="shared" si="647"/>
        <v/>
      </c>
      <c r="CL264" s="1325" t="str">
        <f t="shared" si="647"/>
        <v/>
      </c>
      <c r="CM264" s="1325" t="str">
        <f t="shared" si="647"/>
        <v/>
      </c>
      <c r="CN264" s="1324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1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7"/>
        <v/>
      </c>
      <c r="CF265" s="1322" t="str">
        <f t="shared" si="647"/>
        <v/>
      </c>
      <c r="CG265" s="1322" t="str">
        <f t="shared" si="647"/>
        <v/>
      </c>
      <c r="CH265" s="1322" t="str">
        <f t="shared" si="647"/>
        <v/>
      </c>
      <c r="CI265" s="1323" t="str">
        <f t="shared" si="647"/>
        <v/>
      </c>
      <c r="CJ265" s="1322" t="str">
        <f t="shared" si="647"/>
        <v/>
      </c>
      <c r="CK265" s="1322" t="str">
        <f t="shared" si="647"/>
        <v/>
      </c>
      <c r="CL265" s="1322" t="str">
        <f t="shared" si="647"/>
        <v/>
      </c>
      <c r="CM265" s="1322" t="str">
        <f t="shared" si="647"/>
        <v/>
      </c>
      <c r="CN265" s="1321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1">
        <f t="shared" si="648"/>
        <v>14235.119999999999</v>
      </c>
      <c r="CE266" s="1322">
        <f t="shared" si="647"/>
        <v>14235.119999999999</v>
      </c>
      <c r="CF266" s="1322">
        <f t="shared" si="647"/>
        <v>14235.119999999999</v>
      </c>
      <c r="CG266" s="1322">
        <f t="shared" si="647"/>
        <v>14235.119999999999</v>
      </c>
      <c r="CH266" s="1322">
        <f t="shared" si="647"/>
        <v>14235.119999999999</v>
      </c>
      <c r="CI266" s="1323">
        <f t="shared" si="647"/>
        <v>14235.119999999999</v>
      </c>
      <c r="CJ266" s="1322">
        <f t="shared" si="647"/>
        <v>14235.119999999999</v>
      </c>
      <c r="CK266" s="1322">
        <f t="shared" si="647"/>
        <v>14235.119999999999</v>
      </c>
      <c r="CL266" s="1322">
        <f t="shared" si="647"/>
        <v>14235.119999999999</v>
      </c>
      <c r="CM266" s="1322">
        <f t="shared" si="647"/>
        <v>14235.119999999999</v>
      </c>
      <c r="CN266" s="1321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1" t="str">
        <f t="shared" si="648"/>
        <v/>
      </c>
      <c r="CE267" s="1322" t="str">
        <f t="shared" si="647"/>
        <v/>
      </c>
      <c r="CF267" s="1322" t="str">
        <f t="shared" si="647"/>
        <v/>
      </c>
      <c r="CG267" s="1322" t="str">
        <f t="shared" si="647"/>
        <v/>
      </c>
      <c r="CH267" s="1322">
        <f t="shared" si="647"/>
        <v>0</v>
      </c>
      <c r="CI267" s="1323">
        <f t="shared" si="647"/>
        <v>0</v>
      </c>
      <c r="CJ267" s="1322">
        <f t="shared" si="647"/>
        <v>0</v>
      </c>
      <c r="CK267" s="1322" t="str">
        <f t="shared" si="647"/>
        <v/>
      </c>
      <c r="CL267" s="1322" t="str">
        <f t="shared" si="647"/>
        <v/>
      </c>
      <c r="CM267" s="1322" t="str">
        <f t="shared" si="647"/>
        <v/>
      </c>
      <c r="CN267" s="1321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1" t="str">
        <f t="shared" si="648"/>
        <v/>
      </c>
      <c r="CE268" s="1322" t="str">
        <f t="shared" si="647"/>
        <v/>
      </c>
      <c r="CF268" s="1322" t="str">
        <f t="shared" si="647"/>
        <v/>
      </c>
      <c r="CG268" s="1322" t="str">
        <f t="shared" si="647"/>
        <v/>
      </c>
      <c r="CH268" s="1322" t="str">
        <f t="shared" si="647"/>
        <v/>
      </c>
      <c r="CI268" s="1323" t="str">
        <f t="shared" si="647"/>
        <v/>
      </c>
      <c r="CJ268" s="1322" t="str">
        <f t="shared" si="647"/>
        <v/>
      </c>
      <c r="CK268" s="1322" t="str">
        <f t="shared" si="647"/>
        <v/>
      </c>
      <c r="CL268" s="1322" t="str">
        <f t="shared" si="647"/>
        <v/>
      </c>
      <c r="CM268" s="1322" t="str">
        <f t="shared" si="647"/>
        <v/>
      </c>
      <c r="CN268" s="1321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1" t="str">
        <f t="shared" si="648"/>
        <v/>
      </c>
      <c r="CE269" s="1322" t="str">
        <f t="shared" si="647"/>
        <v/>
      </c>
      <c r="CF269" s="1322" t="str">
        <f t="shared" si="647"/>
        <v/>
      </c>
      <c r="CG269" s="1322" t="str">
        <f t="shared" si="647"/>
        <v/>
      </c>
      <c r="CH269" s="1322">
        <f t="shared" si="647"/>
        <v>0</v>
      </c>
      <c r="CI269" s="1323">
        <f t="shared" si="647"/>
        <v>0</v>
      </c>
      <c r="CJ269" s="1322">
        <f t="shared" si="647"/>
        <v>0</v>
      </c>
      <c r="CK269" s="1322" t="str">
        <f t="shared" si="647"/>
        <v/>
      </c>
      <c r="CL269" s="1322" t="str">
        <f t="shared" si="647"/>
        <v/>
      </c>
      <c r="CM269" s="1322" t="str">
        <f t="shared" si="647"/>
        <v/>
      </c>
      <c r="CN269" s="1321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1" t="str">
        <f t="shared" si="648"/>
        <v/>
      </c>
      <c r="CE270" s="1322" t="str">
        <f t="shared" si="647"/>
        <v/>
      </c>
      <c r="CF270" s="1322" t="str">
        <f t="shared" si="647"/>
        <v/>
      </c>
      <c r="CG270" s="1322" t="str">
        <f t="shared" si="647"/>
        <v/>
      </c>
      <c r="CH270" s="1322" t="str">
        <f t="shared" si="647"/>
        <v/>
      </c>
      <c r="CI270" s="1323" t="str">
        <f t="shared" si="647"/>
        <v/>
      </c>
      <c r="CJ270" s="1322" t="str">
        <f t="shared" si="647"/>
        <v/>
      </c>
      <c r="CK270" s="1322" t="str">
        <f t="shared" si="647"/>
        <v/>
      </c>
      <c r="CL270" s="1322" t="str">
        <f t="shared" si="647"/>
        <v/>
      </c>
      <c r="CM270" s="1322" t="str">
        <f t="shared" si="647"/>
        <v/>
      </c>
      <c r="CN270" s="1321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1"/>
        <v/>
      </c>
      <c r="CG271" s="1325" t="str">
        <f t="shared" si="661"/>
        <v/>
      </c>
      <c r="CH271" s="1325" t="str">
        <f t="shared" si="661"/>
        <v/>
      </c>
      <c r="CI271" s="1326" t="str">
        <f t="shared" si="661"/>
        <v/>
      </c>
      <c r="CJ271" s="1325" t="str">
        <f t="shared" si="661"/>
        <v/>
      </c>
      <c r="CK271" s="1325" t="str">
        <f t="shared" si="661"/>
        <v/>
      </c>
      <c r="CL271" s="1325" t="str">
        <f t="shared" si="661"/>
        <v/>
      </c>
      <c r="CM271" s="1325" t="str">
        <f t="shared" si="661"/>
        <v/>
      </c>
      <c r="CN271" s="1324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1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2">
        <f t="shared" si="661"/>
        <v>100</v>
      </c>
      <c r="CF272" s="1322">
        <f t="shared" si="661"/>
        <v>100</v>
      </c>
      <c r="CG272" s="1322">
        <f t="shared" si="661"/>
        <v>100</v>
      </c>
      <c r="CH272" s="1322">
        <f t="shared" si="661"/>
        <v>200</v>
      </c>
      <c r="CI272" s="1323">
        <f t="shared" si="661"/>
        <v>250</v>
      </c>
      <c r="CJ272" s="1322">
        <f t="shared" si="661"/>
        <v>350</v>
      </c>
      <c r="CK272" s="1322">
        <f t="shared" si="661"/>
        <v>400</v>
      </c>
      <c r="CL272" s="1322">
        <f t="shared" si="661"/>
        <v>650</v>
      </c>
      <c r="CM272" s="1322">
        <f t="shared" si="661"/>
        <v>900</v>
      </c>
      <c r="CN272" s="1321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1">
        <f t="shared" si="662"/>
        <v>14193.252</v>
      </c>
      <c r="CE273" s="1322">
        <f t="shared" si="661"/>
        <v>14193.252</v>
      </c>
      <c r="CF273" s="1322">
        <f t="shared" si="661"/>
        <v>14193.252</v>
      </c>
      <c r="CG273" s="1322">
        <f t="shared" si="661"/>
        <v>14193.252</v>
      </c>
      <c r="CH273" s="1322">
        <f t="shared" si="661"/>
        <v>14193.252</v>
      </c>
      <c r="CI273" s="1323">
        <f t="shared" si="661"/>
        <v>14193.252</v>
      </c>
      <c r="CJ273" s="1322">
        <f t="shared" si="661"/>
        <v>14193.252</v>
      </c>
      <c r="CK273" s="1322">
        <f t="shared" si="661"/>
        <v>14193.252</v>
      </c>
      <c r="CL273" s="1322">
        <f t="shared" si="661"/>
        <v>14193.252</v>
      </c>
      <c r="CM273" s="1322">
        <f t="shared" si="661"/>
        <v>14193.252</v>
      </c>
      <c r="CN273" s="1321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1">
        <f t="shared" si="662"/>
        <v>0</v>
      </c>
      <c r="CE274" s="1322">
        <f t="shared" si="661"/>
        <v>10</v>
      </c>
      <c r="CF274" s="1322">
        <f t="shared" si="661"/>
        <v>20</v>
      </c>
      <c r="CG274" s="1322">
        <f t="shared" si="661"/>
        <v>40</v>
      </c>
      <c r="CH274" s="1322">
        <f t="shared" si="661"/>
        <v>50</v>
      </c>
      <c r="CI274" s="1323">
        <f t="shared" si="661"/>
        <v>50</v>
      </c>
      <c r="CJ274" s="1322">
        <f t="shared" si="661"/>
        <v>100</v>
      </c>
      <c r="CK274" s="1322">
        <f t="shared" si="661"/>
        <v>150</v>
      </c>
      <c r="CL274" s="1322">
        <f t="shared" si="661"/>
        <v>300</v>
      </c>
      <c r="CM274" s="1322">
        <f t="shared" si="661"/>
        <v>600</v>
      </c>
      <c r="CN274" s="1321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1" t="str">
        <f t="shared" si="662"/>
        <v/>
      </c>
      <c r="CE275" s="1322">
        <f t="shared" si="661"/>
        <v>15</v>
      </c>
      <c r="CF275" s="1322">
        <f t="shared" si="661"/>
        <v>19.5</v>
      </c>
      <c r="CG275" s="1322">
        <f t="shared" si="661"/>
        <v>19.5</v>
      </c>
      <c r="CH275" s="1322">
        <f t="shared" si="661"/>
        <v>19.5</v>
      </c>
      <c r="CI275" s="1323">
        <f t="shared" si="661"/>
        <v>20</v>
      </c>
      <c r="CJ275" s="1322">
        <f t="shared" si="661"/>
        <v>20</v>
      </c>
      <c r="CK275" s="1322">
        <f t="shared" si="661"/>
        <v>20</v>
      </c>
      <c r="CL275" s="1322">
        <f t="shared" si="661"/>
        <v>20</v>
      </c>
      <c r="CM275" s="1322">
        <f t="shared" si="661"/>
        <v>20</v>
      </c>
      <c r="CN275" s="1321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1">
        <f t="shared" si="662"/>
        <v>0</v>
      </c>
      <c r="CE276" s="1322">
        <f t="shared" si="661"/>
        <v>195</v>
      </c>
      <c r="CF276" s="1322">
        <f t="shared" si="661"/>
        <v>400</v>
      </c>
      <c r="CG276" s="1322">
        <f t="shared" si="661"/>
        <v>800</v>
      </c>
      <c r="CH276" s="1322">
        <f t="shared" si="661"/>
        <v>975</v>
      </c>
      <c r="CI276" s="1323">
        <f t="shared" si="661"/>
        <v>1000</v>
      </c>
      <c r="CJ276" s="1322">
        <f t="shared" si="661"/>
        <v>2000</v>
      </c>
      <c r="CK276" s="1322">
        <f t="shared" si="661"/>
        <v>2250</v>
      </c>
      <c r="CL276" s="1322">
        <f t="shared" si="661"/>
        <v>6000</v>
      </c>
      <c r="CM276" s="1322">
        <f t="shared" si="661"/>
        <v>11700</v>
      </c>
      <c r="CN276" s="1321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1" t="str">
        <f t="shared" si="662"/>
        <v/>
      </c>
      <c r="CE277" s="1322">
        <f t="shared" si="661"/>
        <v>0</v>
      </c>
      <c r="CF277" s="1322">
        <f t="shared" si="661"/>
        <v>0</v>
      </c>
      <c r="CG277" s="1322">
        <f t="shared" si="661"/>
        <v>0</v>
      </c>
      <c r="CH277" s="1322">
        <f t="shared" si="661"/>
        <v>0</v>
      </c>
      <c r="CI277" s="1323">
        <f t="shared" si="661"/>
        <v>0</v>
      </c>
      <c r="CJ277" s="1322">
        <f t="shared" si="661"/>
        <v>0</v>
      </c>
      <c r="CK277" s="1322">
        <f t="shared" si="661"/>
        <v>10</v>
      </c>
      <c r="CL277" s="1322">
        <f t="shared" si="661"/>
        <v>100</v>
      </c>
      <c r="CM277" s="1322">
        <f t="shared" si="661"/>
        <v>300</v>
      </c>
      <c r="CN277" s="1321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4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5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5">
        <f t="shared" si="675"/>
        <v>7.3647011207970112E-2</v>
      </c>
      <c r="CG278" s="1325">
        <f t="shared" si="675"/>
        <v>7.7329361768368618E-2</v>
      </c>
      <c r="CH278" s="1325">
        <f t="shared" si="675"/>
        <v>8.8376413449564123E-2</v>
      </c>
      <c r="CI278" s="1326">
        <f t="shared" si="675"/>
        <v>0.11783521793275219</v>
      </c>
      <c r="CJ278" s="1325">
        <f t="shared" si="675"/>
        <v>0.14729402241594022</v>
      </c>
      <c r="CK278" s="1325">
        <f t="shared" si="675"/>
        <v>0.14729402241594022</v>
      </c>
      <c r="CL278" s="1325">
        <f t="shared" si="675"/>
        <v>0.17675282689912825</v>
      </c>
      <c r="CM278" s="1325">
        <f t="shared" si="675"/>
        <v>0.24855866282689915</v>
      </c>
      <c r="CN278" s="1324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1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75"/>
        <v/>
      </c>
      <c r="CF279" s="1322" t="str">
        <f t="shared" si="675"/>
        <v/>
      </c>
      <c r="CG279" s="1322" t="str">
        <f t="shared" si="675"/>
        <v/>
      </c>
      <c r="CH279" s="1322" t="str">
        <f t="shared" si="675"/>
        <v/>
      </c>
      <c r="CI279" s="1323">
        <f t="shared" si="675"/>
        <v>0</v>
      </c>
      <c r="CJ279" s="1322" t="str">
        <f t="shared" si="675"/>
        <v/>
      </c>
      <c r="CK279" s="1322" t="str">
        <f t="shared" si="675"/>
        <v/>
      </c>
      <c r="CL279" s="1322" t="str">
        <f t="shared" si="675"/>
        <v/>
      </c>
      <c r="CM279" s="1322" t="str">
        <f t="shared" si="675"/>
        <v/>
      </c>
      <c r="CN279" s="1321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1">
        <f t="shared" si="676"/>
        <v>15198.083999999999</v>
      </c>
      <c r="CE280" s="1322">
        <f t="shared" si="675"/>
        <v>15198.083999999999</v>
      </c>
      <c r="CF280" s="1322">
        <f t="shared" si="675"/>
        <v>15198.083999999999</v>
      </c>
      <c r="CG280" s="1322">
        <f t="shared" si="675"/>
        <v>15198.083999999999</v>
      </c>
      <c r="CH280" s="1322">
        <f t="shared" si="675"/>
        <v>15198.083999999999</v>
      </c>
      <c r="CI280" s="1323">
        <f t="shared" si="675"/>
        <v>15198.083999999999</v>
      </c>
      <c r="CJ280" s="1322">
        <f t="shared" si="675"/>
        <v>15198.083999999999</v>
      </c>
      <c r="CK280" s="1322">
        <f t="shared" si="675"/>
        <v>15198.083999999999</v>
      </c>
      <c r="CL280" s="1322">
        <f t="shared" si="675"/>
        <v>15198.083999999999</v>
      </c>
      <c r="CM280" s="1322">
        <f t="shared" si="675"/>
        <v>15198.083999999999</v>
      </c>
      <c r="CN280" s="1321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1" t="str">
        <f t="shared" si="676"/>
        <v/>
      </c>
      <c r="CE281" s="1322" t="str">
        <f t="shared" si="675"/>
        <v/>
      </c>
      <c r="CF281" s="1322" t="str">
        <f t="shared" si="675"/>
        <v/>
      </c>
      <c r="CG281" s="1322" t="str">
        <f t="shared" si="675"/>
        <v/>
      </c>
      <c r="CH281" s="1322" t="str">
        <f t="shared" si="675"/>
        <v/>
      </c>
      <c r="CI281" s="1323" t="str">
        <f t="shared" si="675"/>
        <v/>
      </c>
      <c r="CJ281" s="1322" t="str">
        <f t="shared" si="675"/>
        <v/>
      </c>
      <c r="CK281" s="1322" t="str">
        <f t="shared" si="675"/>
        <v/>
      </c>
      <c r="CL281" s="1322" t="str">
        <f t="shared" si="675"/>
        <v/>
      </c>
      <c r="CM281" s="1322" t="str">
        <f t="shared" si="675"/>
        <v/>
      </c>
      <c r="CN281" s="1321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1" t="str">
        <f t="shared" si="676"/>
        <v/>
      </c>
      <c r="CE282" s="1322" t="str">
        <f t="shared" si="675"/>
        <v/>
      </c>
      <c r="CF282" s="1322" t="str">
        <f t="shared" si="675"/>
        <v/>
      </c>
      <c r="CG282" s="1322" t="str">
        <f t="shared" si="675"/>
        <v/>
      </c>
      <c r="CH282" s="1322" t="str">
        <f t="shared" si="675"/>
        <v/>
      </c>
      <c r="CI282" s="1323" t="str">
        <f t="shared" si="675"/>
        <v/>
      </c>
      <c r="CJ282" s="1322" t="str">
        <f t="shared" si="675"/>
        <v/>
      </c>
      <c r="CK282" s="1322" t="str">
        <f t="shared" si="675"/>
        <v/>
      </c>
      <c r="CL282" s="1322" t="str">
        <f t="shared" si="675"/>
        <v/>
      </c>
      <c r="CM282" s="1322" t="str">
        <f t="shared" si="675"/>
        <v/>
      </c>
      <c r="CN282" s="1321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1" t="str">
        <f t="shared" si="676"/>
        <v/>
      </c>
      <c r="CE283" s="1322" t="str">
        <f t="shared" si="675"/>
        <v/>
      </c>
      <c r="CF283" s="1322" t="str">
        <f t="shared" si="675"/>
        <v/>
      </c>
      <c r="CG283" s="1322" t="str">
        <f t="shared" si="675"/>
        <v/>
      </c>
      <c r="CH283" s="1322" t="str">
        <f t="shared" si="675"/>
        <v/>
      </c>
      <c r="CI283" s="1323" t="str">
        <f t="shared" si="675"/>
        <v/>
      </c>
      <c r="CJ283" s="1322" t="str">
        <f t="shared" si="675"/>
        <v/>
      </c>
      <c r="CK283" s="1322" t="str">
        <f t="shared" si="675"/>
        <v/>
      </c>
      <c r="CL283" s="1322" t="str">
        <f t="shared" si="675"/>
        <v/>
      </c>
      <c r="CM283" s="1322" t="str">
        <f t="shared" si="675"/>
        <v/>
      </c>
      <c r="CN283" s="1321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1" t="str">
        <f t="shared" si="676"/>
        <v/>
      </c>
      <c r="CE284" s="1322" t="str">
        <f t="shared" si="675"/>
        <v/>
      </c>
      <c r="CF284" s="1322" t="str">
        <f t="shared" si="675"/>
        <v/>
      </c>
      <c r="CG284" s="1322" t="str">
        <f t="shared" si="675"/>
        <v/>
      </c>
      <c r="CH284" s="1322" t="str">
        <f t="shared" si="675"/>
        <v/>
      </c>
      <c r="CI284" s="1323" t="str">
        <f t="shared" si="675"/>
        <v/>
      </c>
      <c r="CJ284" s="1322" t="str">
        <f t="shared" si="675"/>
        <v/>
      </c>
      <c r="CK284" s="1322" t="str">
        <f t="shared" si="675"/>
        <v/>
      </c>
      <c r="CL284" s="1322" t="str">
        <f t="shared" si="675"/>
        <v/>
      </c>
      <c r="CM284" s="1322" t="str">
        <f t="shared" si="675"/>
        <v/>
      </c>
      <c r="CN284" s="1321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89"/>
        <v/>
      </c>
      <c r="CG285" s="1325" t="str">
        <f t="shared" si="689"/>
        <v/>
      </c>
      <c r="CH285" s="1325" t="str">
        <f t="shared" si="689"/>
        <v/>
      </c>
      <c r="CI285" s="1326">
        <f t="shared" si="689"/>
        <v>0</v>
      </c>
      <c r="CJ285" s="1325" t="str">
        <f t="shared" si="689"/>
        <v/>
      </c>
      <c r="CK285" s="1325" t="str">
        <f t="shared" si="689"/>
        <v/>
      </c>
      <c r="CL285" s="1325" t="str">
        <f t="shared" si="689"/>
        <v/>
      </c>
      <c r="CM285" s="1325" t="str">
        <f t="shared" si="689"/>
        <v/>
      </c>
      <c r="CN285" s="1324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1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9"/>
        <v/>
      </c>
      <c r="CF286" s="1322" t="str">
        <f t="shared" si="689"/>
        <v/>
      </c>
      <c r="CG286" s="1322" t="str">
        <f t="shared" si="689"/>
        <v/>
      </c>
      <c r="CH286" s="1322" t="str">
        <f t="shared" si="689"/>
        <v/>
      </c>
      <c r="CI286" s="1323" t="str">
        <f t="shared" si="689"/>
        <v/>
      </c>
      <c r="CJ286" s="1322" t="str">
        <f t="shared" si="689"/>
        <v/>
      </c>
      <c r="CK286" s="1322" t="str">
        <f t="shared" si="689"/>
        <v/>
      </c>
      <c r="CL286" s="1322" t="str">
        <f t="shared" si="689"/>
        <v/>
      </c>
      <c r="CM286" s="1322" t="str">
        <f t="shared" si="689"/>
        <v/>
      </c>
      <c r="CN286" s="1321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1">
        <f t="shared" si="694"/>
        <v>14067.647999999999</v>
      </c>
      <c r="CE287" s="1322">
        <f t="shared" si="689"/>
        <v>14067.647999999999</v>
      </c>
      <c r="CF287" s="1322">
        <f t="shared" si="689"/>
        <v>14067.647999999999</v>
      </c>
      <c r="CG287" s="1322">
        <f t="shared" si="689"/>
        <v>14067.647999999999</v>
      </c>
      <c r="CH287" s="1322">
        <f t="shared" si="689"/>
        <v>14067.647999999999</v>
      </c>
      <c r="CI287" s="1323">
        <f t="shared" si="689"/>
        <v>14067.647999999999</v>
      </c>
      <c r="CJ287" s="1322">
        <f t="shared" si="689"/>
        <v>14067.647999999999</v>
      </c>
      <c r="CK287" s="1322">
        <f t="shared" si="689"/>
        <v>14067.647999999999</v>
      </c>
      <c r="CL287" s="1322">
        <f t="shared" si="689"/>
        <v>14067.647999999999</v>
      </c>
      <c r="CM287" s="1322">
        <f t="shared" si="689"/>
        <v>14067.647999999999</v>
      </c>
      <c r="CN287" s="1321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1" t="str">
        <f t="shared" si="694"/>
        <v/>
      </c>
      <c r="CE288" s="1322" t="str">
        <f t="shared" si="689"/>
        <v/>
      </c>
      <c r="CF288" s="1322" t="str">
        <f t="shared" si="689"/>
        <v/>
      </c>
      <c r="CG288" s="1322" t="str">
        <f t="shared" si="689"/>
        <v/>
      </c>
      <c r="CH288" s="1322" t="str">
        <f t="shared" si="689"/>
        <v/>
      </c>
      <c r="CI288" s="1323" t="str">
        <f t="shared" si="689"/>
        <v/>
      </c>
      <c r="CJ288" s="1322" t="str">
        <f t="shared" si="689"/>
        <v/>
      </c>
      <c r="CK288" s="1322" t="str">
        <f t="shared" si="689"/>
        <v/>
      </c>
      <c r="CL288" s="1322" t="str">
        <f t="shared" si="689"/>
        <v/>
      </c>
      <c r="CM288" s="1322" t="str">
        <f t="shared" si="689"/>
        <v/>
      </c>
      <c r="CN288" s="1321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1" t="str">
        <f t="shared" si="694"/>
        <v/>
      </c>
      <c r="CE289" s="1322" t="str">
        <f t="shared" si="689"/>
        <v/>
      </c>
      <c r="CF289" s="1322" t="str">
        <f t="shared" si="689"/>
        <v/>
      </c>
      <c r="CG289" s="1322" t="str">
        <f t="shared" si="689"/>
        <v/>
      </c>
      <c r="CH289" s="1322" t="str">
        <f t="shared" si="689"/>
        <v/>
      </c>
      <c r="CI289" s="1323" t="str">
        <f t="shared" si="689"/>
        <v/>
      </c>
      <c r="CJ289" s="1322" t="str">
        <f t="shared" si="689"/>
        <v/>
      </c>
      <c r="CK289" s="1322" t="str">
        <f t="shared" si="689"/>
        <v/>
      </c>
      <c r="CL289" s="1322" t="str">
        <f t="shared" si="689"/>
        <v/>
      </c>
      <c r="CM289" s="1322" t="str">
        <f t="shared" si="689"/>
        <v/>
      </c>
      <c r="CN289" s="1321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1" t="str">
        <f t="shared" si="694"/>
        <v/>
      </c>
      <c r="CE290" s="1322" t="str">
        <f t="shared" si="689"/>
        <v/>
      </c>
      <c r="CF290" s="1322" t="str">
        <f t="shared" si="689"/>
        <v/>
      </c>
      <c r="CG290" s="1322" t="str">
        <f t="shared" si="689"/>
        <v/>
      </c>
      <c r="CH290" s="1322" t="str">
        <f t="shared" si="689"/>
        <v/>
      </c>
      <c r="CI290" s="1323" t="str">
        <f t="shared" si="689"/>
        <v/>
      </c>
      <c r="CJ290" s="1322" t="str">
        <f t="shared" si="689"/>
        <v/>
      </c>
      <c r="CK290" s="1322" t="str">
        <f t="shared" si="689"/>
        <v/>
      </c>
      <c r="CL290" s="1322" t="str">
        <f t="shared" si="689"/>
        <v/>
      </c>
      <c r="CM290" s="1322" t="str">
        <f t="shared" si="689"/>
        <v/>
      </c>
      <c r="CN290" s="1321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1" t="str">
        <f t="shared" si="694"/>
        <v/>
      </c>
      <c r="CE291" s="1322" t="str">
        <f t="shared" si="689"/>
        <v/>
      </c>
      <c r="CF291" s="1322" t="str">
        <f t="shared" si="689"/>
        <v/>
      </c>
      <c r="CG291" s="1322" t="str">
        <f t="shared" si="689"/>
        <v/>
      </c>
      <c r="CH291" s="1322" t="str">
        <f t="shared" si="689"/>
        <v/>
      </c>
      <c r="CI291" s="1323" t="str">
        <f t="shared" si="689"/>
        <v/>
      </c>
      <c r="CJ291" s="1322" t="str">
        <f t="shared" si="689"/>
        <v/>
      </c>
      <c r="CK291" s="1322" t="str">
        <f t="shared" si="689"/>
        <v/>
      </c>
      <c r="CL291" s="1322" t="str">
        <f t="shared" si="689"/>
        <v/>
      </c>
      <c r="CM291" s="1322" t="str">
        <f t="shared" si="689"/>
        <v/>
      </c>
      <c r="CN291" s="1321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7"/>
        <v/>
      </c>
      <c r="CG292" s="1325" t="str">
        <f t="shared" si="707"/>
        <v/>
      </c>
      <c r="CH292" s="1325" t="str">
        <f t="shared" si="707"/>
        <v/>
      </c>
      <c r="CI292" s="1326" t="str">
        <f t="shared" si="707"/>
        <v/>
      </c>
      <c r="CJ292" s="1325" t="str">
        <f t="shared" si="707"/>
        <v/>
      </c>
      <c r="CK292" s="1325" t="str">
        <f t="shared" si="707"/>
        <v/>
      </c>
      <c r="CL292" s="1325" t="str">
        <f t="shared" si="707"/>
        <v/>
      </c>
      <c r="CM292" s="1325" t="str">
        <f t="shared" si="707"/>
        <v/>
      </c>
      <c r="CN292" s="1324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1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7"/>
        <v/>
      </c>
      <c r="CF293" s="1322" t="str">
        <f t="shared" si="707"/>
        <v/>
      </c>
      <c r="CG293" s="1322" t="str">
        <f t="shared" si="707"/>
        <v/>
      </c>
      <c r="CH293" s="1322" t="str">
        <f t="shared" si="707"/>
        <v/>
      </c>
      <c r="CI293" s="1323" t="str">
        <f t="shared" si="707"/>
        <v/>
      </c>
      <c r="CJ293" s="1322" t="str">
        <f t="shared" si="707"/>
        <v/>
      </c>
      <c r="CK293" s="1322" t="str">
        <f t="shared" si="707"/>
        <v/>
      </c>
      <c r="CL293" s="1322" t="str">
        <f t="shared" si="707"/>
        <v/>
      </c>
      <c r="CM293" s="1322" t="str">
        <f t="shared" si="707"/>
        <v/>
      </c>
      <c r="CN293" s="1321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1">
        <f t="shared" si="708"/>
        <v>14402.591999999999</v>
      </c>
      <c r="CE294" s="1322">
        <f t="shared" si="707"/>
        <v>14402.591999999999</v>
      </c>
      <c r="CF294" s="1322">
        <f t="shared" si="707"/>
        <v>14402.591999999999</v>
      </c>
      <c r="CG294" s="1322">
        <f t="shared" si="707"/>
        <v>14402.591999999999</v>
      </c>
      <c r="CH294" s="1322">
        <f t="shared" si="707"/>
        <v>14402.591999999999</v>
      </c>
      <c r="CI294" s="1323">
        <f t="shared" si="707"/>
        <v>14402.591999999999</v>
      </c>
      <c r="CJ294" s="1322">
        <f t="shared" si="707"/>
        <v>14402.591999999999</v>
      </c>
      <c r="CK294" s="1322">
        <f t="shared" si="707"/>
        <v>14402.591999999999</v>
      </c>
      <c r="CL294" s="1322">
        <f t="shared" si="707"/>
        <v>14402.591999999999</v>
      </c>
      <c r="CM294" s="1322">
        <f t="shared" si="707"/>
        <v>14402.591999999999</v>
      </c>
      <c r="CN294" s="1321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1" t="str">
        <f t="shared" si="708"/>
        <v/>
      </c>
      <c r="CE295" s="1322" t="str">
        <f t="shared" si="707"/>
        <v/>
      </c>
      <c r="CF295" s="1322" t="str">
        <f t="shared" si="707"/>
        <v/>
      </c>
      <c r="CG295" s="1322" t="str">
        <f t="shared" si="707"/>
        <v/>
      </c>
      <c r="CH295" s="1322" t="str">
        <f t="shared" si="707"/>
        <v/>
      </c>
      <c r="CI295" s="1323" t="str">
        <f t="shared" si="707"/>
        <v/>
      </c>
      <c r="CJ295" s="1322" t="str">
        <f t="shared" si="707"/>
        <v/>
      </c>
      <c r="CK295" s="1322" t="str">
        <f t="shared" si="707"/>
        <v/>
      </c>
      <c r="CL295" s="1322" t="str">
        <f t="shared" si="707"/>
        <v/>
      </c>
      <c r="CM295" s="1322" t="str">
        <f t="shared" si="707"/>
        <v/>
      </c>
      <c r="CN295" s="1321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1" t="str">
        <f t="shared" si="708"/>
        <v/>
      </c>
      <c r="CE296" s="1322" t="str">
        <f t="shared" si="707"/>
        <v/>
      </c>
      <c r="CF296" s="1322" t="str">
        <f t="shared" si="707"/>
        <v/>
      </c>
      <c r="CG296" s="1322" t="str">
        <f t="shared" si="707"/>
        <v/>
      </c>
      <c r="CH296" s="1322" t="str">
        <f t="shared" si="707"/>
        <v/>
      </c>
      <c r="CI296" s="1323" t="str">
        <f t="shared" si="707"/>
        <v/>
      </c>
      <c r="CJ296" s="1322" t="str">
        <f t="shared" si="707"/>
        <v/>
      </c>
      <c r="CK296" s="1322" t="str">
        <f t="shared" si="707"/>
        <v/>
      </c>
      <c r="CL296" s="1322" t="str">
        <f t="shared" si="707"/>
        <v/>
      </c>
      <c r="CM296" s="1322" t="str">
        <f t="shared" si="707"/>
        <v/>
      </c>
      <c r="CN296" s="1321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1" t="str">
        <f t="shared" si="708"/>
        <v/>
      </c>
      <c r="CE297" s="1322" t="str">
        <f t="shared" si="707"/>
        <v/>
      </c>
      <c r="CF297" s="1322" t="str">
        <f t="shared" si="707"/>
        <v/>
      </c>
      <c r="CG297" s="1322" t="str">
        <f t="shared" si="707"/>
        <v/>
      </c>
      <c r="CH297" s="1322" t="str">
        <f t="shared" si="707"/>
        <v/>
      </c>
      <c r="CI297" s="1323" t="str">
        <f t="shared" si="707"/>
        <v/>
      </c>
      <c r="CJ297" s="1322" t="str">
        <f t="shared" si="707"/>
        <v/>
      </c>
      <c r="CK297" s="1322" t="str">
        <f t="shared" si="707"/>
        <v/>
      </c>
      <c r="CL297" s="1322" t="str">
        <f t="shared" si="707"/>
        <v/>
      </c>
      <c r="CM297" s="1322" t="str">
        <f t="shared" si="707"/>
        <v/>
      </c>
      <c r="CN297" s="1321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1" t="str">
        <f t="shared" si="708"/>
        <v/>
      </c>
      <c r="CE298" s="1322" t="str">
        <f t="shared" si="707"/>
        <v/>
      </c>
      <c r="CF298" s="1322" t="str">
        <f t="shared" si="707"/>
        <v/>
      </c>
      <c r="CG298" s="1322" t="str">
        <f t="shared" si="707"/>
        <v/>
      </c>
      <c r="CH298" s="1322" t="str">
        <f t="shared" si="707"/>
        <v/>
      </c>
      <c r="CI298" s="1323" t="str">
        <f t="shared" si="707"/>
        <v/>
      </c>
      <c r="CJ298" s="1322" t="str">
        <f t="shared" si="707"/>
        <v/>
      </c>
      <c r="CK298" s="1322" t="str">
        <f t="shared" si="707"/>
        <v/>
      </c>
      <c r="CL298" s="1322" t="str">
        <f t="shared" si="707"/>
        <v/>
      </c>
      <c r="CM298" s="1322" t="str">
        <f t="shared" si="707"/>
        <v/>
      </c>
      <c r="CN298" s="1321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21"/>
        <v/>
      </c>
      <c r="CG299" s="1325" t="str">
        <f t="shared" si="721"/>
        <v/>
      </c>
      <c r="CH299" s="1325" t="str">
        <f t="shared" si="721"/>
        <v/>
      </c>
      <c r="CI299" s="1326" t="str">
        <f t="shared" si="721"/>
        <v/>
      </c>
      <c r="CJ299" s="1325" t="str">
        <f t="shared" si="721"/>
        <v/>
      </c>
      <c r="CK299" s="1325" t="str">
        <f t="shared" si="721"/>
        <v/>
      </c>
      <c r="CL299" s="1325" t="str">
        <f t="shared" si="721"/>
        <v/>
      </c>
      <c r="CM299" s="1325" t="str">
        <f t="shared" si="721"/>
        <v/>
      </c>
      <c r="CN299" s="1324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21"/>
        <v/>
      </c>
      <c r="CF300" s="1322" t="str">
        <f t="shared" si="721"/>
        <v/>
      </c>
      <c r="CG300" s="1322" t="str">
        <f t="shared" si="721"/>
        <v/>
      </c>
      <c r="CH300" s="1322" t="str">
        <f t="shared" si="721"/>
        <v/>
      </c>
      <c r="CI300" s="1323" t="str">
        <f t="shared" si="721"/>
        <v/>
      </c>
      <c r="CJ300" s="1322" t="str">
        <f t="shared" si="721"/>
        <v/>
      </c>
      <c r="CK300" s="1322" t="str">
        <f t="shared" si="721"/>
        <v/>
      </c>
      <c r="CL300" s="1322" t="str">
        <f t="shared" si="721"/>
        <v/>
      </c>
      <c r="CM300" s="1322" t="str">
        <f t="shared" si="721"/>
        <v/>
      </c>
      <c r="CN300" s="1321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1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6"/>
        <v/>
      </c>
      <c r="CF302" s="1322" t="str">
        <f t="shared" si="726"/>
        <v/>
      </c>
      <c r="CG302" s="1322" t="str">
        <f t="shared" si="726"/>
        <v/>
      </c>
      <c r="CH302" s="1322" t="str">
        <f t="shared" si="726"/>
        <v/>
      </c>
      <c r="CI302" s="1323" t="str">
        <f t="shared" si="726"/>
        <v/>
      </c>
      <c r="CJ302" s="1322" t="str">
        <f t="shared" si="726"/>
        <v/>
      </c>
      <c r="CK302" s="1322" t="str">
        <f t="shared" si="726"/>
        <v/>
      </c>
      <c r="CL302" s="1322" t="str">
        <f t="shared" si="726"/>
        <v/>
      </c>
      <c r="CM302" s="1322" t="str">
        <f t="shared" si="726"/>
        <v/>
      </c>
      <c r="CN302" s="1321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1" t="str">
        <f t="shared" si="726"/>
        <v/>
      </c>
      <c r="CE303" s="1322" t="str">
        <f t="shared" si="726"/>
        <v/>
      </c>
      <c r="CF303" s="1322" t="str">
        <f t="shared" si="726"/>
        <v/>
      </c>
      <c r="CG303" s="1322" t="str">
        <f t="shared" si="726"/>
        <v/>
      </c>
      <c r="CH303" s="1322" t="str">
        <f t="shared" si="726"/>
        <v/>
      </c>
      <c r="CI303" s="1323" t="str">
        <f t="shared" si="726"/>
        <v/>
      </c>
      <c r="CJ303" s="1322" t="str">
        <f t="shared" si="726"/>
        <v/>
      </c>
      <c r="CK303" s="1322" t="str">
        <f t="shared" si="726"/>
        <v/>
      </c>
      <c r="CL303" s="1322" t="str">
        <f t="shared" si="726"/>
        <v/>
      </c>
      <c r="CM303" s="1322" t="str">
        <f t="shared" si="726"/>
        <v/>
      </c>
      <c r="CN303" s="1321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1">
        <f t="shared" si="726"/>
        <v>6405.8040000000001</v>
      </c>
      <c r="CE304" s="1322">
        <f t="shared" si="726"/>
        <v>6405.8040000000001</v>
      </c>
      <c r="CF304" s="1322">
        <f t="shared" si="726"/>
        <v>6405.8040000000001</v>
      </c>
      <c r="CG304" s="1322">
        <f t="shared" si="726"/>
        <v>6405.8040000000001</v>
      </c>
      <c r="CH304" s="1322">
        <f t="shared" si="726"/>
        <v>6405.8040000000001</v>
      </c>
      <c r="CI304" s="1323">
        <f t="shared" si="726"/>
        <v>6405.8040000000001</v>
      </c>
      <c r="CJ304" s="1322">
        <f t="shared" si="726"/>
        <v>6405.8040000000001</v>
      </c>
      <c r="CK304" s="1322">
        <f t="shared" si="726"/>
        <v>6405.8040000000001</v>
      </c>
      <c r="CL304" s="1322">
        <f t="shared" si="726"/>
        <v>6405.8040000000001</v>
      </c>
      <c r="CM304" s="1322">
        <f t="shared" si="726"/>
        <v>6405.8040000000001</v>
      </c>
      <c r="CN304" s="1321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1" t="str">
        <f t="shared" si="726"/>
        <v/>
      </c>
      <c r="CE305" s="1322" t="str">
        <f t="shared" si="726"/>
        <v/>
      </c>
      <c r="CF305" s="1322" t="str">
        <f t="shared" si="726"/>
        <v/>
      </c>
      <c r="CG305" s="1322" t="str">
        <f t="shared" si="726"/>
        <v/>
      </c>
      <c r="CH305" s="1322" t="str">
        <f t="shared" si="726"/>
        <v/>
      </c>
      <c r="CI305" s="1323" t="str">
        <f t="shared" si="726"/>
        <v/>
      </c>
      <c r="CJ305" s="1322" t="str">
        <f t="shared" si="726"/>
        <v/>
      </c>
      <c r="CK305" s="1322" t="str">
        <f t="shared" si="726"/>
        <v/>
      </c>
      <c r="CL305" s="1322" t="str">
        <f t="shared" si="726"/>
        <v/>
      </c>
      <c r="CM305" s="1322" t="str">
        <f t="shared" si="726"/>
        <v/>
      </c>
      <c r="CN305" s="1321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1" t="str">
        <f t="shared" si="726"/>
        <v/>
      </c>
      <c r="CE306" s="1322" t="str">
        <f t="shared" si="726"/>
        <v/>
      </c>
      <c r="CF306" s="1322" t="str">
        <f t="shared" si="726"/>
        <v/>
      </c>
      <c r="CG306" s="1322" t="str">
        <f t="shared" si="726"/>
        <v/>
      </c>
      <c r="CH306" s="1322" t="str">
        <f t="shared" si="726"/>
        <v/>
      </c>
      <c r="CI306" s="1323" t="str">
        <f t="shared" si="726"/>
        <v/>
      </c>
      <c r="CJ306" s="1322" t="str">
        <f t="shared" si="726"/>
        <v/>
      </c>
      <c r="CK306" s="1322" t="str">
        <f t="shared" si="726"/>
        <v/>
      </c>
      <c r="CL306" s="1322" t="str">
        <f t="shared" si="726"/>
        <v/>
      </c>
      <c r="CM306" s="1322" t="str">
        <f t="shared" si="726"/>
        <v/>
      </c>
      <c r="CN306" s="1321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1" t="str">
        <f t="shared" si="726"/>
        <v/>
      </c>
      <c r="CE307" s="1322" t="str">
        <f t="shared" si="726"/>
        <v/>
      </c>
      <c r="CF307" s="1322" t="str">
        <f t="shared" si="726"/>
        <v/>
      </c>
      <c r="CG307" s="1322" t="str">
        <f t="shared" si="726"/>
        <v/>
      </c>
      <c r="CH307" s="1322" t="str">
        <f t="shared" si="726"/>
        <v/>
      </c>
      <c r="CI307" s="1323" t="str">
        <f t="shared" si="726"/>
        <v/>
      </c>
      <c r="CJ307" s="1322" t="str">
        <f t="shared" si="726"/>
        <v/>
      </c>
      <c r="CK307" s="1322" t="str">
        <f t="shared" si="726"/>
        <v/>
      </c>
      <c r="CL307" s="1322" t="str">
        <f t="shared" si="726"/>
        <v/>
      </c>
      <c r="CM307" s="1322" t="str">
        <f t="shared" si="726"/>
        <v/>
      </c>
      <c r="CN307" s="1321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1" t="str">
        <f t="shared" si="726"/>
        <v/>
      </c>
      <c r="CE308" s="1322" t="str">
        <f t="shared" si="726"/>
        <v/>
      </c>
      <c r="CF308" s="1322" t="str">
        <f t="shared" si="726"/>
        <v/>
      </c>
      <c r="CG308" s="1322" t="str">
        <f t="shared" si="726"/>
        <v/>
      </c>
      <c r="CH308" s="1322" t="str">
        <f t="shared" si="726"/>
        <v/>
      </c>
      <c r="CI308" s="1323" t="str">
        <f t="shared" si="726"/>
        <v/>
      </c>
      <c r="CJ308" s="1322" t="str">
        <f t="shared" si="726"/>
        <v/>
      </c>
      <c r="CK308" s="1322" t="str">
        <f t="shared" si="726"/>
        <v/>
      </c>
      <c r="CL308" s="1322" t="str">
        <f t="shared" si="726"/>
        <v/>
      </c>
      <c r="CM308" s="1322" t="str">
        <f t="shared" si="726"/>
        <v/>
      </c>
      <c r="CN308" s="1321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3"/>
        <v/>
      </c>
      <c r="CG309" s="1325" t="str">
        <f t="shared" si="763"/>
        <v/>
      </c>
      <c r="CH309" s="1325" t="str">
        <f t="shared" si="763"/>
        <v/>
      </c>
      <c r="CI309" s="1326" t="str">
        <f t="shared" si="763"/>
        <v/>
      </c>
      <c r="CJ309" s="1325" t="str">
        <f t="shared" si="763"/>
        <v/>
      </c>
      <c r="CK309" s="1325" t="str">
        <f t="shared" si="763"/>
        <v/>
      </c>
      <c r="CL309" s="1325" t="str">
        <f t="shared" si="763"/>
        <v/>
      </c>
      <c r="CM309" s="1325" t="str">
        <f t="shared" si="763"/>
        <v/>
      </c>
      <c r="CN309" s="1324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3"/>
        <v/>
      </c>
      <c r="CF310" s="1322" t="str">
        <f t="shared" si="763"/>
        <v/>
      </c>
      <c r="CG310" s="1322" t="str">
        <f t="shared" si="763"/>
        <v/>
      </c>
      <c r="CH310" s="1322" t="str">
        <f t="shared" si="763"/>
        <v/>
      </c>
      <c r="CI310" s="1323" t="str">
        <f t="shared" si="763"/>
        <v/>
      </c>
      <c r="CJ310" s="1322" t="str">
        <f t="shared" si="763"/>
        <v/>
      </c>
      <c r="CK310" s="1322" t="str">
        <f t="shared" si="763"/>
        <v/>
      </c>
      <c r="CL310" s="1322" t="str">
        <f t="shared" si="763"/>
        <v/>
      </c>
      <c r="CM310" s="1322" t="str">
        <f t="shared" si="763"/>
        <v/>
      </c>
      <c r="CN310" s="1321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1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8"/>
        <v/>
      </c>
      <c r="CF312" s="1322" t="str">
        <f t="shared" si="768"/>
        <v/>
      </c>
      <c r="CG312" s="1322" t="str">
        <f t="shared" si="768"/>
        <v/>
      </c>
      <c r="CH312" s="1322" t="str">
        <f t="shared" si="768"/>
        <v/>
      </c>
      <c r="CI312" s="1323" t="str">
        <f t="shared" si="768"/>
        <v/>
      </c>
      <c r="CJ312" s="1322" t="str">
        <f t="shared" si="768"/>
        <v/>
      </c>
      <c r="CK312" s="1322" t="str">
        <f t="shared" si="768"/>
        <v/>
      </c>
      <c r="CL312" s="1322" t="str">
        <f t="shared" si="768"/>
        <v/>
      </c>
      <c r="CM312" s="1322" t="str">
        <f t="shared" si="768"/>
        <v/>
      </c>
      <c r="CN312" s="1321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1" t="str">
        <f t="shared" si="768"/>
        <v/>
      </c>
      <c r="CE313" s="1322" t="str">
        <f t="shared" si="768"/>
        <v/>
      </c>
      <c r="CF313" s="1322" t="str">
        <f t="shared" si="768"/>
        <v/>
      </c>
      <c r="CG313" s="1322" t="str">
        <f t="shared" si="768"/>
        <v/>
      </c>
      <c r="CH313" s="1322" t="str">
        <f t="shared" si="768"/>
        <v/>
      </c>
      <c r="CI313" s="1323" t="str">
        <f t="shared" si="768"/>
        <v/>
      </c>
      <c r="CJ313" s="1322" t="str">
        <f t="shared" si="768"/>
        <v/>
      </c>
      <c r="CK313" s="1322" t="str">
        <f t="shared" si="768"/>
        <v/>
      </c>
      <c r="CL313" s="1322" t="str">
        <f t="shared" si="768"/>
        <v/>
      </c>
      <c r="CM313" s="1322" t="str">
        <f t="shared" si="768"/>
        <v/>
      </c>
      <c r="CN313" s="1321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1">
        <f t="shared" si="768"/>
        <v>962.96399999999994</v>
      </c>
      <c r="CE314" s="1322">
        <f t="shared" si="768"/>
        <v>962.96399999999994</v>
      </c>
      <c r="CF314" s="1322">
        <f t="shared" si="768"/>
        <v>962.96399999999994</v>
      </c>
      <c r="CG314" s="1322">
        <f t="shared" si="768"/>
        <v>962.96399999999994</v>
      </c>
      <c r="CH314" s="1322">
        <f t="shared" si="768"/>
        <v>962.96399999999994</v>
      </c>
      <c r="CI314" s="1323">
        <f t="shared" si="768"/>
        <v>962.96399999999994</v>
      </c>
      <c r="CJ314" s="1322">
        <f t="shared" si="768"/>
        <v>962.96399999999994</v>
      </c>
      <c r="CK314" s="1322">
        <f t="shared" si="768"/>
        <v>962.96399999999994</v>
      </c>
      <c r="CL314" s="1322">
        <f t="shared" si="768"/>
        <v>962.96399999999994</v>
      </c>
      <c r="CM314" s="1322">
        <f t="shared" si="768"/>
        <v>962.96399999999994</v>
      </c>
      <c r="CN314" s="1321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1" t="str">
        <f t="shared" si="768"/>
        <v/>
      </c>
      <c r="CE315" s="1322" t="str">
        <f t="shared" si="768"/>
        <v/>
      </c>
      <c r="CF315" s="1322" t="str">
        <f t="shared" si="768"/>
        <v/>
      </c>
      <c r="CG315" s="1322" t="str">
        <f t="shared" si="768"/>
        <v/>
      </c>
      <c r="CH315" s="1322" t="str">
        <f t="shared" si="768"/>
        <v/>
      </c>
      <c r="CI315" s="1323" t="str">
        <f t="shared" si="768"/>
        <v/>
      </c>
      <c r="CJ315" s="1322" t="str">
        <f t="shared" si="768"/>
        <v/>
      </c>
      <c r="CK315" s="1322" t="str">
        <f t="shared" si="768"/>
        <v/>
      </c>
      <c r="CL315" s="1322" t="str">
        <f t="shared" si="768"/>
        <v/>
      </c>
      <c r="CM315" s="1322" t="str">
        <f t="shared" si="768"/>
        <v/>
      </c>
      <c r="CN315" s="1321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1" t="str">
        <f t="shared" si="768"/>
        <v/>
      </c>
      <c r="CE316" s="1322" t="str">
        <f t="shared" si="768"/>
        <v/>
      </c>
      <c r="CF316" s="1322" t="str">
        <f t="shared" si="768"/>
        <v/>
      </c>
      <c r="CG316" s="1322" t="str">
        <f t="shared" si="768"/>
        <v/>
      </c>
      <c r="CH316" s="1322" t="str">
        <f t="shared" si="768"/>
        <v/>
      </c>
      <c r="CI316" s="1323" t="str">
        <f t="shared" si="768"/>
        <v/>
      </c>
      <c r="CJ316" s="1322" t="str">
        <f t="shared" si="768"/>
        <v/>
      </c>
      <c r="CK316" s="1322" t="str">
        <f t="shared" si="768"/>
        <v/>
      </c>
      <c r="CL316" s="1322" t="str">
        <f t="shared" si="768"/>
        <v/>
      </c>
      <c r="CM316" s="1322" t="str">
        <f t="shared" si="768"/>
        <v/>
      </c>
      <c r="CN316" s="1321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1" t="str">
        <f t="shared" si="768"/>
        <v/>
      </c>
      <c r="CE317" s="1322" t="str">
        <f t="shared" si="768"/>
        <v/>
      </c>
      <c r="CF317" s="1322" t="str">
        <f t="shared" si="768"/>
        <v/>
      </c>
      <c r="CG317" s="1322" t="str">
        <f t="shared" si="768"/>
        <v/>
      </c>
      <c r="CH317" s="1322" t="str">
        <f t="shared" si="768"/>
        <v/>
      </c>
      <c r="CI317" s="1323" t="str">
        <f t="shared" si="768"/>
        <v/>
      </c>
      <c r="CJ317" s="1322" t="str">
        <f t="shared" si="768"/>
        <v/>
      </c>
      <c r="CK317" s="1322" t="str">
        <f t="shared" si="768"/>
        <v/>
      </c>
      <c r="CL317" s="1322" t="str">
        <f t="shared" si="768"/>
        <v/>
      </c>
      <c r="CM317" s="1322" t="str">
        <f t="shared" si="768"/>
        <v/>
      </c>
      <c r="CN317" s="1321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1" t="str">
        <f t="shared" si="768"/>
        <v/>
      </c>
      <c r="CE318" s="1322" t="str">
        <f t="shared" si="768"/>
        <v/>
      </c>
      <c r="CF318" s="1322" t="str">
        <f t="shared" si="768"/>
        <v/>
      </c>
      <c r="CG318" s="1322" t="str">
        <f t="shared" si="768"/>
        <v/>
      </c>
      <c r="CH318" s="1322" t="str">
        <f t="shared" si="768"/>
        <v/>
      </c>
      <c r="CI318" s="1323" t="str">
        <f t="shared" si="768"/>
        <v/>
      </c>
      <c r="CJ318" s="1322" t="str">
        <f t="shared" si="768"/>
        <v/>
      </c>
      <c r="CK318" s="1322" t="str">
        <f t="shared" si="768"/>
        <v/>
      </c>
      <c r="CL318" s="1322" t="str">
        <f t="shared" si="768"/>
        <v/>
      </c>
      <c r="CM318" s="1322" t="str">
        <f t="shared" si="768"/>
        <v/>
      </c>
      <c r="CN318" s="1321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5"/>
        <v/>
      </c>
      <c r="CG319" s="1325" t="str">
        <f t="shared" si="805"/>
        <v/>
      </c>
      <c r="CH319" s="1325" t="str">
        <f t="shared" si="805"/>
        <v/>
      </c>
      <c r="CI319" s="1326" t="str">
        <f t="shared" si="805"/>
        <v/>
      </c>
      <c r="CJ319" s="1325" t="str">
        <f t="shared" si="805"/>
        <v/>
      </c>
      <c r="CK319" s="1325" t="str">
        <f t="shared" si="805"/>
        <v/>
      </c>
      <c r="CL319" s="1325" t="str">
        <f t="shared" si="805"/>
        <v/>
      </c>
      <c r="CM319" s="1325" t="str">
        <f t="shared" si="805"/>
        <v/>
      </c>
      <c r="CN319" s="1324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5"/>
        <v/>
      </c>
      <c r="CF320" s="1322" t="str">
        <f t="shared" si="805"/>
        <v/>
      </c>
      <c r="CG320" s="1322" t="str">
        <f t="shared" si="805"/>
        <v/>
      </c>
      <c r="CH320" s="1322" t="str">
        <f t="shared" si="805"/>
        <v/>
      </c>
      <c r="CI320" s="1323" t="str">
        <f t="shared" si="805"/>
        <v/>
      </c>
      <c r="CJ320" s="1322" t="str">
        <f t="shared" si="805"/>
        <v/>
      </c>
      <c r="CK320" s="1322" t="str">
        <f t="shared" si="805"/>
        <v/>
      </c>
      <c r="CL320" s="1322" t="str">
        <f t="shared" si="805"/>
        <v/>
      </c>
      <c r="CM320" s="1322" t="str">
        <f t="shared" si="805"/>
        <v/>
      </c>
      <c r="CN320" s="1321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1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10"/>
        <v/>
      </c>
      <c r="CF322" s="1322" t="str">
        <f t="shared" si="810"/>
        <v/>
      </c>
      <c r="CG322" s="1322" t="str">
        <f t="shared" si="810"/>
        <v/>
      </c>
      <c r="CH322" s="1322" t="str">
        <f t="shared" si="810"/>
        <v/>
      </c>
      <c r="CI322" s="1323" t="str">
        <f t="shared" si="810"/>
        <v/>
      </c>
      <c r="CJ322" s="1322" t="str">
        <f t="shared" si="810"/>
        <v/>
      </c>
      <c r="CK322" s="1322" t="str">
        <f t="shared" si="810"/>
        <v/>
      </c>
      <c r="CL322" s="1322" t="str">
        <f t="shared" si="810"/>
        <v/>
      </c>
      <c r="CM322" s="1322" t="str">
        <f t="shared" si="810"/>
        <v/>
      </c>
      <c r="CN322" s="1321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1" t="str">
        <f t="shared" si="810"/>
        <v/>
      </c>
      <c r="CE323" s="1322" t="str">
        <f t="shared" si="810"/>
        <v/>
      </c>
      <c r="CF323" s="1322" t="str">
        <f t="shared" si="810"/>
        <v/>
      </c>
      <c r="CG323" s="1322" t="str">
        <f t="shared" si="810"/>
        <v/>
      </c>
      <c r="CH323" s="1322" t="str">
        <f t="shared" si="810"/>
        <v/>
      </c>
      <c r="CI323" s="1323" t="str">
        <f t="shared" si="810"/>
        <v/>
      </c>
      <c r="CJ323" s="1322" t="str">
        <f t="shared" si="810"/>
        <v/>
      </c>
      <c r="CK323" s="1322" t="str">
        <f t="shared" si="810"/>
        <v/>
      </c>
      <c r="CL323" s="1322" t="str">
        <f t="shared" si="810"/>
        <v/>
      </c>
      <c r="CM323" s="1322" t="str">
        <f t="shared" si="810"/>
        <v/>
      </c>
      <c r="CN323" s="1321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1">
        <f t="shared" si="810"/>
        <v>3140.1</v>
      </c>
      <c r="CE324" s="1322">
        <f t="shared" si="810"/>
        <v>3140.1</v>
      </c>
      <c r="CF324" s="1322">
        <f t="shared" si="810"/>
        <v>3140.1</v>
      </c>
      <c r="CG324" s="1322">
        <f t="shared" si="810"/>
        <v>3140.1</v>
      </c>
      <c r="CH324" s="1322">
        <f t="shared" si="810"/>
        <v>3140.1</v>
      </c>
      <c r="CI324" s="1323">
        <f t="shared" si="810"/>
        <v>3140.1</v>
      </c>
      <c r="CJ324" s="1322">
        <f t="shared" si="810"/>
        <v>3140.1</v>
      </c>
      <c r="CK324" s="1322">
        <f t="shared" si="810"/>
        <v>3140.1</v>
      </c>
      <c r="CL324" s="1322">
        <f t="shared" si="810"/>
        <v>3140.1</v>
      </c>
      <c r="CM324" s="1322">
        <f t="shared" si="810"/>
        <v>3140.1</v>
      </c>
      <c r="CN324" s="1321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1" t="str">
        <f t="shared" si="810"/>
        <v/>
      </c>
      <c r="CE325" s="1322" t="str">
        <f t="shared" si="810"/>
        <v/>
      </c>
      <c r="CF325" s="1322" t="str">
        <f t="shared" si="810"/>
        <v/>
      </c>
      <c r="CG325" s="1322" t="str">
        <f t="shared" si="810"/>
        <v/>
      </c>
      <c r="CH325" s="1322" t="str">
        <f t="shared" si="810"/>
        <v/>
      </c>
      <c r="CI325" s="1323" t="str">
        <f t="shared" si="810"/>
        <v/>
      </c>
      <c r="CJ325" s="1322" t="str">
        <f t="shared" si="810"/>
        <v/>
      </c>
      <c r="CK325" s="1322" t="str">
        <f t="shared" si="810"/>
        <v/>
      </c>
      <c r="CL325" s="1322" t="str">
        <f t="shared" si="810"/>
        <v/>
      </c>
      <c r="CM325" s="1322" t="str">
        <f t="shared" si="810"/>
        <v/>
      </c>
      <c r="CN325" s="1321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1" t="str">
        <f t="shared" si="810"/>
        <v/>
      </c>
      <c r="CE326" s="1322" t="str">
        <f t="shared" si="810"/>
        <v/>
      </c>
      <c r="CF326" s="1322" t="str">
        <f t="shared" si="810"/>
        <v/>
      </c>
      <c r="CG326" s="1322" t="str">
        <f t="shared" si="810"/>
        <v/>
      </c>
      <c r="CH326" s="1322" t="str">
        <f t="shared" si="810"/>
        <v/>
      </c>
      <c r="CI326" s="1323" t="str">
        <f t="shared" si="810"/>
        <v/>
      </c>
      <c r="CJ326" s="1322" t="str">
        <f t="shared" si="810"/>
        <v/>
      </c>
      <c r="CK326" s="1322" t="str">
        <f t="shared" si="810"/>
        <v/>
      </c>
      <c r="CL326" s="1322" t="str">
        <f t="shared" si="810"/>
        <v/>
      </c>
      <c r="CM326" s="1322" t="str">
        <f t="shared" si="810"/>
        <v/>
      </c>
      <c r="CN326" s="1321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1" t="str">
        <f t="shared" si="810"/>
        <v/>
      </c>
      <c r="CE327" s="1322" t="str">
        <f t="shared" si="810"/>
        <v/>
      </c>
      <c r="CF327" s="1322" t="str">
        <f t="shared" si="810"/>
        <v/>
      </c>
      <c r="CG327" s="1322" t="str">
        <f t="shared" si="810"/>
        <v/>
      </c>
      <c r="CH327" s="1322" t="str">
        <f t="shared" si="810"/>
        <v/>
      </c>
      <c r="CI327" s="1323" t="str">
        <f t="shared" si="810"/>
        <v/>
      </c>
      <c r="CJ327" s="1322" t="str">
        <f t="shared" si="810"/>
        <v/>
      </c>
      <c r="CK327" s="1322" t="str">
        <f t="shared" si="810"/>
        <v/>
      </c>
      <c r="CL327" s="1322" t="str">
        <f t="shared" si="810"/>
        <v/>
      </c>
      <c r="CM327" s="1322" t="str">
        <f t="shared" si="810"/>
        <v/>
      </c>
      <c r="CN327" s="1321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1" t="str">
        <f t="shared" si="810"/>
        <v/>
      </c>
      <c r="CE328" s="1322" t="str">
        <f t="shared" si="810"/>
        <v/>
      </c>
      <c r="CF328" s="1322" t="str">
        <f t="shared" si="810"/>
        <v/>
      </c>
      <c r="CG328" s="1322" t="str">
        <f t="shared" si="810"/>
        <v/>
      </c>
      <c r="CH328" s="1322" t="str">
        <f t="shared" si="810"/>
        <v/>
      </c>
      <c r="CI328" s="1323" t="str">
        <f t="shared" si="810"/>
        <v/>
      </c>
      <c r="CJ328" s="1322" t="str">
        <f t="shared" si="810"/>
        <v/>
      </c>
      <c r="CK328" s="1322" t="str">
        <f t="shared" si="810"/>
        <v/>
      </c>
      <c r="CL328" s="1322" t="str">
        <f t="shared" si="810"/>
        <v/>
      </c>
      <c r="CM328" s="1322" t="str">
        <f t="shared" si="810"/>
        <v/>
      </c>
      <c r="CN328" s="1321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7"/>
        <v/>
      </c>
      <c r="CG329" s="1325" t="str">
        <f t="shared" si="847"/>
        <v/>
      </c>
      <c r="CH329" s="1325" t="str">
        <f t="shared" si="847"/>
        <v/>
      </c>
      <c r="CI329" s="1326" t="str">
        <f t="shared" si="847"/>
        <v/>
      </c>
      <c r="CJ329" s="1325" t="str">
        <f t="shared" si="847"/>
        <v/>
      </c>
      <c r="CK329" s="1325" t="str">
        <f t="shared" si="847"/>
        <v/>
      </c>
      <c r="CL329" s="1325" t="str">
        <f t="shared" si="847"/>
        <v/>
      </c>
      <c r="CM329" s="1325" t="str">
        <f t="shared" si="847"/>
        <v/>
      </c>
      <c r="CN329" s="1324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921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1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2">
        <f t="shared" si="847"/>
        <v>10</v>
      </c>
      <c r="CF330" s="1322">
        <f t="shared" si="847"/>
        <v>12</v>
      </c>
      <c r="CG330" s="1322">
        <f t="shared" si="847"/>
        <v>15</v>
      </c>
      <c r="CH330" s="1322">
        <f t="shared" si="847"/>
        <v>17</v>
      </c>
      <c r="CI330" s="1323">
        <f t="shared" si="847"/>
        <v>20</v>
      </c>
      <c r="CJ330" s="1322">
        <f t="shared" si="847"/>
        <v>40</v>
      </c>
      <c r="CK330" s="1322">
        <f t="shared" si="847"/>
        <v>40</v>
      </c>
      <c r="CL330" s="1322">
        <f t="shared" si="847"/>
        <v>40</v>
      </c>
      <c r="CM330" s="1322">
        <f t="shared" si="847"/>
        <v>40</v>
      </c>
      <c r="CN330" s="1321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1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2">
        <f t="shared" si="852"/>
        <v>10</v>
      </c>
      <c r="CF332" s="1322">
        <f t="shared" si="852"/>
        <v>10</v>
      </c>
      <c r="CG332" s="1322">
        <f t="shared" si="852"/>
        <v>10</v>
      </c>
      <c r="CH332" s="1322">
        <f t="shared" si="852"/>
        <v>10</v>
      </c>
      <c r="CI332" s="1323">
        <f t="shared" si="852"/>
        <v>10</v>
      </c>
      <c r="CJ332" s="1322">
        <f t="shared" si="852"/>
        <v>10</v>
      </c>
      <c r="CK332" s="1322">
        <f t="shared" si="852"/>
        <v>10</v>
      </c>
      <c r="CL332" s="1322">
        <f t="shared" si="852"/>
        <v>10</v>
      </c>
      <c r="CM332" s="1322">
        <f t="shared" si="852"/>
        <v>10</v>
      </c>
      <c r="CN332" s="1321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1">
        <f t="shared" si="852"/>
        <v>100</v>
      </c>
      <c r="CE333" s="1322">
        <f t="shared" si="852"/>
        <v>100</v>
      </c>
      <c r="CF333" s="1322">
        <f t="shared" si="852"/>
        <v>120</v>
      </c>
      <c r="CG333" s="1322">
        <f t="shared" si="852"/>
        <v>150</v>
      </c>
      <c r="CH333" s="1322">
        <f t="shared" si="852"/>
        <v>170</v>
      </c>
      <c r="CI333" s="1323">
        <f t="shared" si="852"/>
        <v>200</v>
      </c>
      <c r="CJ333" s="1322">
        <f t="shared" si="852"/>
        <v>400</v>
      </c>
      <c r="CK333" s="1322">
        <f t="shared" si="852"/>
        <v>400</v>
      </c>
      <c r="CL333" s="1322">
        <f t="shared" si="852"/>
        <v>400</v>
      </c>
      <c r="CM333" s="1322">
        <f t="shared" si="852"/>
        <v>400</v>
      </c>
      <c r="CN333" s="1321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1">
        <f t="shared" si="852"/>
        <v>3140</v>
      </c>
      <c r="CE334" s="1322">
        <f t="shared" si="852"/>
        <v>3140</v>
      </c>
      <c r="CF334" s="1322">
        <f t="shared" si="852"/>
        <v>3140</v>
      </c>
      <c r="CG334" s="1322">
        <f t="shared" si="852"/>
        <v>3140</v>
      </c>
      <c r="CH334" s="1322">
        <f t="shared" si="852"/>
        <v>3140</v>
      </c>
      <c r="CI334" s="1323">
        <f t="shared" si="852"/>
        <v>3140</v>
      </c>
      <c r="CJ334" s="1322">
        <f t="shared" si="852"/>
        <v>3140</v>
      </c>
      <c r="CK334" s="1322">
        <f t="shared" si="852"/>
        <v>3140</v>
      </c>
      <c r="CL334" s="1322">
        <f t="shared" si="852"/>
        <v>3140</v>
      </c>
      <c r="CM334" s="1322">
        <f t="shared" si="852"/>
        <v>3140</v>
      </c>
      <c r="CN334" s="1321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1">
        <f t="shared" si="852"/>
        <v>0</v>
      </c>
      <c r="CE335" s="1322">
        <f t="shared" si="852"/>
        <v>20</v>
      </c>
      <c r="CF335" s="1322">
        <f t="shared" si="852"/>
        <v>20</v>
      </c>
      <c r="CG335" s="1322">
        <f t="shared" si="852"/>
        <v>20</v>
      </c>
      <c r="CH335" s="1322">
        <f t="shared" si="852"/>
        <v>50</v>
      </c>
      <c r="CI335" s="1323">
        <f t="shared" si="852"/>
        <v>60</v>
      </c>
      <c r="CJ335" s="1322">
        <f t="shared" si="852"/>
        <v>100</v>
      </c>
      <c r="CK335" s="1322">
        <f t="shared" si="852"/>
        <v>100</v>
      </c>
      <c r="CL335" s="1322">
        <f t="shared" si="852"/>
        <v>100</v>
      </c>
      <c r="CM335" s="1322">
        <f t="shared" si="852"/>
        <v>100</v>
      </c>
      <c r="CN335" s="1321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1" t="str">
        <f t="shared" si="852"/>
        <v/>
      </c>
      <c r="CE336" s="1322">
        <f t="shared" si="852"/>
        <v>6</v>
      </c>
      <c r="CF336" s="1322">
        <f t="shared" si="852"/>
        <v>6</v>
      </c>
      <c r="CG336" s="1322">
        <f t="shared" si="852"/>
        <v>6</v>
      </c>
      <c r="CH336" s="1322">
        <f t="shared" si="852"/>
        <v>6</v>
      </c>
      <c r="CI336" s="1323">
        <f t="shared" si="852"/>
        <v>6</v>
      </c>
      <c r="CJ336" s="1322">
        <f t="shared" si="852"/>
        <v>6</v>
      </c>
      <c r="CK336" s="1322">
        <f t="shared" si="852"/>
        <v>6</v>
      </c>
      <c r="CL336" s="1322">
        <f t="shared" si="852"/>
        <v>7</v>
      </c>
      <c r="CM336" s="1322">
        <f t="shared" si="852"/>
        <v>7</v>
      </c>
      <c r="CN336" s="1321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1">
        <f t="shared" si="852"/>
        <v>0</v>
      </c>
      <c r="CE337" s="1322">
        <f t="shared" si="852"/>
        <v>120</v>
      </c>
      <c r="CF337" s="1322">
        <f t="shared" si="852"/>
        <v>120</v>
      </c>
      <c r="CG337" s="1322">
        <f t="shared" si="852"/>
        <v>140</v>
      </c>
      <c r="CH337" s="1322">
        <f t="shared" si="852"/>
        <v>300</v>
      </c>
      <c r="CI337" s="1323">
        <f t="shared" si="852"/>
        <v>360</v>
      </c>
      <c r="CJ337" s="1322">
        <f t="shared" si="852"/>
        <v>600</v>
      </c>
      <c r="CK337" s="1322">
        <f t="shared" si="852"/>
        <v>600</v>
      </c>
      <c r="CL337" s="1322">
        <f t="shared" si="852"/>
        <v>700</v>
      </c>
      <c r="CM337" s="1322">
        <f t="shared" si="852"/>
        <v>700</v>
      </c>
      <c r="CN337" s="1321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1" t="str">
        <f t="shared" si="852"/>
        <v/>
      </c>
      <c r="CE338" s="1322">
        <f t="shared" si="852"/>
        <v>0</v>
      </c>
      <c r="CF338" s="1322">
        <f t="shared" si="852"/>
        <v>0</v>
      </c>
      <c r="CG338" s="1322">
        <f t="shared" si="852"/>
        <v>0</v>
      </c>
      <c r="CH338" s="1322">
        <f t="shared" si="852"/>
        <v>0</v>
      </c>
      <c r="CI338" s="1323">
        <f t="shared" si="852"/>
        <v>0</v>
      </c>
      <c r="CJ338" s="1322">
        <f t="shared" si="852"/>
        <v>0</v>
      </c>
      <c r="CK338" s="1322">
        <f t="shared" si="852"/>
        <v>20</v>
      </c>
      <c r="CL338" s="1322">
        <f t="shared" si="852"/>
        <v>150</v>
      </c>
      <c r="CM338" s="1322">
        <f t="shared" si="852"/>
        <v>200</v>
      </c>
      <c r="CN338" s="1321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4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5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5">
        <f t="shared" si="885"/>
        <v>7.820672478206725E-3</v>
      </c>
      <c r="CG339" s="1325">
        <f t="shared" si="885"/>
        <v>9.7758405977584062E-3</v>
      </c>
      <c r="CH339" s="1325">
        <f t="shared" si="885"/>
        <v>1.6293067662930677E-2</v>
      </c>
      <c r="CI339" s="1326">
        <f t="shared" si="885"/>
        <v>2.1995641344956414E-2</v>
      </c>
      <c r="CJ339" s="1325">
        <f t="shared" si="885"/>
        <v>3.6659402241594023E-2</v>
      </c>
      <c r="CK339" s="1325">
        <f t="shared" si="885"/>
        <v>3.7474055624740557E-2</v>
      </c>
      <c r="CL339" s="1325">
        <f t="shared" si="885"/>
        <v>4.8879202988792031E-2</v>
      </c>
      <c r="CM339" s="1325">
        <f t="shared" si="885"/>
        <v>6.1913657119136566E-2</v>
      </c>
      <c r="CN339" s="1324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5"/>
        <v/>
      </c>
      <c r="CF340" s="1322" t="str">
        <f t="shared" si="885"/>
        <v/>
      </c>
      <c r="CG340" s="1322" t="str">
        <f t="shared" si="885"/>
        <v/>
      </c>
      <c r="CH340" s="1322" t="str">
        <f t="shared" si="885"/>
        <v/>
      </c>
      <c r="CI340" s="1323" t="str">
        <f t="shared" si="885"/>
        <v/>
      </c>
      <c r="CJ340" s="1322" t="str">
        <f t="shared" si="885"/>
        <v/>
      </c>
      <c r="CK340" s="1322" t="str">
        <f t="shared" si="885"/>
        <v/>
      </c>
      <c r="CL340" s="1322" t="str">
        <f t="shared" si="885"/>
        <v/>
      </c>
      <c r="CM340" s="1322" t="str">
        <f t="shared" si="885"/>
        <v/>
      </c>
      <c r="CN340" s="1321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1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90"/>
        <v/>
      </c>
      <c r="CF342" s="1322" t="str">
        <f t="shared" si="890"/>
        <v/>
      </c>
      <c r="CG342" s="1322" t="str">
        <f t="shared" si="890"/>
        <v/>
      </c>
      <c r="CH342" s="1322" t="str">
        <f t="shared" si="890"/>
        <v/>
      </c>
      <c r="CI342" s="1323" t="str">
        <f t="shared" si="890"/>
        <v/>
      </c>
      <c r="CJ342" s="1322" t="str">
        <f t="shared" si="890"/>
        <v/>
      </c>
      <c r="CK342" s="1322" t="str">
        <f t="shared" si="890"/>
        <v/>
      </c>
      <c r="CL342" s="1322" t="str">
        <f t="shared" si="890"/>
        <v/>
      </c>
      <c r="CM342" s="1322" t="str">
        <f t="shared" si="890"/>
        <v/>
      </c>
      <c r="CN342" s="1321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1" t="str">
        <f t="shared" si="890"/>
        <v/>
      </c>
      <c r="CE343" s="1322" t="str">
        <f t="shared" si="890"/>
        <v/>
      </c>
      <c r="CF343" s="1322" t="str">
        <f t="shared" si="890"/>
        <v/>
      </c>
      <c r="CG343" s="1322" t="str">
        <f t="shared" si="890"/>
        <v/>
      </c>
      <c r="CH343" s="1322" t="str">
        <f t="shared" si="890"/>
        <v/>
      </c>
      <c r="CI343" s="1323" t="str">
        <f t="shared" si="890"/>
        <v/>
      </c>
      <c r="CJ343" s="1322" t="str">
        <f t="shared" si="890"/>
        <v/>
      </c>
      <c r="CK343" s="1322" t="str">
        <f t="shared" si="890"/>
        <v/>
      </c>
      <c r="CL343" s="1322" t="str">
        <f t="shared" si="890"/>
        <v/>
      </c>
      <c r="CM343" s="1322" t="str">
        <f t="shared" si="890"/>
        <v/>
      </c>
      <c r="CN343" s="1321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1">
        <f t="shared" si="890"/>
        <v>24241.572</v>
      </c>
      <c r="CE344" s="1322">
        <f t="shared" si="890"/>
        <v>24241.572</v>
      </c>
      <c r="CF344" s="1322">
        <f t="shared" si="890"/>
        <v>24241.572</v>
      </c>
      <c r="CG344" s="1322">
        <f t="shared" si="890"/>
        <v>24241.572</v>
      </c>
      <c r="CH344" s="1322">
        <f t="shared" si="890"/>
        <v>24241.572</v>
      </c>
      <c r="CI344" s="1323">
        <f t="shared" si="890"/>
        <v>24241.572</v>
      </c>
      <c r="CJ344" s="1322">
        <f t="shared" si="890"/>
        <v>24241.572</v>
      </c>
      <c r="CK344" s="1322">
        <f t="shared" si="890"/>
        <v>24241.572</v>
      </c>
      <c r="CL344" s="1322">
        <f t="shared" si="890"/>
        <v>24241.572</v>
      </c>
      <c r="CM344" s="1322">
        <f t="shared" si="890"/>
        <v>24241.572</v>
      </c>
      <c r="CN344" s="1321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1" t="str">
        <f t="shared" si="890"/>
        <v/>
      </c>
      <c r="CE345" s="1322" t="str">
        <f t="shared" si="890"/>
        <v/>
      </c>
      <c r="CF345" s="1322" t="str">
        <f t="shared" si="890"/>
        <v/>
      </c>
      <c r="CG345" s="1322" t="str">
        <f t="shared" si="890"/>
        <v/>
      </c>
      <c r="CH345" s="1322" t="str">
        <f t="shared" si="890"/>
        <v/>
      </c>
      <c r="CI345" s="1323" t="str">
        <f t="shared" si="890"/>
        <v/>
      </c>
      <c r="CJ345" s="1322" t="str">
        <f t="shared" si="890"/>
        <v/>
      </c>
      <c r="CK345" s="1322" t="str">
        <f t="shared" si="890"/>
        <v/>
      </c>
      <c r="CL345" s="1322" t="str">
        <f t="shared" si="890"/>
        <v/>
      </c>
      <c r="CM345" s="1322" t="str">
        <f t="shared" si="890"/>
        <v/>
      </c>
      <c r="CN345" s="1321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1" t="str">
        <f t="shared" si="890"/>
        <v/>
      </c>
      <c r="CE346" s="1322" t="str">
        <f t="shared" si="890"/>
        <v/>
      </c>
      <c r="CF346" s="1322" t="str">
        <f t="shared" si="890"/>
        <v/>
      </c>
      <c r="CG346" s="1322" t="str">
        <f t="shared" si="890"/>
        <v/>
      </c>
      <c r="CH346" s="1322" t="str">
        <f t="shared" si="890"/>
        <v/>
      </c>
      <c r="CI346" s="1323" t="str">
        <f t="shared" si="890"/>
        <v/>
      </c>
      <c r="CJ346" s="1322" t="str">
        <f t="shared" si="890"/>
        <v/>
      </c>
      <c r="CK346" s="1322" t="str">
        <f t="shared" si="890"/>
        <v/>
      </c>
      <c r="CL346" s="1322" t="str">
        <f t="shared" si="890"/>
        <v/>
      </c>
      <c r="CM346" s="1322" t="str">
        <f t="shared" si="890"/>
        <v/>
      </c>
      <c r="CN346" s="1321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1" t="str">
        <f t="shared" si="890"/>
        <v/>
      </c>
      <c r="CE347" s="1322" t="str">
        <f t="shared" si="890"/>
        <v/>
      </c>
      <c r="CF347" s="1322" t="str">
        <f t="shared" si="890"/>
        <v/>
      </c>
      <c r="CG347" s="1322" t="str">
        <f t="shared" si="890"/>
        <v/>
      </c>
      <c r="CH347" s="1322" t="str">
        <f t="shared" si="890"/>
        <v/>
      </c>
      <c r="CI347" s="1323" t="str">
        <f t="shared" si="890"/>
        <v/>
      </c>
      <c r="CJ347" s="1322" t="str">
        <f t="shared" si="890"/>
        <v/>
      </c>
      <c r="CK347" s="1322" t="str">
        <f t="shared" si="890"/>
        <v/>
      </c>
      <c r="CL347" s="1322" t="str">
        <f t="shared" si="890"/>
        <v/>
      </c>
      <c r="CM347" s="1322" t="str">
        <f t="shared" si="890"/>
        <v/>
      </c>
      <c r="CN347" s="1321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1" t="str">
        <f t="shared" si="890"/>
        <v/>
      </c>
      <c r="CE348" s="1322" t="str">
        <f t="shared" si="890"/>
        <v/>
      </c>
      <c r="CF348" s="1322" t="str">
        <f t="shared" si="890"/>
        <v/>
      </c>
      <c r="CG348" s="1322" t="str">
        <f t="shared" si="890"/>
        <v/>
      </c>
      <c r="CH348" s="1322" t="str">
        <f t="shared" si="890"/>
        <v/>
      </c>
      <c r="CI348" s="1323" t="str">
        <f t="shared" si="890"/>
        <v/>
      </c>
      <c r="CJ348" s="1322" t="str">
        <f t="shared" si="890"/>
        <v/>
      </c>
      <c r="CK348" s="1322" t="str">
        <f t="shared" si="890"/>
        <v/>
      </c>
      <c r="CL348" s="1322" t="str">
        <f t="shared" si="890"/>
        <v/>
      </c>
      <c r="CM348" s="1322" t="str">
        <f t="shared" si="890"/>
        <v/>
      </c>
      <c r="CN348" s="1321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7"/>
        <v/>
      </c>
      <c r="CG349" s="1325" t="str">
        <f t="shared" si="927"/>
        <v/>
      </c>
      <c r="CH349" s="1325" t="str">
        <f t="shared" si="927"/>
        <v/>
      </c>
      <c r="CI349" s="1326" t="str">
        <f t="shared" si="927"/>
        <v/>
      </c>
      <c r="CJ349" s="1325" t="str">
        <f t="shared" si="927"/>
        <v/>
      </c>
      <c r="CK349" s="1325" t="str">
        <f t="shared" si="927"/>
        <v/>
      </c>
      <c r="CL349" s="1325" t="str">
        <f t="shared" si="927"/>
        <v/>
      </c>
      <c r="CM349" s="1325" t="str">
        <f t="shared" si="927"/>
        <v/>
      </c>
      <c r="CN349" s="1324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8"/>
        <v/>
      </c>
      <c r="CG350" s="1322" t="str">
        <f t="shared" si="928"/>
        <v/>
      </c>
      <c r="CH350" s="1322" t="str">
        <f t="shared" si="928"/>
        <v/>
      </c>
      <c r="CI350" s="1323" t="str">
        <f t="shared" si="928"/>
        <v/>
      </c>
      <c r="CJ350" s="1322" t="str">
        <f t="shared" si="928"/>
        <v/>
      </c>
      <c r="CK350" s="1322" t="str">
        <f t="shared" si="928"/>
        <v/>
      </c>
      <c r="CL350" s="1322" t="str">
        <f t="shared" si="928"/>
        <v/>
      </c>
      <c r="CM350" s="1322" t="str">
        <f t="shared" si="928"/>
        <v/>
      </c>
      <c r="CN350" s="1321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1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33"/>
        <v/>
      </c>
      <c r="CF352" s="1322" t="str">
        <f t="shared" si="933"/>
        <v/>
      </c>
      <c r="CG352" s="1322" t="str">
        <f t="shared" si="933"/>
        <v/>
      </c>
      <c r="CH352" s="1322" t="str">
        <f t="shared" si="933"/>
        <v/>
      </c>
      <c r="CI352" s="1323" t="str">
        <f t="shared" si="933"/>
        <v/>
      </c>
      <c r="CJ352" s="1322" t="str">
        <f t="shared" si="933"/>
        <v/>
      </c>
      <c r="CK352" s="1322" t="str">
        <f t="shared" si="933"/>
        <v/>
      </c>
      <c r="CL352" s="1322" t="str">
        <f t="shared" si="933"/>
        <v/>
      </c>
      <c r="CM352" s="1322" t="str">
        <f t="shared" si="933"/>
        <v/>
      </c>
      <c r="CN352" s="1321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1" t="str">
        <f t="shared" si="933"/>
        <v/>
      </c>
      <c r="CE353" s="1322" t="str">
        <f t="shared" si="933"/>
        <v/>
      </c>
      <c r="CF353" s="1322" t="str">
        <f t="shared" si="933"/>
        <v/>
      </c>
      <c r="CG353" s="1322" t="str">
        <f t="shared" si="933"/>
        <v/>
      </c>
      <c r="CH353" s="1322" t="str">
        <f t="shared" si="933"/>
        <v/>
      </c>
      <c r="CI353" s="1323" t="str">
        <f t="shared" si="933"/>
        <v/>
      </c>
      <c r="CJ353" s="1322" t="str">
        <f t="shared" si="933"/>
        <v/>
      </c>
      <c r="CK353" s="1322" t="str">
        <f t="shared" si="933"/>
        <v/>
      </c>
      <c r="CL353" s="1322" t="str">
        <f t="shared" si="933"/>
        <v/>
      </c>
      <c r="CM353" s="1322" t="str">
        <f t="shared" si="933"/>
        <v/>
      </c>
      <c r="CN353" s="1321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1">
        <f t="shared" si="933"/>
        <v>15365.555999999999</v>
      </c>
      <c r="CE354" s="1322">
        <f t="shared" si="933"/>
        <v>15365.555999999999</v>
      </c>
      <c r="CF354" s="1322">
        <f t="shared" si="933"/>
        <v>15365.555999999999</v>
      </c>
      <c r="CG354" s="1322">
        <f t="shared" si="933"/>
        <v>15365.555999999999</v>
      </c>
      <c r="CH354" s="1322">
        <f t="shared" si="933"/>
        <v>15365.555999999999</v>
      </c>
      <c r="CI354" s="1323">
        <f t="shared" si="933"/>
        <v>15365.555999999999</v>
      </c>
      <c r="CJ354" s="1322">
        <f t="shared" si="933"/>
        <v>15365.555999999999</v>
      </c>
      <c r="CK354" s="1322">
        <f t="shared" si="933"/>
        <v>15365.555999999999</v>
      </c>
      <c r="CL354" s="1322">
        <f t="shared" si="933"/>
        <v>15365.555999999999</v>
      </c>
      <c r="CM354" s="1322">
        <f t="shared" si="933"/>
        <v>15365.555999999999</v>
      </c>
      <c r="CN354" s="1321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1" t="str">
        <f t="shared" si="933"/>
        <v/>
      </c>
      <c r="CE355" s="1322" t="str">
        <f t="shared" si="933"/>
        <v/>
      </c>
      <c r="CF355" s="1322" t="str">
        <f t="shared" si="933"/>
        <v/>
      </c>
      <c r="CG355" s="1322" t="str">
        <f t="shared" si="933"/>
        <v/>
      </c>
      <c r="CH355" s="1322" t="str">
        <f t="shared" si="933"/>
        <v/>
      </c>
      <c r="CI355" s="1323" t="str">
        <f t="shared" si="933"/>
        <v/>
      </c>
      <c r="CJ355" s="1322" t="str">
        <f t="shared" si="933"/>
        <v/>
      </c>
      <c r="CK355" s="1322" t="str">
        <f t="shared" si="933"/>
        <v/>
      </c>
      <c r="CL355" s="1322" t="str">
        <f t="shared" si="933"/>
        <v/>
      </c>
      <c r="CM355" s="1322" t="str">
        <f t="shared" si="933"/>
        <v/>
      </c>
      <c r="CN355" s="1321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1" t="str">
        <f t="shared" si="933"/>
        <v/>
      </c>
      <c r="CE356" s="1322" t="str">
        <f t="shared" si="933"/>
        <v/>
      </c>
      <c r="CF356" s="1322" t="str">
        <f t="shared" si="933"/>
        <v/>
      </c>
      <c r="CG356" s="1322" t="str">
        <f t="shared" si="933"/>
        <v/>
      </c>
      <c r="CH356" s="1322" t="str">
        <f t="shared" si="933"/>
        <v/>
      </c>
      <c r="CI356" s="1323" t="str">
        <f t="shared" si="933"/>
        <v/>
      </c>
      <c r="CJ356" s="1322" t="str">
        <f t="shared" si="933"/>
        <v/>
      </c>
      <c r="CK356" s="1322" t="str">
        <f t="shared" si="933"/>
        <v/>
      </c>
      <c r="CL356" s="1322" t="str">
        <f t="shared" si="933"/>
        <v/>
      </c>
      <c r="CM356" s="1322" t="str">
        <f t="shared" si="933"/>
        <v/>
      </c>
      <c r="CN356" s="1321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1" t="str">
        <f t="shared" si="933"/>
        <v/>
      </c>
      <c r="CE357" s="1322" t="str">
        <f t="shared" si="933"/>
        <v/>
      </c>
      <c r="CF357" s="1322" t="str">
        <f t="shared" si="933"/>
        <v/>
      </c>
      <c r="CG357" s="1322" t="str">
        <f t="shared" si="933"/>
        <v/>
      </c>
      <c r="CH357" s="1322" t="str">
        <f t="shared" si="933"/>
        <v/>
      </c>
      <c r="CI357" s="1323" t="str">
        <f t="shared" si="933"/>
        <v/>
      </c>
      <c r="CJ357" s="1322" t="str">
        <f t="shared" si="933"/>
        <v/>
      </c>
      <c r="CK357" s="1322" t="str">
        <f t="shared" si="933"/>
        <v/>
      </c>
      <c r="CL357" s="1322" t="str">
        <f t="shared" si="933"/>
        <v/>
      </c>
      <c r="CM357" s="1322" t="str">
        <f t="shared" si="933"/>
        <v/>
      </c>
      <c r="CN357" s="1321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1" t="str">
        <f t="shared" si="933"/>
        <v/>
      </c>
      <c r="CE358" s="1322" t="str">
        <f t="shared" si="933"/>
        <v/>
      </c>
      <c r="CF358" s="1322" t="str">
        <f t="shared" si="933"/>
        <v/>
      </c>
      <c r="CG358" s="1322" t="str">
        <f t="shared" si="933"/>
        <v/>
      </c>
      <c r="CH358" s="1322" t="str">
        <f t="shared" si="933"/>
        <v/>
      </c>
      <c r="CI358" s="1323" t="str">
        <f t="shared" si="933"/>
        <v/>
      </c>
      <c r="CJ358" s="1322" t="str">
        <f t="shared" si="933"/>
        <v/>
      </c>
      <c r="CK358" s="1322" t="str">
        <f t="shared" si="933"/>
        <v/>
      </c>
      <c r="CL358" s="1322" t="str">
        <f t="shared" si="933"/>
        <v/>
      </c>
      <c r="CM358" s="1322" t="str">
        <f t="shared" si="933"/>
        <v/>
      </c>
      <c r="CN358" s="1321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70"/>
        <v/>
      </c>
      <c r="CG359" s="1325" t="str">
        <f t="shared" si="970"/>
        <v/>
      </c>
      <c r="CH359" s="1325" t="str">
        <f t="shared" si="970"/>
        <v/>
      </c>
      <c r="CI359" s="1326" t="str">
        <f t="shared" si="970"/>
        <v/>
      </c>
      <c r="CJ359" s="1325" t="str">
        <f t="shared" si="970"/>
        <v/>
      </c>
      <c r="CK359" s="1325" t="str">
        <f t="shared" si="970"/>
        <v/>
      </c>
      <c r="CL359" s="1325" t="str">
        <f t="shared" si="970"/>
        <v/>
      </c>
      <c r="CM359" s="1325" t="str">
        <f t="shared" si="970"/>
        <v/>
      </c>
      <c r="CN359" s="1324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956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1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71"/>
        <v/>
      </c>
      <c r="CF361" s="1322" t="str">
        <f t="shared" si="971"/>
        <v/>
      </c>
      <c r="CG361" s="1322" t="str">
        <f t="shared" si="971"/>
        <v/>
      </c>
      <c r="CH361" s="1322" t="str">
        <f t="shared" si="971"/>
        <v/>
      </c>
      <c r="CI361" s="1323">
        <f t="shared" si="971"/>
        <v>20</v>
      </c>
      <c r="CJ361" s="1322">
        <f t="shared" si="971"/>
        <v>30</v>
      </c>
      <c r="CK361" s="1322" t="str">
        <f t="shared" si="971"/>
        <v/>
      </c>
      <c r="CL361" s="1322" t="str">
        <f t="shared" si="971"/>
        <v/>
      </c>
      <c r="CM361" s="1322" t="str">
        <f t="shared" si="971"/>
        <v/>
      </c>
      <c r="CN361" s="1321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1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7"/>
        <v/>
      </c>
      <c r="CF363" s="1322" t="str">
        <f t="shared" si="977"/>
        <v/>
      </c>
      <c r="CG363" s="1322" t="str">
        <f t="shared" si="977"/>
        <v/>
      </c>
      <c r="CH363" s="1322" t="str">
        <f t="shared" si="977"/>
        <v/>
      </c>
      <c r="CI363" s="1323">
        <f t="shared" si="977"/>
        <v>6</v>
      </c>
      <c r="CJ363" s="1322">
        <f t="shared" si="977"/>
        <v>50</v>
      </c>
      <c r="CK363" s="1322" t="str">
        <f t="shared" si="977"/>
        <v/>
      </c>
      <c r="CL363" s="1322" t="str">
        <f t="shared" si="977"/>
        <v/>
      </c>
      <c r="CM363" s="1322" t="str">
        <f t="shared" si="977"/>
        <v/>
      </c>
      <c r="CN363" s="1321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1" t="str">
        <f t="shared" si="977"/>
        <v/>
      </c>
      <c r="CE364" s="1322" t="str">
        <f t="shared" si="977"/>
        <v/>
      </c>
      <c r="CF364" s="1322" t="str">
        <f t="shared" si="977"/>
        <v/>
      </c>
      <c r="CG364" s="1322" t="str">
        <f t="shared" si="977"/>
        <v/>
      </c>
      <c r="CH364" s="1322" t="str">
        <f t="shared" si="977"/>
        <v/>
      </c>
      <c r="CI364" s="1323">
        <f t="shared" si="977"/>
        <v>120</v>
      </c>
      <c r="CJ364" s="1322">
        <f t="shared" si="977"/>
        <v>1500</v>
      </c>
      <c r="CK364" s="1322" t="str">
        <f t="shared" si="977"/>
        <v/>
      </c>
      <c r="CL364" s="1322" t="str">
        <f t="shared" si="977"/>
        <v/>
      </c>
      <c r="CM364" s="1322" t="str">
        <f t="shared" si="977"/>
        <v/>
      </c>
      <c r="CN364" s="1321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1">
        <f t="shared" si="977"/>
        <v>4350</v>
      </c>
      <c r="CE365" s="1322">
        <f t="shared" si="977"/>
        <v>4350</v>
      </c>
      <c r="CF365" s="1322">
        <f t="shared" si="977"/>
        <v>4350</v>
      </c>
      <c r="CG365" s="1322">
        <f t="shared" si="977"/>
        <v>4350</v>
      </c>
      <c r="CH365" s="1322">
        <f t="shared" si="977"/>
        <v>4350</v>
      </c>
      <c r="CI365" s="1323">
        <f t="shared" si="977"/>
        <v>4350</v>
      </c>
      <c r="CJ365" s="1322">
        <f t="shared" si="977"/>
        <v>4350</v>
      </c>
      <c r="CK365" s="1322">
        <f t="shared" si="977"/>
        <v>4350</v>
      </c>
      <c r="CL365" s="1322">
        <f t="shared" si="977"/>
        <v>4350</v>
      </c>
      <c r="CM365" s="1322">
        <f t="shared" si="977"/>
        <v>4350</v>
      </c>
      <c r="CN365" s="1321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1" t="str">
        <f t="shared" si="977"/>
        <v/>
      </c>
      <c r="CE366" s="1322" t="str">
        <f t="shared" si="977"/>
        <v/>
      </c>
      <c r="CF366" s="1322" t="str">
        <f t="shared" si="977"/>
        <v/>
      </c>
      <c r="CG366" s="1322" t="str">
        <f t="shared" si="977"/>
        <v/>
      </c>
      <c r="CH366" s="1322" t="str">
        <f t="shared" si="977"/>
        <v/>
      </c>
      <c r="CI366" s="1323">
        <f t="shared" si="977"/>
        <v>10</v>
      </c>
      <c r="CJ366" s="1322">
        <f t="shared" si="977"/>
        <v>40</v>
      </c>
      <c r="CK366" s="1322" t="str">
        <f t="shared" si="977"/>
        <v/>
      </c>
      <c r="CL366" s="1322" t="str">
        <f t="shared" si="977"/>
        <v/>
      </c>
      <c r="CM366" s="1322" t="str">
        <f t="shared" si="977"/>
        <v/>
      </c>
      <c r="CN366" s="1321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1" t="str">
        <f t="shared" si="977"/>
        <v/>
      </c>
      <c r="CE367" s="1322" t="str">
        <f t="shared" si="977"/>
        <v/>
      </c>
      <c r="CF367" s="1322" t="str">
        <f t="shared" si="977"/>
        <v/>
      </c>
      <c r="CG367" s="1322" t="str">
        <f t="shared" si="977"/>
        <v/>
      </c>
      <c r="CH367" s="1322" t="str">
        <f t="shared" si="977"/>
        <v/>
      </c>
      <c r="CI367" s="1323">
        <f t="shared" si="977"/>
        <v>30</v>
      </c>
      <c r="CJ367" s="1322">
        <f t="shared" si="977"/>
        <v>212</v>
      </c>
      <c r="CK367" s="1322" t="str">
        <f t="shared" si="977"/>
        <v/>
      </c>
      <c r="CL367" s="1322" t="str">
        <f t="shared" si="977"/>
        <v/>
      </c>
      <c r="CM367" s="1322" t="str">
        <f t="shared" si="977"/>
        <v/>
      </c>
      <c r="CN367" s="1321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1" t="str">
        <f t="shared" si="977"/>
        <v/>
      </c>
      <c r="CE368" s="1322" t="str">
        <f t="shared" si="977"/>
        <v/>
      </c>
      <c r="CF368" s="1322" t="str">
        <f t="shared" si="977"/>
        <v/>
      </c>
      <c r="CG368" s="1322" t="str">
        <f t="shared" si="977"/>
        <v/>
      </c>
      <c r="CH368" s="1322" t="str">
        <f t="shared" si="977"/>
        <v/>
      </c>
      <c r="CI368" s="1323">
        <f t="shared" si="977"/>
        <v>1200</v>
      </c>
      <c r="CJ368" s="1322">
        <f t="shared" si="977"/>
        <v>2120</v>
      </c>
      <c r="CK368" s="1322" t="str">
        <f t="shared" si="977"/>
        <v/>
      </c>
      <c r="CL368" s="1322" t="str">
        <f t="shared" si="977"/>
        <v/>
      </c>
      <c r="CM368" s="1322" t="str">
        <f t="shared" si="977"/>
        <v/>
      </c>
      <c r="CN368" s="1321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1" t="str">
        <f t="shared" si="977"/>
        <v/>
      </c>
      <c r="CE369" s="1322" t="str">
        <f t="shared" si="977"/>
        <v/>
      </c>
      <c r="CF369" s="1322" t="str">
        <f t="shared" si="977"/>
        <v/>
      </c>
      <c r="CG369" s="1322" t="str">
        <f t="shared" si="977"/>
        <v/>
      </c>
      <c r="CH369" s="1322" t="str">
        <f t="shared" si="977"/>
        <v/>
      </c>
      <c r="CI369" s="1323">
        <f t="shared" si="977"/>
        <v>0</v>
      </c>
      <c r="CJ369" s="1322">
        <f t="shared" si="977"/>
        <v>500</v>
      </c>
      <c r="CK369" s="1322" t="str">
        <f t="shared" si="977"/>
        <v/>
      </c>
      <c r="CL369" s="1322" t="str">
        <f t="shared" si="977"/>
        <v/>
      </c>
      <c r="CM369" s="1322" t="str">
        <f t="shared" si="977"/>
        <v/>
      </c>
      <c r="CN369" s="1321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10"/>
        <v/>
      </c>
      <c r="CG370" s="1325" t="str">
        <f t="shared" si="1010"/>
        <v/>
      </c>
      <c r="CH370" s="1325" t="str">
        <f t="shared" si="1010"/>
        <v/>
      </c>
      <c r="CI370" s="1326">
        <f t="shared" si="1010"/>
        <v>1.8057285180572851E-2</v>
      </c>
      <c r="CJ370" s="1325">
        <f t="shared" si="1010"/>
        <v>0.22345890410958905</v>
      </c>
      <c r="CK370" s="1325" t="str">
        <f t="shared" si="1010"/>
        <v/>
      </c>
      <c r="CL370" s="1325" t="str">
        <f t="shared" si="1010"/>
        <v/>
      </c>
      <c r="CM370" s="1325" t="str">
        <f t="shared" si="1010"/>
        <v/>
      </c>
      <c r="CN370" s="1324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1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11"/>
        <v/>
      </c>
      <c r="CF372" s="1322" t="str">
        <f t="shared" si="1011"/>
        <v/>
      </c>
      <c r="CG372" s="1322" t="str">
        <f t="shared" si="1011"/>
        <v/>
      </c>
      <c r="CH372" s="1322" t="str">
        <f t="shared" si="1011"/>
        <v/>
      </c>
      <c r="CI372" s="1323">
        <f t="shared" si="1011"/>
        <v>10</v>
      </c>
      <c r="CJ372" s="1322" t="str">
        <f t="shared" si="1011"/>
        <v/>
      </c>
      <c r="CK372" s="1322" t="str">
        <f t="shared" si="1011"/>
        <v/>
      </c>
      <c r="CL372" s="1322" t="str">
        <f t="shared" si="1011"/>
        <v/>
      </c>
      <c r="CM372" s="1322" t="str">
        <f t="shared" si="1011"/>
        <v/>
      </c>
      <c r="CN372" s="1321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1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7"/>
        <v/>
      </c>
      <c r="CF374" s="1322" t="str">
        <f t="shared" si="1017"/>
        <v/>
      </c>
      <c r="CG374" s="1322" t="str">
        <f t="shared" si="1017"/>
        <v/>
      </c>
      <c r="CH374" s="1322" t="str">
        <f t="shared" si="1017"/>
        <v/>
      </c>
      <c r="CI374" s="1323">
        <f t="shared" si="1017"/>
        <v>10</v>
      </c>
      <c r="CJ374" s="1322" t="str">
        <f t="shared" si="1017"/>
        <v/>
      </c>
      <c r="CK374" s="1322" t="str">
        <f t="shared" si="1017"/>
        <v/>
      </c>
      <c r="CL374" s="1322" t="str">
        <f t="shared" si="1017"/>
        <v/>
      </c>
      <c r="CM374" s="1322" t="str">
        <f t="shared" si="1017"/>
        <v/>
      </c>
      <c r="CN374" s="1321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1" t="str">
        <f t="shared" si="1017"/>
        <v/>
      </c>
      <c r="CE375" s="1322" t="str">
        <f t="shared" si="1017"/>
        <v/>
      </c>
      <c r="CF375" s="1322" t="str">
        <f t="shared" si="1017"/>
        <v/>
      </c>
      <c r="CG375" s="1322" t="str">
        <f t="shared" si="1017"/>
        <v/>
      </c>
      <c r="CH375" s="1322" t="str">
        <f t="shared" si="1017"/>
        <v/>
      </c>
      <c r="CI375" s="1323">
        <f t="shared" si="1017"/>
        <v>100</v>
      </c>
      <c r="CJ375" s="1322" t="str">
        <f t="shared" si="1017"/>
        <v/>
      </c>
      <c r="CK375" s="1322" t="str">
        <f t="shared" si="1017"/>
        <v/>
      </c>
      <c r="CL375" s="1322" t="str">
        <f t="shared" si="1017"/>
        <v/>
      </c>
      <c r="CM375" s="1322" t="str">
        <f t="shared" si="1017"/>
        <v/>
      </c>
      <c r="CN375" s="1321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1">
        <f t="shared" si="1017"/>
        <v>4770</v>
      </c>
      <c r="CE376" s="1322">
        <f t="shared" si="1017"/>
        <v>4770</v>
      </c>
      <c r="CF376" s="1322">
        <f t="shared" si="1017"/>
        <v>4770</v>
      </c>
      <c r="CG376" s="1322">
        <f t="shared" si="1017"/>
        <v>4770</v>
      </c>
      <c r="CH376" s="1322">
        <f t="shared" si="1017"/>
        <v>4770</v>
      </c>
      <c r="CI376" s="1323">
        <f t="shared" si="1017"/>
        <v>4770</v>
      </c>
      <c r="CJ376" s="1322">
        <f t="shared" si="1017"/>
        <v>4770</v>
      </c>
      <c r="CK376" s="1322">
        <f t="shared" si="1017"/>
        <v>4770</v>
      </c>
      <c r="CL376" s="1322">
        <f t="shared" si="1017"/>
        <v>4770</v>
      </c>
      <c r="CM376" s="1322">
        <f t="shared" si="1017"/>
        <v>4770</v>
      </c>
      <c r="CN376" s="1321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1" t="str">
        <f t="shared" si="1017"/>
        <v/>
      </c>
      <c r="CE377" s="1322" t="str">
        <f t="shared" si="1017"/>
        <v/>
      </c>
      <c r="CF377" s="1322" t="str">
        <f t="shared" si="1017"/>
        <v/>
      </c>
      <c r="CG377" s="1322" t="str">
        <f t="shared" si="1017"/>
        <v/>
      </c>
      <c r="CH377" s="1322" t="str">
        <f t="shared" si="1017"/>
        <v/>
      </c>
      <c r="CI377" s="1323">
        <f t="shared" si="1017"/>
        <v>7</v>
      </c>
      <c r="CJ377" s="1322" t="str">
        <f t="shared" si="1017"/>
        <v/>
      </c>
      <c r="CK377" s="1322" t="str">
        <f t="shared" si="1017"/>
        <v/>
      </c>
      <c r="CL377" s="1322" t="str">
        <f t="shared" si="1017"/>
        <v/>
      </c>
      <c r="CM377" s="1322" t="str">
        <f t="shared" si="1017"/>
        <v/>
      </c>
      <c r="CN377" s="1321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1" t="str">
        <f t="shared" si="1017"/>
        <v/>
      </c>
      <c r="CE378" s="1322" t="str">
        <f t="shared" si="1017"/>
        <v/>
      </c>
      <c r="CF378" s="1322" t="str">
        <f t="shared" si="1017"/>
        <v/>
      </c>
      <c r="CG378" s="1322" t="str">
        <f t="shared" si="1017"/>
        <v/>
      </c>
      <c r="CH378" s="1322" t="str">
        <f t="shared" si="1017"/>
        <v/>
      </c>
      <c r="CI378" s="1323">
        <f t="shared" si="1017"/>
        <v>80</v>
      </c>
      <c r="CJ378" s="1322" t="str">
        <f t="shared" si="1017"/>
        <v/>
      </c>
      <c r="CK378" s="1322" t="str">
        <f t="shared" si="1017"/>
        <v/>
      </c>
      <c r="CL378" s="1322" t="str">
        <f t="shared" si="1017"/>
        <v/>
      </c>
      <c r="CM378" s="1322" t="str">
        <f t="shared" si="1017"/>
        <v/>
      </c>
      <c r="CN378" s="1321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1" t="str">
        <f t="shared" si="1017"/>
        <v/>
      </c>
      <c r="CE379" s="1322" t="str">
        <f t="shared" si="1017"/>
        <v/>
      </c>
      <c r="CF379" s="1322" t="str">
        <f t="shared" si="1017"/>
        <v/>
      </c>
      <c r="CG379" s="1322" t="str">
        <f t="shared" si="1017"/>
        <v/>
      </c>
      <c r="CH379" s="1322" t="str">
        <f t="shared" si="1017"/>
        <v/>
      </c>
      <c r="CI379" s="1323">
        <f t="shared" si="1017"/>
        <v>560</v>
      </c>
      <c r="CJ379" s="1322" t="str">
        <f t="shared" si="1017"/>
        <v/>
      </c>
      <c r="CK379" s="1322" t="str">
        <f t="shared" si="1017"/>
        <v/>
      </c>
      <c r="CL379" s="1322" t="str">
        <f t="shared" si="1017"/>
        <v/>
      </c>
      <c r="CM379" s="1322" t="str">
        <f t="shared" si="1017"/>
        <v/>
      </c>
      <c r="CN379" s="1321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1" t="str">
        <f t="shared" si="1017"/>
        <v/>
      </c>
      <c r="CE380" s="1322" t="str">
        <f t="shared" si="1017"/>
        <v/>
      </c>
      <c r="CF380" s="1322" t="str">
        <f t="shared" si="1017"/>
        <v/>
      </c>
      <c r="CG380" s="1322" t="str">
        <f t="shared" si="1017"/>
        <v/>
      </c>
      <c r="CH380" s="1322" t="str">
        <f t="shared" si="1017"/>
        <v/>
      </c>
      <c r="CI380" s="1323">
        <f t="shared" si="1017"/>
        <v>0</v>
      </c>
      <c r="CJ380" s="1322" t="str">
        <f t="shared" si="1017"/>
        <v/>
      </c>
      <c r="CK380" s="1322" t="str">
        <f t="shared" si="1017"/>
        <v/>
      </c>
      <c r="CL380" s="1322" t="str">
        <f t="shared" si="1017"/>
        <v/>
      </c>
      <c r="CM380" s="1322" t="str">
        <f t="shared" si="1017"/>
        <v/>
      </c>
      <c r="CN380" s="1321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51"/>
        <v/>
      </c>
      <c r="CG381" s="1325" t="str">
        <f t="shared" si="1051"/>
        <v/>
      </c>
      <c r="CH381" s="1325" t="str">
        <f t="shared" si="1051"/>
        <v/>
      </c>
      <c r="CI381" s="1326">
        <f t="shared" si="1051"/>
        <v>2.3018368617683686E-2</v>
      </c>
      <c r="CJ381" s="1325" t="str">
        <f t="shared" si="1051"/>
        <v/>
      </c>
      <c r="CK381" s="1325" t="str">
        <f t="shared" si="1051"/>
        <v/>
      </c>
      <c r="CL381" s="1325" t="str">
        <f t="shared" si="1051"/>
        <v/>
      </c>
      <c r="CM381" s="1325" t="str">
        <f t="shared" si="1051"/>
        <v/>
      </c>
      <c r="CN381" s="1324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924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1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6"/>
        <v/>
      </c>
      <c r="CF384" s="1322" t="str">
        <f t="shared" si="1056"/>
        <v/>
      </c>
      <c r="CG384" s="1322" t="str">
        <f t="shared" si="1056"/>
        <v/>
      </c>
      <c r="CH384" s="1322" t="str">
        <f t="shared" si="1056"/>
        <v/>
      </c>
      <c r="CI384" s="1323" t="str">
        <f t="shared" si="1056"/>
        <v/>
      </c>
      <c r="CJ384" s="1322" t="str">
        <f t="shared" si="1056"/>
        <v/>
      </c>
      <c r="CK384" s="1322" t="str">
        <f t="shared" si="1056"/>
        <v/>
      </c>
      <c r="CL384" s="1322" t="str">
        <f t="shared" si="1056"/>
        <v/>
      </c>
      <c r="CM384" s="1322" t="str">
        <f t="shared" si="1056"/>
        <v/>
      </c>
      <c r="CN384" s="1321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1" t="str">
        <f t="shared" si="1056"/>
        <v/>
      </c>
      <c r="CE385" s="1322" t="str">
        <f t="shared" si="1056"/>
        <v/>
      </c>
      <c r="CF385" s="1322" t="str">
        <f t="shared" si="1056"/>
        <v/>
      </c>
      <c r="CG385" s="1322" t="str">
        <f t="shared" si="1056"/>
        <v/>
      </c>
      <c r="CH385" s="1322" t="str">
        <f t="shared" si="1056"/>
        <v/>
      </c>
      <c r="CI385" s="1323" t="str">
        <f t="shared" si="1056"/>
        <v/>
      </c>
      <c r="CJ385" s="1322" t="str">
        <f t="shared" si="1056"/>
        <v/>
      </c>
      <c r="CK385" s="1322" t="str">
        <f t="shared" si="1056"/>
        <v/>
      </c>
      <c r="CL385" s="1322" t="str">
        <f t="shared" si="1056"/>
        <v/>
      </c>
      <c r="CM385" s="1322" t="str">
        <f t="shared" si="1056"/>
        <v/>
      </c>
      <c r="CN385" s="1321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1" t="str">
        <f t="shared" si="1056"/>
        <v/>
      </c>
      <c r="CE386" s="1322" t="str">
        <f t="shared" si="1056"/>
        <v/>
      </c>
      <c r="CF386" s="1322" t="str">
        <f t="shared" si="1056"/>
        <v/>
      </c>
      <c r="CG386" s="1322" t="str">
        <f t="shared" si="1056"/>
        <v/>
      </c>
      <c r="CH386" s="1322" t="str">
        <f t="shared" si="1056"/>
        <v/>
      </c>
      <c r="CI386" s="1323" t="str">
        <f t="shared" si="1056"/>
        <v/>
      </c>
      <c r="CJ386" s="1322" t="str">
        <f t="shared" si="1056"/>
        <v/>
      </c>
      <c r="CK386" s="1322" t="str">
        <f t="shared" si="1056"/>
        <v/>
      </c>
      <c r="CL386" s="1322" t="str">
        <f t="shared" si="1056"/>
        <v/>
      </c>
      <c r="CM386" s="1322" t="str">
        <f t="shared" si="1056"/>
        <v/>
      </c>
      <c r="CN386" s="1321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1" t="str">
        <f t="shared" si="1056"/>
        <v/>
      </c>
      <c r="CE387" s="1322" t="str">
        <f t="shared" si="1056"/>
        <v/>
      </c>
      <c r="CF387" s="1322" t="str">
        <f t="shared" si="1056"/>
        <v/>
      </c>
      <c r="CG387" s="1322" t="str">
        <f t="shared" si="1056"/>
        <v/>
      </c>
      <c r="CH387" s="1322" t="str">
        <f t="shared" si="1056"/>
        <v/>
      </c>
      <c r="CI387" s="1323" t="str">
        <f t="shared" si="1056"/>
        <v/>
      </c>
      <c r="CJ387" s="1322" t="str">
        <f t="shared" si="1056"/>
        <v/>
      </c>
      <c r="CK387" s="1322" t="str">
        <f t="shared" si="1056"/>
        <v/>
      </c>
      <c r="CL387" s="1322" t="str">
        <f t="shared" si="1056"/>
        <v/>
      </c>
      <c r="CM387" s="1322" t="str">
        <f t="shared" si="1056"/>
        <v/>
      </c>
      <c r="CN387" s="1321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1" t="str">
        <f t="shared" si="1056"/>
        <v/>
      </c>
      <c r="CE388" s="1322" t="str">
        <f t="shared" si="1056"/>
        <v/>
      </c>
      <c r="CF388" s="1322" t="str">
        <f t="shared" si="1056"/>
        <v/>
      </c>
      <c r="CG388" s="1322" t="str">
        <f t="shared" si="1056"/>
        <v/>
      </c>
      <c r="CH388" s="1322" t="str">
        <f t="shared" si="1056"/>
        <v/>
      </c>
      <c r="CI388" s="1323" t="str">
        <f t="shared" si="1056"/>
        <v/>
      </c>
      <c r="CJ388" s="1322" t="str">
        <f t="shared" si="1056"/>
        <v/>
      </c>
      <c r="CK388" s="1322" t="str">
        <f t="shared" si="1056"/>
        <v/>
      </c>
      <c r="CL388" s="1322" t="str">
        <f t="shared" si="1056"/>
        <v/>
      </c>
      <c r="CM388" s="1322" t="str">
        <f t="shared" si="1056"/>
        <v/>
      </c>
      <c r="CN388" s="1321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1" t="str">
        <f t="shared" si="1056"/>
        <v/>
      </c>
      <c r="CE389" s="1322" t="str">
        <f t="shared" si="1056"/>
        <v/>
      </c>
      <c r="CF389" s="1322" t="str">
        <f t="shared" si="1056"/>
        <v/>
      </c>
      <c r="CG389" s="1322" t="str">
        <f t="shared" si="1056"/>
        <v/>
      </c>
      <c r="CH389" s="1322" t="str">
        <f t="shared" si="1056"/>
        <v/>
      </c>
      <c r="CI389" s="1323" t="str">
        <f t="shared" si="1056"/>
        <v/>
      </c>
      <c r="CJ389" s="1322" t="str">
        <f t="shared" si="1056"/>
        <v/>
      </c>
      <c r="CK389" s="1322" t="str">
        <f t="shared" si="1056"/>
        <v/>
      </c>
      <c r="CL389" s="1322" t="str">
        <f t="shared" si="1056"/>
        <v/>
      </c>
      <c r="CM389" s="1322" t="str">
        <f t="shared" si="1056"/>
        <v/>
      </c>
      <c r="CN389" s="1321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1" t="str">
        <f t="shared" si="1056"/>
        <v/>
      </c>
      <c r="CE390" s="1322" t="str">
        <f t="shared" si="1056"/>
        <v/>
      </c>
      <c r="CF390" s="1322" t="str">
        <f t="shared" si="1056"/>
        <v/>
      </c>
      <c r="CG390" s="1322" t="str">
        <f t="shared" si="1056"/>
        <v/>
      </c>
      <c r="CH390" s="1322" t="str">
        <f t="shared" si="1056"/>
        <v/>
      </c>
      <c r="CI390" s="1323" t="str">
        <f t="shared" si="1056"/>
        <v/>
      </c>
      <c r="CJ390" s="1322" t="str">
        <f t="shared" si="1056"/>
        <v/>
      </c>
      <c r="CK390" s="1322" t="str">
        <f t="shared" si="1056"/>
        <v/>
      </c>
      <c r="CL390" s="1322" t="str">
        <f t="shared" si="1056"/>
        <v/>
      </c>
      <c r="CM390" s="1322" t="str">
        <f t="shared" si="1056"/>
        <v/>
      </c>
      <c r="CN390" s="1321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4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90"/>
        <v/>
      </c>
      <c r="CG391" s="1325" t="str">
        <f t="shared" si="1090"/>
        <v/>
      </c>
      <c r="CH391" s="1325" t="str">
        <f t="shared" si="1090"/>
        <v/>
      </c>
      <c r="CI391" s="1326" t="str">
        <f t="shared" si="1090"/>
        <v/>
      </c>
      <c r="CJ391" s="1325" t="str">
        <f t="shared" si="1090"/>
        <v/>
      </c>
      <c r="CK391" s="1325" t="str">
        <f t="shared" si="1090"/>
        <v/>
      </c>
      <c r="CL391" s="1325" t="str">
        <f t="shared" si="1090"/>
        <v/>
      </c>
      <c r="CM391" s="1325" t="str">
        <f t="shared" si="1090"/>
        <v/>
      </c>
      <c r="CN391" s="1324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1" t="str">
        <f t="shared" si="1089"/>
        <v/>
      </c>
      <c r="CE392" s="1322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1"/>
        <v/>
      </c>
      <c r="CG392" s="1322" t="str">
        <f t="shared" si="1091"/>
        <v/>
      </c>
      <c r="CH392" s="1322" t="str">
        <f t="shared" si="1091"/>
        <v/>
      </c>
      <c r="CI392" s="1323" t="str">
        <f t="shared" si="1091"/>
        <v/>
      </c>
      <c r="CJ392" s="1322" t="str">
        <f t="shared" si="1091"/>
        <v/>
      </c>
      <c r="CK392" s="1322" t="str">
        <f t="shared" si="1091"/>
        <v/>
      </c>
      <c r="CL392" s="1322" t="str">
        <f t="shared" si="1091"/>
        <v/>
      </c>
      <c r="CM392" s="1322" t="str">
        <f t="shared" si="1091"/>
        <v/>
      </c>
      <c r="CN392" s="1321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1" t="str">
        <f t="shared" si="1089"/>
        <v/>
      </c>
      <c r="CE393" s="1322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2"/>
        <v/>
      </c>
      <c r="CG393" s="1322" t="str">
        <f t="shared" si="1092"/>
        <v/>
      </c>
      <c r="CH393" s="1322" t="str">
        <f t="shared" si="1092"/>
        <v/>
      </c>
      <c r="CI393" s="1323" t="str">
        <f t="shared" si="1092"/>
        <v/>
      </c>
      <c r="CJ393" s="1322" t="str">
        <f t="shared" si="1092"/>
        <v/>
      </c>
      <c r="CK393" s="1322" t="str">
        <f t="shared" si="1092"/>
        <v/>
      </c>
      <c r="CL393" s="1322" t="str">
        <f t="shared" si="1092"/>
        <v/>
      </c>
      <c r="CM393" s="1322" t="str">
        <f t="shared" si="1092"/>
        <v/>
      </c>
      <c r="CN393" s="1321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1" t="str">
        <f t="shared" si="1089"/>
        <v/>
      </c>
      <c r="CE394" s="1322" t="str">
        <f t="shared" si="1092"/>
        <v/>
      </c>
      <c r="CF394" s="1322" t="str">
        <f t="shared" si="1092"/>
        <v/>
      </c>
      <c r="CG394" s="1322" t="str">
        <f t="shared" si="1092"/>
        <v/>
      </c>
      <c r="CH394" s="1322" t="str">
        <f t="shared" si="1092"/>
        <v/>
      </c>
      <c r="CI394" s="1323" t="str">
        <f t="shared" si="1092"/>
        <v/>
      </c>
      <c r="CJ394" s="1322" t="str">
        <f t="shared" si="1092"/>
        <v/>
      </c>
      <c r="CK394" s="1322" t="str">
        <f t="shared" si="1092"/>
        <v/>
      </c>
      <c r="CL394" s="1322" t="str">
        <f t="shared" si="1092"/>
        <v/>
      </c>
      <c r="CM394" s="1322" t="str">
        <f t="shared" si="1092"/>
        <v/>
      </c>
      <c r="CN394" s="1321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1" t="str">
        <f t="shared" si="1089"/>
        <v/>
      </c>
      <c r="CE395" s="1322" t="str">
        <f t="shared" si="1092"/>
        <v/>
      </c>
      <c r="CF395" s="1322" t="str">
        <f t="shared" si="1092"/>
        <v/>
      </c>
      <c r="CG395" s="1322" t="str">
        <f t="shared" si="1092"/>
        <v/>
      </c>
      <c r="CH395" s="1322" t="str">
        <f t="shared" si="1092"/>
        <v/>
      </c>
      <c r="CI395" s="1323" t="str">
        <f t="shared" si="1092"/>
        <v/>
      </c>
      <c r="CJ395" s="1322" t="str">
        <f t="shared" si="1092"/>
        <v/>
      </c>
      <c r="CK395" s="1322" t="str">
        <f t="shared" si="1092"/>
        <v/>
      </c>
      <c r="CL395" s="1322" t="str">
        <f t="shared" si="1092"/>
        <v/>
      </c>
      <c r="CM395" s="1322" t="str">
        <f t="shared" si="1092"/>
        <v/>
      </c>
      <c r="CN395" s="1321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1" t="str">
        <f t="shared" si="1089"/>
        <v/>
      </c>
      <c r="CE396" s="1322" t="str">
        <f t="shared" si="1092"/>
        <v/>
      </c>
      <c r="CF396" s="1322" t="str">
        <f t="shared" si="1092"/>
        <v/>
      </c>
      <c r="CG396" s="1322" t="str">
        <f t="shared" si="1092"/>
        <v/>
      </c>
      <c r="CH396" s="1322" t="str">
        <f t="shared" si="1092"/>
        <v/>
      </c>
      <c r="CI396" s="1323" t="str">
        <f t="shared" si="1092"/>
        <v/>
      </c>
      <c r="CJ396" s="1322" t="str">
        <f t="shared" si="1092"/>
        <v/>
      </c>
      <c r="CK396" s="1322" t="str">
        <f t="shared" si="1092"/>
        <v/>
      </c>
      <c r="CL396" s="1322" t="str">
        <f t="shared" si="1092"/>
        <v/>
      </c>
      <c r="CM396" s="1322" t="str">
        <f t="shared" si="1092"/>
        <v/>
      </c>
      <c r="CN396" s="1321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1" t="str">
        <f t="shared" si="1089"/>
        <v/>
      </c>
      <c r="CE397" s="1322" t="str">
        <f t="shared" si="1092"/>
        <v/>
      </c>
      <c r="CF397" s="1322" t="str">
        <f t="shared" si="1092"/>
        <v/>
      </c>
      <c r="CG397" s="1322" t="str">
        <f t="shared" si="1092"/>
        <v/>
      </c>
      <c r="CH397" s="1322" t="str">
        <f t="shared" si="1092"/>
        <v/>
      </c>
      <c r="CI397" s="1323" t="str">
        <f t="shared" si="1092"/>
        <v/>
      </c>
      <c r="CJ397" s="1322" t="str">
        <f t="shared" si="1092"/>
        <v/>
      </c>
      <c r="CK397" s="1322" t="str">
        <f t="shared" si="1092"/>
        <v/>
      </c>
      <c r="CL397" s="1322" t="str">
        <f t="shared" si="1092"/>
        <v/>
      </c>
      <c r="CM397" s="1322" t="str">
        <f t="shared" si="1092"/>
        <v/>
      </c>
      <c r="CN397" s="1321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1" t="str">
        <f t="shared" si="1089"/>
        <v/>
      </c>
      <c r="CE398" s="1322" t="str">
        <f t="shared" si="1092"/>
        <v/>
      </c>
      <c r="CF398" s="1322" t="str">
        <f t="shared" si="1092"/>
        <v/>
      </c>
      <c r="CG398" s="1322" t="str">
        <f t="shared" si="1092"/>
        <v/>
      </c>
      <c r="CH398" s="1322" t="str">
        <f t="shared" si="1092"/>
        <v/>
      </c>
      <c r="CI398" s="1323" t="str">
        <f t="shared" si="1092"/>
        <v/>
      </c>
      <c r="CJ398" s="1322" t="str">
        <f t="shared" si="1092"/>
        <v/>
      </c>
      <c r="CK398" s="1322" t="str">
        <f t="shared" si="1092"/>
        <v/>
      </c>
      <c r="CL398" s="1322" t="str">
        <f t="shared" si="1092"/>
        <v/>
      </c>
      <c r="CM398" s="1322" t="str">
        <f t="shared" si="1092"/>
        <v/>
      </c>
      <c r="CN398" s="1321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1" t="str">
        <f t="shared" si="1089"/>
        <v/>
      </c>
      <c r="CE399" s="1322" t="str">
        <f t="shared" si="1092"/>
        <v/>
      </c>
      <c r="CF399" s="1322" t="str">
        <f t="shared" si="1092"/>
        <v/>
      </c>
      <c r="CG399" s="1322" t="str">
        <f t="shared" si="1092"/>
        <v/>
      </c>
      <c r="CH399" s="1322" t="str">
        <f t="shared" si="1092"/>
        <v/>
      </c>
      <c r="CI399" s="1323" t="str">
        <f t="shared" si="1092"/>
        <v/>
      </c>
      <c r="CJ399" s="1322" t="str">
        <f t="shared" si="1092"/>
        <v/>
      </c>
      <c r="CK399" s="1322" t="str">
        <f t="shared" si="1092"/>
        <v/>
      </c>
      <c r="CL399" s="1322" t="str">
        <f t="shared" si="1092"/>
        <v/>
      </c>
      <c r="CM399" s="1322" t="str">
        <f t="shared" si="1092"/>
        <v/>
      </c>
      <c r="CN399" s="1321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1" t="str">
        <f t="shared" si="1089"/>
        <v/>
      </c>
      <c r="CE400" s="1322" t="str">
        <f t="shared" si="1092"/>
        <v/>
      </c>
      <c r="CF400" s="1322" t="str">
        <f t="shared" si="1092"/>
        <v/>
      </c>
      <c r="CG400" s="1322" t="str">
        <f t="shared" si="1092"/>
        <v/>
      </c>
      <c r="CH400" s="1322" t="str">
        <f t="shared" si="1092"/>
        <v/>
      </c>
      <c r="CI400" s="1323" t="str">
        <f t="shared" si="1092"/>
        <v/>
      </c>
      <c r="CJ400" s="1322" t="str">
        <f t="shared" si="1092"/>
        <v/>
      </c>
      <c r="CK400" s="1322" t="str">
        <f t="shared" si="1092"/>
        <v/>
      </c>
      <c r="CL400" s="1322" t="str">
        <f t="shared" si="1092"/>
        <v/>
      </c>
      <c r="CM400" s="1322" t="str">
        <f t="shared" si="1092"/>
        <v/>
      </c>
      <c r="CN400" s="1321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1" t="str">
        <f t="shared" si="1089"/>
        <v/>
      </c>
      <c r="CE401" s="1322" t="str">
        <f t="shared" si="1092"/>
        <v/>
      </c>
      <c r="CF401" s="1322" t="str">
        <f t="shared" si="1092"/>
        <v/>
      </c>
      <c r="CG401" s="1322" t="str">
        <f t="shared" si="1092"/>
        <v/>
      </c>
      <c r="CH401" s="1322" t="str">
        <f t="shared" si="1092"/>
        <v/>
      </c>
      <c r="CI401" s="1323" t="str">
        <f t="shared" si="1092"/>
        <v/>
      </c>
      <c r="CJ401" s="1322" t="str">
        <f t="shared" si="1092"/>
        <v/>
      </c>
      <c r="CK401" s="1322" t="str">
        <f t="shared" si="1092"/>
        <v/>
      </c>
      <c r="CL401" s="1322" t="str">
        <f t="shared" si="1092"/>
        <v/>
      </c>
      <c r="CM401" s="1322" t="str">
        <f t="shared" si="1092"/>
        <v/>
      </c>
      <c r="CN401" s="1321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1" t="str">
        <f t="shared" si="1089"/>
        <v/>
      </c>
      <c r="CE402" s="1322" t="str">
        <f t="shared" si="1092"/>
        <v/>
      </c>
      <c r="CF402" s="1322" t="str">
        <f t="shared" si="1092"/>
        <v/>
      </c>
      <c r="CG402" s="1322" t="str">
        <f t="shared" si="1092"/>
        <v/>
      </c>
      <c r="CH402" s="1322" t="str">
        <f t="shared" si="1092"/>
        <v/>
      </c>
      <c r="CI402" s="1323" t="str">
        <f t="shared" si="1092"/>
        <v/>
      </c>
      <c r="CJ402" s="1322" t="str">
        <f t="shared" si="1092"/>
        <v/>
      </c>
      <c r="CK402" s="1322" t="str">
        <f t="shared" si="1092"/>
        <v/>
      </c>
      <c r="CL402" s="1322" t="str">
        <f t="shared" si="1092"/>
        <v/>
      </c>
      <c r="CM402" s="1322" t="str">
        <f t="shared" si="1092"/>
        <v/>
      </c>
      <c r="CN402" s="1321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1" t="str">
        <f t="shared" si="1089"/>
        <v/>
      </c>
      <c r="CE403" s="1322" t="str">
        <f t="shared" si="1092"/>
        <v/>
      </c>
      <c r="CF403" s="1322" t="str">
        <f t="shared" si="1092"/>
        <v/>
      </c>
      <c r="CG403" s="1322" t="str">
        <f t="shared" si="1092"/>
        <v/>
      </c>
      <c r="CH403" s="1322" t="str">
        <f t="shared" si="1092"/>
        <v/>
      </c>
      <c r="CI403" s="1323" t="str">
        <f t="shared" si="1092"/>
        <v/>
      </c>
      <c r="CJ403" s="1322" t="str">
        <f t="shared" si="1092"/>
        <v/>
      </c>
      <c r="CK403" s="1322" t="str">
        <f t="shared" si="1092"/>
        <v/>
      </c>
      <c r="CL403" s="1322" t="str">
        <f t="shared" si="1092"/>
        <v/>
      </c>
      <c r="CM403" s="1322" t="str">
        <f t="shared" si="1092"/>
        <v/>
      </c>
      <c r="CN403" s="1321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1" t="str">
        <f t="shared" si="1089"/>
        <v/>
      </c>
      <c r="CE404" s="1322" t="str">
        <f t="shared" si="1092"/>
        <v/>
      </c>
      <c r="CF404" s="1322" t="str">
        <f t="shared" si="1092"/>
        <v/>
      </c>
      <c r="CG404" s="1322" t="str">
        <f t="shared" si="1092"/>
        <v/>
      </c>
      <c r="CH404" s="1322" t="str">
        <f t="shared" si="1092"/>
        <v/>
      </c>
      <c r="CI404" s="1323" t="str">
        <f t="shared" si="1092"/>
        <v/>
      </c>
      <c r="CJ404" s="1322" t="str">
        <f t="shared" si="1092"/>
        <v/>
      </c>
      <c r="CK404" s="1322" t="str">
        <f t="shared" si="1092"/>
        <v/>
      </c>
      <c r="CL404" s="1322" t="str">
        <f t="shared" si="1092"/>
        <v/>
      </c>
      <c r="CM404" s="1322" t="str">
        <f t="shared" si="1092"/>
        <v/>
      </c>
      <c r="CN404" s="1321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1" t="str">
        <f t="shared" si="1089"/>
        <v/>
      </c>
      <c r="CE405" s="1322" t="str">
        <f t="shared" si="1092"/>
        <v/>
      </c>
      <c r="CF405" s="1322" t="str">
        <f t="shared" si="1092"/>
        <v/>
      </c>
      <c r="CG405" s="1322" t="str">
        <f t="shared" si="1092"/>
        <v/>
      </c>
      <c r="CH405" s="1322" t="str">
        <f t="shared" si="1092"/>
        <v/>
      </c>
      <c r="CI405" s="1323" t="str">
        <f t="shared" si="1092"/>
        <v/>
      </c>
      <c r="CJ405" s="1322" t="str">
        <f t="shared" si="1092"/>
        <v/>
      </c>
      <c r="CK405" s="1322" t="str">
        <f t="shared" si="1092"/>
        <v/>
      </c>
      <c r="CL405" s="1322" t="str">
        <f t="shared" si="1092"/>
        <v/>
      </c>
      <c r="CM405" s="1322" t="str">
        <f t="shared" si="1092"/>
        <v/>
      </c>
      <c r="CN405" s="1321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1" t="str">
        <f t="shared" si="1089"/>
        <v/>
      </c>
      <c r="CE406" s="1322" t="str">
        <f t="shared" si="1092"/>
        <v/>
      </c>
      <c r="CF406" s="1322" t="str">
        <f t="shared" si="1092"/>
        <v/>
      </c>
      <c r="CG406" s="1322" t="str">
        <f t="shared" si="1092"/>
        <v/>
      </c>
      <c r="CH406" s="1322" t="str">
        <f t="shared" si="1092"/>
        <v/>
      </c>
      <c r="CI406" s="1323" t="str">
        <f t="shared" si="1092"/>
        <v/>
      </c>
      <c r="CJ406" s="1322" t="str">
        <f t="shared" si="1092"/>
        <v/>
      </c>
      <c r="CK406" s="1322" t="str">
        <f t="shared" si="1092"/>
        <v/>
      </c>
      <c r="CL406" s="1322" t="str">
        <f t="shared" si="1092"/>
        <v/>
      </c>
      <c r="CM406" s="1322" t="str">
        <f t="shared" si="1092"/>
        <v/>
      </c>
      <c r="CN406" s="1321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1" t="str">
        <f t="shared" si="1089"/>
        <v/>
      </c>
      <c r="CE407" s="1322" t="str">
        <f t="shared" si="1092"/>
        <v/>
      </c>
      <c r="CF407" s="1322" t="str">
        <f t="shared" si="1092"/>
        <v/>
      </c>
      <c r="CG407" s="1322" t="str">
        <f t="shared" si="1092"/>
        <v/>
      </c>
      <c r="CH407" s="1322" t="str">
        <f t="shared" si="1092"/>
        <v/>
      </c>
      <c r="CI407" s="1323" t="str">
        <f t="shared" si="1092"/>
        <v/>
      </c>
      <c r="CJ407" s="1322" t="str">
        <f t="shared" si="1092"/>
        <v/>
      </c>
      <c r="CK407" s="1322" t="str">
        <f t="shared" si="1092"/>
        <v/>
      </c>
      <c r="CL407" s="1322" t="str">
        <f t="shared" si="1092"/>
        <v/>
      </c>
      <c r="CM407" s="1322" t="str">
        <f t="shared" si="1092"/>
        <v/>
      </c>
      <c r="CN407" s="1321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1" t="str">
        <f t="shared" si="1089"/>
        <v/>
      </c>
      <c r="CE408" s="1322" t="str">
        <f t="shared" si="1092"/>
        <v/>
      </c>
      <c r="CF408" s="1322" t="str">
        <f t="shared" si="1092"/>
        <v/>
      </c>
      <c r="CG408" s="1322" t="str">
        <f t="shared" si="1092"/>
        <v/>
      </c>
      <c r="CH408" s="1322" t="str">
        <f t="shared" si="1092"/>
        <v/>
      </c>
      <c r="CI408" s="1323" t="str">
        <f t="shared" si="1092"/>
        <v/>
      </c>
      <c r="CJ408" s="1322" t="str">
        <f t="shared" si="1092"/>
        <v/>
      </c>
      <c r="CK408" s="1322" t="str">
        <f t="shared" si="1092"/>
        <v/>
      </c>
      <c r="CL408" s="1322" t="str">
        <f t="shared" si="1092"/>
        <v/>
      </c>
      <c r="CM408" s="1322" t="str">
        <f t="shared" si="1092"/>
        <v/>
      </c>
      <c r="CN408" s="1321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1" t="str">
        <f t="shared" si="1089"/>
        <v/>
      </c>
      <c r="CE409" s="1322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7"/>
        <v/>
      </c>
      <c r="CG409" s="1322" t="str">
        <f t="shared" si="1117"/>
        <v/>
      </c>
      <c r="CH409" s="1322" t="str">
        <f t="shared" si="1117"/>
        <v/>
      </c>
      <c r="CI409" s="1323" t="str">
        <f t="shared" si="1117"/>
        <v/>
      </c>
      <c r="CJ409" s="1322" t="str">
        <f t="shared" si="1117"/>
        <v/>
      </c>
      <c r="CK409" s="1322" t="str">
        <f t="shared" si="1117"/>
        <v/>
      </c>
      <c r="CL409" s="1322" t="str">
        <f t="shared" si="1117"/>
        <v/>
      </c>
      <c r="CM409" s="1322" t="str">
        <f t="shared" si="1117"/>
        <v/>
      </c>
      <c r="CN409" s="1321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1" t="str">
        <f t="shared" si="1089"/>
        <v/>
      </c>
      <c r="CE410" s="1322" t="str">
        <f t="shared" si="1117"/>
        <v/>
      </c>
      <c r="CF410" s="1322" t="str">
        <f t="shared" si="1117"/>
        <v/>
      </c>
      <c r="CG410" s="1322" t="str">
        <f t="shared" si="1117"/>
        <v/>
      </c>
      <c r="CH410" s="1322" t="str">
        <f t="shared" si="1117"/>
        <v/>
      </c>
      <c r="CI410" s="1323" t="str">
        <f t="shared" si="1117"/>
        <v/>
      </c>
      <c r="CJ410" s="1322" t="str">
        <f t="shared" si="1117"/>
        <v/>
      </c>
      <c r="CK410" s="1322" t="str">
        <f t="shared" si="1117"/>
        <v/>
      </c>
      <c r="CL410" s="1322" t="str">
        <f t="shared" si="1117"/>
        <v/>
      </c>
      <c r="CM410" s="1322" t="str">
        <f t="shared" si="1117"/>
        <v/>
      </c>
      <c r="CN410" s="1321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1" t="str">
        <f t="shared" si="1089"/>
        <v/>
      </c>
      <c r="CE411" s="1322" t="str">
        <f t="shared" si="1117"/>
        <v/>
      </c>
      <c r="CF411" s="1322" t="str">
        <f t="shared" si="1117"/>
        <v/>
      </c>
      <c r="CG411" s="1322" t="str">
        <f t="shared" si="1117"/>
        <v/>
      </c>
      <c r="CH411" s="1322" t="str">
        <f t="shared" si="1117"/>
        <v/>
      </c>
      <c r="CI411" s="1323" t="str">
        <f t="shared" si="1117"/>
        <v/>
      </c>
      <c r="CJ411" s="1322" t="str">
        <f t="shared" si="1117"/>
        <v/>
      </c>
      <c r="CK411" s="1322" t="str">
        <f t="shared" si="1117"/>
        <v/>
      </c>
      <c r="CL411" s="1322" t="str">
        <f t="shared" si="1117"/>
        <v/>
      </c>
      <c r="CM411" s="1322" t="str">
        <f t="shared" si="1117"/>
        <v/>
      </c>
      <c r="CN411" s="1321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1" t="str">
        <f t="shared" si="1089"/>
        <v/>
      </c>
      <c r="CE412" s="1322" t="str">
        <f t="shared" si="1117"/>
        <v/>
      </c>
      <c r="CF412" s="1322" t="str">
        <f t="shared" si="1117"/>
        <v/>
      </c>
      <c r="CG412" s="1322" t="str">
        <f t="shared" si="1117"/>
        <v/>
      </c>
      <c r="CH412" s="1322" t="str">
        <f t="shared" si="1117"/>
        <v/>
      </c>
      <c r="CI412" s="1323" t="str">
        <f t="shared" si="1117"/>
        <v/>
      </c>
      <c r="CJ412" s="1322" t="str">
        <f t="shared" si="1117"/>
        <v/>
      </c>
      <c r="CK412" s="1322" t="str">
        <f t="shared" si="1117"/>
        <v/>
      </c>
      <c r="CL412" s="1322" t="str">
        <f t="shared" si="1117"/>
        <v/>
      </c>
      <c r="CM412" s="1322" t="str">
        <f t="shared" si="1117"/>
        <v/>
      </c>
      <c r="CN412" s="1321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1" t="str">
        <f t="shared" si="1089"/>
        <v/>
      </c>
      <c r="CE413" s="1322" t="str">
        <f t="shared" si="1117"/>
        <v/>
      </c>
      <c r="CF413" s="1322" t="str">
        <f t="shared" si="1117"/>
        <v/>
      </c>
      <c r="CG413" s="1322" t="str">
        <f t="shared" si="1117"/>
        <v/>
      </c>
      <c r="CH413" s="1322" t="str">
        <f t="shared" si="1117"/>
        <v/>
      </c>
      <c r="CI413" s="1323" t="str">
        <f t="shared" si="1117"/>
        <v/>
      </c>
      <c r="CJ413" s="1322" t="str">
        <f t="shared" si="1117"/>
        <v/>
      </c>
      <c r="CK413" s="1322" t="str">
        <f t="shared" si="1117"/>
        <v/>
      </c>
      <c r="CL413" s="1322" t="str">
        <f t="shared" si="1117"/>
        <v/>
      </c>
      <c r="CM413" s="1322" t="str">
        <f t="shared" si="1117"/>
        <v/>
      </c>
      <c r="CN413" s="1321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1" t="str">
        <f t="shared" si="1089"/>
        <v/>
      </c>
      <c r="CE414" s="1322" t="str">
        <f t="shared" si="1117"/>
        <v/>
      </c>
      <c r="CF414" s="1322" t="str">
        <f t="shared" si="1117"/>
        <v/>
      </c>
      <c r="CG414" s="1322" t="str">
        <f t="shared" si="1117"/>
        <v/>
      </c>
      <c r="CH414" s="1322" t="str">
        <f t="shared" si="1117"/>
        <v/>
      </c>
      <c r="CI414" s="1323" t="str">
        <f t="shared" si="1117"/>
        <v/>
      </c>
      <c r="CJ414" s="1322" t="str">
        <f t="shared" si="1117"/>
        <v/>
      </c>
      <c r="CK414" s="1322" t="str">
        <f t="shared" si="1117"/>
        <v/>
      </c>
      <c r="CL414" s="1322" t="str">
        <f t="shared" si="1117"/>
        <v/>
      </c>
      <c r="CM414" s="1322" t="str">
        <f t="shared" si="1117"/>
        <v/>
      </c>
      <c r="CN414" s="1321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1" t="str">
        <f t="shared" si="1089"/>
        <v/>
      </c>
      <c r="CE415" s="1322" t="str">
        <f t="shared" si="1117"/>
        <v/>
      </c>
      <c r="CF415" s="1322" t="str">
        <f t="shared" si="1117"/>
        <v/>
      </c>
      <c r="CG415" s="1322" t="str">
        <f t="shared" si="1117"/>
        <v/>
      </c>
      <c r="CH415" s="1322" t="str">
        <f t="shared" si="1117"/>
        <v/>
      </c>
      <c r="CI415" s="1323" t="str">
        <f t="shared" si="1117"/>
        <v/>
      </c>
      <c r="CJ415" s="1322" t="str">
        <f t="shared" si="1117"/>
        <v/>
      </c>
      <c r="CK415" s="1322" t="str">
        <f t="shared" si="1117"/>
        <v/>
      </c>
      <c r="CL415" s="1322" t="str">
        <f t="shared" si="1117"/>
        <v/>
      </c>
      <c r="CM415" s="1322" t="str">
        <f t="shared" si="1117"/>
        <v/>
      </c>
      <c r="CN415" s="1321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1" t="str">
        <f t="shared" si="1089"/>
        <v/>
      </c>
      <c r="CE416" s="1322" t="str">
        <f t="shared" si="1117"/>
        <v/>
      </c>
      <c r="CF416" s="1322" t="str">
        <f t="shared" si="1117"/>
        <v/>
      </c>
      <c r="CG416" s="1322" t="str">
        <f t="shared" si="1117"/>
        <v/>
      </c>
      <c r="CH416" s="1322" t="str">
        <f t="shared" si="1117"/>
        <v/>
      </c>
      <c r="CI416" s="1323" t="str">
        <f t="shared" si="1117"/>
        <v/>
      </c>
      <c r="CJ416" s="1322" t="str">
        <f t="shared" si="1117"/>
        <v/>
      </c>
      <c r="CK416" s="1322" t="str">
        <f t="shared" si="1117"/>
        <v/>
      </c>
      <c r="CL416" s="1322" t="str">
        <f t="shared" si="1117"/>
        <v/>
      </c>
      <c r="CM416" s="1322" t="str">
        <f t="shared" si="1117"/>
        <v/>
      </c>
      <c r="CN416" s="1321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1" t="str">
        <f t="shared" si="1089"/>
        <v/>
      </c>
      <c r="CE417" s="1322" t="str">
        <f t="shared" si="1117"/>
        <v/>
      </c>
      <c r="CF417" s="1322" t="str">
        <f t="shared" si="1117"/>
        <v/>
      </c>
      <c r="CG417" s="1322" t="str">
        <f t="shared" si="1117"/>
        <v/>
      </c>
      <c r="CH417" s="1322" t="str">
        <f t="shared" si="1117"/>
        <v/>
      </c>
      <c r="CI417" s="1323" t="str">
        <f t="shared" si="1117"/>
        <v/>
      </c>
      <c r="CJ417" s="1322" t="str">
        <f t="shared" si="1117"/>
        <v/>
      </c>
      <c r="CK417" s="1322" t="str">
        <f t="shared" si="1117"/>
        <v/>
      </c>
      <c r="CL417" s="1322" t="str">
        <f t="shared" si="1117"/>
        <v/>
      </c>
      <c r="CM417" s="1322" t="str">
        <f t="shared" si="1117"/>
        <v/>
      </c>
      <c r="CN417" s="1321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1" t="str">
        <f t="shared" si="1089"/>
        <v/>
      </c>
      <c r="CE418" s="1322" t="str">
        <f t="shared" si="1117"/>
        <v/>
      </c>
      <c r="CF418" s="1322" t="str">
        <f t="shared" si="1117"/>
        <v/>
      </c>
      <c r="CG418" s="1322" t="str">
        <f t="shared" si="1117"/>
        <v/>
      </c>
      <c r="CH418" s="1322" t="str">
        <f t="shared" si="1117"/>
        <v/>
      </c>
      <c r="CI418" s="1323" t="str">
        <f t="shared" si="1117"/>
        <v/>
      </c>
      <c r="CJ418" s="1322" t="str">
        <f t="shared" si="1117"/>
        <v/>
      </c>
      <c r="CK418" s="1322" t="str">
        <f t="shared" si="1117"/>
        <v/>
      </c>
      <c r="CL418" s="1322" t="str">
        <f t="shared" si="1117"/>
        <v/>
      </c>
      <c r="CM418" s="1322" t="str">
        <f t="shared" si="1117"/>
        <v/>
      </c>
      <c r="CN418" s="1321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30"/>
        <v/>
      </c>
      <c r="CF420" s="1322" t="str">
        <f t="shared" si="1130"/>
        <v/>
      </c>
      <c r="CG420" s="1322" t="str">
        <f t="shared" si="1130"/>
        <v/>
      </c>
      <c r="CH420" s="1322" t="str">
        <f t="shared" si="1130"/>
        <v/>
      </c>
      <c r="CI420" s="1323" t="str">
        <f t="shared" si="1130"/>
        <v/>
      </c>
      <c r="CJ420" s="1322" t="str">
        <f t="shared" si="1130"/>
        <v/>
      </c>
      <c r="CK420" s="1322" t="str">
        <f t="shared" si="1130"/>
        <v/>
      </c>
      <c r="CL420" s="1322" t="str">
        <f t="shared" si="1130"/>
        <v/>
      </c>
      <c r="CM420" s="1322" t="str">
        <f t="shared" si="1130"/>
        <v/>
      </c>
      <c r="CN420" s="1321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3"/>
        <v/>
      </c>
      <c r="CG421" s="1322" t="str">
        <f t="shared" si="1133"/>
        <v/>
      </c>
      <c r="CH421" s="1322" t="str">
        <f t="shared" si="1133"/>
        <v/>
      </c>
      <c r="CI421" s="1323" t="str">
        <f t="shared" si="1133"/>
        <v/>
      </c>
      <c r="CJ421" s="1322" t="str">
        <f t="shared" si="1133"/>
        <v/>
      </c>
      <c r="CK421" s="1322" t="str">
        <f t="shared" si="1133"/>
        <v/>
      </c>
      <c r="CL421" s="1322" t="str">
        <f t="shared" si="1133"/>
        <v/>
      </c>
      <c r="CM421" s="1322" t="str">
        <f t="shared" si="1133"/>
        <v/>
      </c>
      <c r="CN421" s="1321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3"/>
        <v/>
      </c>
      <c r="CF422" s="1322" t="str">
        <f t="shared" si="1133"/>
        <v/>
      </c>
      <c r="CG422" s="1322" t="str">
        <f t="shared" si="1133"/>
        <v/>
      </c>
      <c r="CH422" s="1322" t="str">
        <f t="shared" si="1133"/>
        <v/>
      </c>
      <c r="CI422" s="1323" t="str">
        <f t="shared" si="1133"/>
        <v/>
      </c>
      <c r="CJ422" s="1322" t="str">
        <f t="shared" si="1133"/>
        <v/>
      </c>
      <c r="CK422" s="1322" t="str">
        <f t="shared" si="1133"/>
        <v/>
      </c>
      <c r="CL422" s="1322" t="str">
        <f t="shared" si="1133"/>
        <v/>
      </c>
      <c r="CM422" s="1322" t="str">
        <f t="shared" si="1133"/>
        <v/>
      </c>
      <c r="CN422" s="1321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8"/>
        <v/>
      </c>
      <c r="CG424" s="1322" t="str">
        <f t="shared" si="1138"/>
        <v/>
      </c>
      <c r="CH424" s="1322" t="str">
        <f t="shared" si="1138"/>
        <v/>
      </c>
      <c r="CI424" s="1323" t="str">
        <f t="shared" si="1138"/>
        <v/>
      </c>
      <c r="CJ424" s="1322" t="str">
        <f t="shared" si="1138"/>
        <v/>
      </c>
      <c r="CK424" s="1322" t="str">
        <f t="shared" si="1138"/>
        <v/>
      </c>
      <c r="CL424" s="1322" t="str">
        <f t="shared" si="1138"/>
        <v/>
      </c>
      <c r="CM424" s="1322" t="str">
        <f t="shared" si="1138"/>
        <v/>
      </c>
      <c r="CN424" s="1321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8"/>
        <v/>
      </c>
      <c r="CF425" s="1322" t="str">
        <f t="shared" si="1138"/>
        <v/>
      </c>
      <c r="CG425" s="1322" t="str">
        <f t="shared" si="1138"/>
        <v/>
      </c>
      <c r="CH425" s="1322" t="str">
        <f t="shared" si="1138"/>
        <v/>
      </c>
      <c r="CI425" s="1323" t="str">
        <f t="shared" si="1138"/>
        <v/>
      </c>
      <c r="CJ425" s="1322" t="str">
        <f t="shared" si="1138"/>
        <v/>
      </c>
      <c r="CK425" s="1322" t="str">
        <f t="shared" si="1138"/>
        <v/>
      </c>
      <c r="CL425" s="1322" t="str">
        <f t="shared" si="1138"/>
        <v/>
      </c>
      <c r="CM425" s="1322" t="str">
        <f t="shared" si="1138"/>
        <v/>
      </c>
      <c r="CN425" s="1321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8"/>
        <v/>
      </c>
      <c r="CF426" s="1322" t="str">
        <f t="shared" si="1138"/>
        <v/>
      </c>
      <c r="CG426" s="1322" t="str">
        <f t="shared" si="1138"/>
        <v/>
      </c>
      <c r="CH426" s="1322" t="str">
        <f t="shared" si="1138"/>
        <v/>
      </c>
      <c r="CI426" s="1323" t="str">
        <f t="shared" si="1138"/>
        <v/>
      </c>
      <c r="CJ426" s="1322" t="str">
        <f t="shared" si="1138"/>
        <v/>
      </c>
      <c r="CK426" s="1322" t="str">
        <f t="shared" si="1138"/>
        <v/>
      </c>
      <c r="CL426" s="1322" t="str">
        <f t="shared" si="1138"/>
        <v/>
      </c>
      <c r="CM426" s="1322" t="str">
        <f t="shared" si="1138"/>
        <v/>
      </c>
      <c r="CN426" s="1321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1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1" t="str">
        <f t="shared" si="1149"/>
        <v/>
      </c>
      <c r="CE431" s="1322" t="str">
        <f t="shared" si="1150"/>
        <v/>
      </c>
      <c r="CF431" s="1322" t="str">
        <f t="shared" si="1151"/>
        <v/>
      </c>
      <c r="CG431" s="1322" t="str">
        <f t="shared" si="1152"/>
        <v/>
      </c>
      <c r="CH431" s="1322" t="str">
        <f t="shared" si="1153"/>
        <v/>
      </c>
      <c r="CI431" s="1323" t="str">
        <f t="shared" si="1154"/>
        <v/>
      </c>
      <c r="CJ431" s="1322" t="str">
        <f t="shared" si="1155"/>
        <v/>
      </c>
      <c r="CK431" s="1322" t="str">
        <f t="shared" si="1156"/>
        <v/>
      </c>
      <c r="CL431" s="1322" t="str">
        <f t="shared" si="1157"/>
        <v/>
      </c>
      <c r="CM431" s="1322" t="str">
        <f t="shared" si="1158"/>
        <v/>
      </c>
      <c r="CN431" s="1321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1" t="str">
        <f t="shared" si="1149"/>
        <v/>
      </c>
      <c r="CE432" s="1322" t="str">
        <f t="shared" si="1150"/>
        <v/>
      </c>
      <c r="CF432" s="1322" t="str">
        <f t="shared" si="1151"/>
        <v/>
      </c>
      <c r="CG432" s="1322" t="str">
        <f t="shared" si="1152"/>
        <v/>
      </c>
      <c r="CH432" s="1322" t="str">
        <f t="shared" si="1153"/>
        <v/>
      </c>
      <c r="CI432" s="1323" t="str">
        <f t="shared" si="1154"/>
        <v/>
      </c>
      <c r="CJ432" s="1322" t="str">
        <f t="shared" si="1155"/>
        <v/>
      </c>
      <c r="CK432" s="1322" t="str">
        <f t="shared" si="1156"/>
        <v/>
      </c>
      <c r="CL432" s="1322" t="str">
        <f t="shared" si="1157"/>
        <v/>
      </c>
      <c r="CM432" s="1322" t="str">
        <f t="shared" si="1158"/>
        <v/>
      </c>
      <c r="CN432" s="1321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1" t="str">
        <f t="shared" si="1149"/>
        <v/>
      </c>
      <c r="CE433" s="1322" t="str">
        <f t="shared" si="1150"/>
        <v/>
      </c>
      <c r="CF433" s="1322" t="str">
        <f t="shared" si="1151"/>
        <v/>
      </c>
      <c r="CG433" s="1322" t="str">
        <f t="shared" si="1152"/>
        <v/>
      </c>
      <c r="CH433" s="1322" t="str">
        <f t="shared" si="1153"/>
        <v/>
      </c>
      <c r="CI433" s="1323" t="str">
        <f t="shared" si="1154"/>
        <v/>
      </c>
      <c r="CJ433" s="1322" t="str">
        <f t="shared" si="1155"/>
        <v/>
      </c>
      <c r="CK433" s="1322" t="str">
        <f t="shared" si="1156"/>
        <v/>
      </c>
      <c r="CL433" s="1322" t="str">
        <f t="shared" si="1157"/>
        <v/>
      </c>
      <c r="CM433" s="1322" t="str">
        <f t="shared" si="1158"/>
        <v/>
      </c>
      <c r="CN433" s="1321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1" t="str">
        <f t="shared" si="1149"/>
        <v/>
      </c>
      <c r="CE434" s="1322" t="str">
        <f t="shared" si="1150"/>
        <v/>
      </c>
      <c r="CF434" s="1322" t="str">
        <f t="shared" si="1151"/>
        <v/>
      </c>
      <c r="CG434" s="1322" t="str">
        <f t="shared" si="1152"/>
        <v/>
      </c>
      <c r="CH434" s="1322" t="str">
        <f t="shared" si="1153"/>
        <v/>
      </c>
      <c r="CI434" s="1323" t="str">
        <f t="shared" si="1154"/>
        <v/>
      </c>
      <c r="CJ434" s="1322" t="str">
        <f t="shared" si="1155"/>
        <v/>
      </c>
      <c r="CK434" s="1322" t="str">
        <f t="shared" si="1156"/>
        <v/>
      </c>
      <c r="CL434" s="1322" t="str">
        <f t="shared" si="1157"/>
        <v/>
      </c>
      <c r="CM434" s="1322" t="str">
        <f t="shared" si="1158"/>
        <v/>
      </c>
      <c r="CN434" s="1321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1" t="str">
        <f t="shared" si="1149"/>
        <v/>
      </c>
      <c r="CE436" s="1322" t="str">
        <f t="shared" si="1150"/>
        <v/>
      </c>
      <c r="CF436" s="1322" t="str">
        <f t="shared" si="1151"/>
        <v/>
      </c>
      <c r="CG436" s="1322" t="str">
        <f t="shared" si="1152"/>
        <v/>
      </c>
      <c r="CH436" s="1322" t="str">
        <f t="shared" si="1153"/>
        <v/>
      </c>
      <c r="CI436" s="1323" t="str">
        <f t="shared" si="1154"/>
        <v/>
      </c>
      <c r="CJ436" s="1322" t="str">
        <f t="shared" si="1155"/>
        <v/>
      </c>
      <c r="CK436" s="1322" t="str">
        <f t="shared" si="1156"/>
        <v/>
      </c>
      <c r="CL436" s="1322" t="str">
        <f t="shared" si="1157"/>
        <v/>
      </c>
      <c r="CM436" s="1322" t="str">
        <f t="shared" si="1158"/>
        <v/>
      </c>
      <c r="CN436" s="1321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7"/>
        <v>0</v>
      </c>
      <c r="CG445" s="1322">
        <f t="shared" si="1207"/>
        <v>0</v>
      </c>
      <c r="CH445" s="1322">
        <f t="shared" si="1207"/>
        <v>0</v>
      </c>
      <c r="CI445" s="1323">
        <f t="shared" si="1207"/>
        <v>0</v>
      </c>
      <c r="CJ445" s="1322">
        <f t="shared" si="1207"/>
        <v>0</v>
      </c>
      <c r="CK445" s="1322">
        <f t="shared" si="1207"/>
        <v>0</v>
      </c>
      <c r="CL445" s="1322">
        <f t="shared" si="1207"/>
        <v>0</v>
      </c>
      <c r="CM445" s="1322">
        <f t="shared" si="1207"/>
        <v>0</v>
      </c>
      <c r="CN445" s="1321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1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8"/>
        <v/>
      </c>
      <c r="CF446" s="1322" t="str">
        <f t="shared" si="1208"/>
        <v/>
      </c>
      <c r="CG446" s="1322" t="str">
        <f t="shared" si="1208"/>
        <v/>
      </c>
      <c r="CH446" s="1322" t="str">
        <f t="shared" si="1208"/>
        <v/>
      </c>
      <c r="CI446" s="1323" t="str">
        <f t="shared" si="1208"/>
        <v/>
      </c>
      <c r="CJ446" s="1322" t="str">
        <f t="shared" si="1208"/>
        <v/>
      </c>
      <c r="CK446" s="1322" t="str">
        <f t="shared" si="1208"/>
        <v/>
      </c>
      <c r="CL446" s="1322" t="str">
        <f t="shared" si="1208"/>
        <v/>
      </c>
      <c r="CM446" s="1322" t="str">
        <f t="shared" si="1208"/>
        <v/>
      </c>
      <c r="CN446" s="1321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9"/>
        <v>0</v>
      </c>
      <c r="CG447" s="1325">
        <f t="shared" si="1209"/>
        <v>0</v>
      </c>
      <c r="CH447" s="1325">
        <f t="shared" si="1209"/>
        <v>0</v>
      </c>
      <c r="CI447" s="1326">
        <f t="shared" si="1209"/>
        <v>0</v>
      </c>
      <c r="CJ447" s="1325">
        <f t="shared" si="1209"/>
        <v>0</v>
      </c>
      <c r="CK447" s="1325">
        <f t="shared" si="1209"/>
        <v>0</v>
      </c>
      <c r="CL447" s="1325">
        <f t="shared" si="1209"/>
        <v>0</v>
      </c>
      <c r="CM447" s="1325">
        <f t="shared" si="1209"/>
        <v>0</v>
      </c>
      <c r="CN447" s="1324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1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2">
        <f t="shared" si="1210"/>
        <v>12.5</v>
      </c>
      <c r="CF450" s="1322">
        <f t="shared" si="1210"/>
        <v>12.5</v>
      </c>
      <c r="CG450" s="1322">
        <f t="shared" si="1210"/>
        <v>25</v>
      </c>
      <c r="CH450" s="1322">
        <f t="shared" si="1210"/>
        <v>25</v>
      </c>
      <c r="CI450" s="1323">
        <f t="shared" si="1210"/>
        <v>25</v>
      </c>
      <c r="CJ450" s="1322">
        <f t="shared" si="1210"/>
        <v>25</v>
      </c>
      <c r="CK450" s="1322">
        <f t="shared" si="1210"/>
        <v>25</v>
      </c>
      <c r="CL450" s="1322">
        <f t="shared" si="1210"/>
        <v>35</v>
      </c>
      <c r="CM450" s="1322">
        <f t="shared" si="1210"/>
        <v>50</v>
      </c>
      <c r="CN450" s="1321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1"/>
        <v>1</v>
      </c>
      <c r="CG451" s="1322">
        <f t="shared" si="1231"/>
        <v>1</v>
      </c>
      <c r="CH451" s="1322">
        <f t="shared" si="1231"/>
        <v>1</v>
      </c>
      <c r="CI451" s="1323">
        <f t="shared" si="1231"/>
        <v>1</v>
      </c>
      <c r="CJ451" s="1322">
        <f t="shared" si="1231"/>
        <v>1</v>
      </c>
      <c r="CK451" s="1322">
        <f t="shared" si="1231"/>
        <v>1</v>
      </c>
      <c r="CL451" s="1322">
        <f t="shared" si="1231"/>
        <v>1</v>
      </c>
      <c r="CM451" s="1322">
        <f t="shared" si="1231"/>
        <v>1</v>
      </c>
      <c r="CN451" s="1321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1"/>
        <v>12</v>
      </c>
      <c r="CF452" s="1322">
        <f t="shared" si="1231"/>
        <v>12</v>
      </c>
      <c r="CG452" s="1322">
        <f t="shared" si="1231"/>
        <v>12</v>
      </c>
      <c r="CH452" s="1322">
        <f t="shared" si="1231"/>
        <v>12</v>
      </c>
      <c r="CI452" s="1323">
        <f t="shared" si="1231"/>
        <v>12</v>
      </c>
      <c r="CJ452" s="1322">
        <f t="shared" si="1231"/>
        <v>12</v>
      </c>
      <c r="CK452" s="1322">
        <f t="shared" si="1231"/>
        <v>12</v>
      </c>
      <c r="CL452" s="1322">
        <f t="shared" si="1231"/>
        <v>12</v>
      </c>
      <c r="CM452" s="1322">
        <f t="shared" si="1231"/>
        <v>12</v>
      </c>
      <c r="CN452" s="1321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2">
        <f t="shared" si="1231"/>
        <v>150</v>
      </c>
      <c r="CF453" s="1322">
        <f t="shared" si="1231"/>
        <v>150</v>
      </c>
      <c r="CG453" s="1322">
        <f t="shared" si="1231"/>
        <v>300</v>
      </c>
      <c r="CH453" s="1322">
        <f t="shared" si="1231"/>
        <v>300</v>
      </c>
      <c r="CI453" s="1323">
        <f t="shared" si="1231"/>
        <v>300</v>
      </c>
      <c r="CJ453" s="1322">
        <f t="shared" si="1231"/>
        <v>300</v>
      </c>
      <c r="CK453" s="1322">
        <f t="shared" si="1231"/>
        <v>300</v>
      </c>
      <c r="CL453" s="1322">
        <f t="shared" si="1231"/>
        <v>420</v>
      </c>
      <c r="CM453" s="1322">
        <f t="shared" si="1231"/>
        <v>600</v>
      </c>
      <c r="CN453" s="1321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1"/>
        <v>15156.216</v>
      </c>
      <c r="CF454" s="1322">
        <f t="shared" si="1231"/>
        <v>15156.216</v>
      </c>
      <c r="CG454" s="1322">
        <f t="shared" si="1231"/>
        <v>15156.216</v>
      </c>
      <c r="CH454" s="1322">
        <f t="shared" si="1231"/>
        <v>15156.216</v>
      </c>
      <c r="CI454" s="1323">
        <f t="shared" si="1231"/>
        <v>15156.216</v>
      </c>
      <c r="CJ454" s="1322">
        <f t="shared" si="1231"/>
        <v>15156.216</v>
      </c>
      <c r="CK454" s="1322">
        <f t="shared" si="1231"/>
        <v>15156.216</v>
      </c>
      <c r="CL454" s="1322">
        <f t="shared" si="1231"/>
        <v>15156.216</v>
      </c>
      <c r="CM454" s="1322">
        <f t="shared" si="1231"/>
        <v>15156.216</v>
      </c>
      <c r="CN454" s="1321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5">
        <f t="shared" si="1231"/>
        <v>0.17694834993773351</v>
      </c>
      <c r="CF455" s="1325">
        <f t="shared" si="1231"/>
        <v>0.23593113325031131</v>
      </c>
      <c r="CG455" s="1325">
        <f t="shared" si="1231"/>
        <v>0.23593113325031131</v>
      </c>
      <c r="CH455" s="1325">
        <f t="shared" si="1231"/>
        <v>0.23593113325031131</v>
      </c>
      <c r="CI455" s="1326">
        <f t="shared" si="1231"/>
        <v>0.23593113325031131</v>
      </c>
      <c r="CJ455" s="1325">
        <f t="shared" si="1231"/>
        <v>0.28311735990037362</v>
      </c>
      <c r="CK455" s="1325">
        <f t="shared" si="1231"/>
        <v>0.28311735990037362</v>
      </c>
      <c r="CL455" s="1325">
        <f t="shared" si="1231"/>
        <v>0.33030358655043585</v>
      </c>
      <c r="CM455" s="1325">
        <f t="shared" si="1231"/>
        <v>0.35389669987546701</v>
      </c>
      <c r="CN455" s="1324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1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2">
        <f t="shared" si="1244"/>
        <v>105</v>
      </c>
      <c r="CF456" s="1322">
        <f t="shared" si="1244"/>
        <v>170</v>
      </c>
      <c r="CG456" s="1322">
        <f t="shared" si="1244"/>
        <v>180</v>
      </c>
      <c r="CH456" s="1322">
        <f t="shared" si="1244"/>
        <v>180</v>
      </c>
      <c r="CI456" s="1323">
        <f t="shared" si="1244"/>
        <v>180</v>
      </c>
      <c r="CJ456" s="1322">
        <f t="shared" si="1244"/>
        <v>180</v>
      </c>
      <c r="CK456" s="1322">
        <f t="shared" si="1244"/>
        <v>185</v>
      </c>
      <c r="CL456" s="1322">
        <f t="shared" si="1244"/>
        <v>285</v>
      </c>
      <c r="CM456" s="1322">
        <f t="shared" si="1244"/>
        <v>360</v>
      </c>
      <c r="CN456" s="1321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1">
        <f t="shared" si="1244"/>
        <v>1176</v>
      </c>
      <c r="CE457" s="1322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2">
        <f t="shared" si="1249"/>
        <v>2040</v>
      </c>
      <c r="CG457" s="1322">
        <f t="shared" si="1249"/>
        <v>2160</v>
      </c>
      <c r="CH457" s="1322">
        <f t="shared" si="1249"/>
        <v>2160</v>
      </c>
      <c r="CI457" s="1323">
        <f t="shared" si="1249"/>
        <v>2160</v>
      </c>
      <c r="CJ457" s="1322">
        <f t="shared" si="1249"/>
        <v>2160</v>
      </c>
      <c r="CK457" s="1322">
        <f t="shared" si="1249"/>
        <v>2220</v>
      </c>
      <c r="CL457" s="1322">
        <f t="shared" si="1249"/>
        <v>3420</v>
      </c>
      <c r="CM457" s="1322">
        <f t="shared" si="1249"/>
        <v>4320</v>
      </c>
      <c r="CN457" s="1321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1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2">
        <f t="shared" si="1250"/>
        <v>5</v>
      </c>
      <c r="CF459" s="1322">
        <f t="shared" si="1250"/>
        <v>10</v>
      </c>
      <c r="CG459" s="1322">
        <f t="shared" si="1250"/>
        <v>10</v>
      </c>
      <c r="CH459" s="1322">
        <f t="shared" si="1250"/>
        <v>10</v>
      </c>
      <c r="CI459" s="1323">
        <f t="shared" si="1250"/>
        <v>10</v>
      </c>
      <c r="CJ459" s="1322">
        <f t="shared" si="1250"/>
        <v>10</v>
      </c>
      <c r="CK459" s="1322">
        <f t="shared" si="1250"/>
        <v>20</v>
      </c>
      <c r="CL459" s="1322">
        <f t="shared" si="1250"/>
        <v>20</v>
      </c>
      <c r="CM459" s="1322">
        <f t="shared" si="1250"/>
        <v>20</v>
      </c>
      <c r="CN459" s="1321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1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2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2">
        <f t="shared" si="1271"/>
        <v>1</v>
      </c>
      <c r="CG460" s="1322">
        <f t="shared" si="1271"/>
        <v>1</v>
      </c>
      <c r="CH460" s="1322">
        <f t="shared" si="1271"/>
        <v>1</v>
      </c>
      <c r="CI460" s="1323">
        <f t="shared" si="1271"/>
        <v>1</v>
      </c>
      <c r="CJ460" s="1322">
        <f t="shared" si="1271"/>
        <v>1</v>
      </c>
      <c r="CK460" s="1322">
        <f t="shared" si="1271"/>
        <v>1</v>
      </c>
      <c r="CL460" s="1322">
        <f t="shared" si="1271"/>
        <v>1</v>
      </c>
      <c r="CM460" s="1322">
        <f t="shared" si="1271"/>
        <v>1</v>
      </c>
      <c r="CN460" s="1321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1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2">
        <f t="shared" si="1271"/>
        <v>12</v>
      </c>
      <c r="CF461" s="1322">
        <f t="shared" si="1271"/>
        <v>12</v>
      </c>
      <c r="CG461" s="1322">
        <f t="shared" si="1271"/>
        <v>12</v>
      </c>
      <c r="CH461" s="1322">
        <f t="shared" si="1271"/>
        <v>12</v>
      </c>
      <c r="CI461" s="1323">
        <f t="shared" si="1271"/>
        <v>12</v>
      </c>
      <c r="CJ461" s="1322">
        <f t="shared" si="1271"/>
        <v>12</v>
      </c>
      <c r="CK461" s="1322">
        <f t="shared" si="1271"/>
        <v>12</v>
      </c>
      <c r="CL461" s="1322">
        <f t="shared" si="1271"/>
        <v>12</v>
      </c>
      <c r="CM461" s="1322">
        <f t="shared" si="1271"/>
        <v>12</v>
      </c>
      <c r="CN461" s="1321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2">
        <f t="shared" si="1271"/>
        <v>60</v>
      </c>
      <c r="CF462" s="1322">
        <f t="shared" si="1271"/>
        <v>120</v>
      </c>
      <c r="CG462" s="1322">
        <f t="shared" si="1271"/>
        <v>120</v>
      </c>
      <c r="CH462" s="1322">
        <f t="shared" si="1271"/>
        <v>120</v>
      </c>
      <c r="CI462" s="1323">
        <f t="shared" si="1271"/>
        <v>120</v>
      </c>
      <c r="CJ462" s="1322">
        <f t="shared" si="1271"/>
        <v>120</v>
      </c>
      <c r="CK462" s="1322">
        <f t="shared" si="1271"/>
        <v>240</v>
      </c>
      <c r="CL462" s="1322">
        <f t="shared" si="1271"/>
        <v>240</v>
      </c>
      <c r="CM462" s="1322">
        <f t="shared" si="1271"/>
        <v>240</v>
      </c>
      <c r="CN462" s="1321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1"/>
        <v>15198.083999999999</v>
      </c>
      <c r="CF463" s="1322">
        <f t="shared" si="1271"/>
        <v>15198.083999999999</v>
      </c>
      <c r="CG463" s="1322">
        <f t="shared" si="1271"/>
        <v>15198.083999999999</v>
      </c>
      <c r="CH463" s="1322">
        <f t="shared" si="1271"/>
        <v>15198.083999999999</v>
      </c>
      <c r="CI463" s="1323">
        <f t="shared" si="1271"/>
        <v>15198.083999999999</v>
      </c>
      <c r="CJ463" s="1322">
        <f t="shared" si="1271"/>
        <v>15198.083999999999</v>
      </c>
      <c r="CK463" s="1322">
        <f t="shared" si="1271"/>
        <v>15198.083999999999</v>
      </c>
      <c r="CL463" s="1322">
        <f t="shared" si="1271"/>
        <v>15198.083999999999</v>
      </c>
      <c r="CM463" s="1322">
        <f t="shared" si="1271"/>
        <v>15198.083999999999</v>
      </c>
      <c r="CN463" s="1321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4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5">
        <f t="shared" si="1271"/>
        <v>9.46331506849315E-2</v>
      </c>
      <c r="CF464" s="1325">
        <f t="shared" si="1271"/>
        <v>9.46331506849315E-2</v>
      </c>
      <c r="CG464" s="1325">
        <f t="shared" si="1271"/>
        <v>9.46331506849315E-2</v>
      </c>
      <c r="CH464" s="1325">
        <f t="shared" si="1271"/>
        <v>9.46331506849315E-2</v>
      </c>
      <c r="CI464" s="1326">
        <f t="shared" si="1271"/>
        <v>0.11355978082191778</v>
      </c>
      <c r="CJ464" s="1325">
        <f t="shared" si="1271"/>
        <v>0.11355978082191778</v>
      </c>
      <c r="CK464" s="1325">
        <f t="shared" si="1271"/>
        <v>0.14194972602739725</v>
      </c>
      <c r="CL464" s="1325">
        <f t="shared" si="1271"/>
        <v>0.14194972602739725</v>
      </c>
      <c r="CM464" s="1325">
        <f t="shared" si="1271"/>
        <v>0.189266301369863</v>
      </c>
      <c r="CN464" s="1324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1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>
        <f t="shared" si="1284"/>
        <v>70</v>
      </c>
      <c r="CF465" s="1322">
        <f t="shared" si="1284"/>
        <v>70</v>
      </c>
      <c r="CG465" s="1322">
        <f t="shared" si="1284"/>
        <v>70</v>
      </c>
      <c r="CH465" s="1322">
        <f t="shared" si="1284"/>
        <v>80</v>
      </c>
      <c r="CI465" s="1323">
        <f t="shared" si="1284"/>
        <v>80</v>
      </c>
      <c r="CJ465" s="1322">
        <f t="shared" si="1284"/>
        <v>85</v>
      </c>
      <c r="CK465" s="1322">
        <f t="shared" si="1284"/>
        <v>90</v>
      </c>
      <c r="CL465" s="1322">
        <f t="shared" si="1284"/>
        <v>90</v>
      </c>
      <c r="CM465" s="1322">
        <f t="shared" si="1284"/>
        <v>100</v>
      </c>
      <c r="CN465" s="1321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1" t="str">
        <f t="shared" si="1284"/>
        <v/>
      </c>
      <c r="CE466" s="1322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2">
        <f t="shared" si="1289"/>
        <v>840</v>
      </c>
      <c r="CG466" s="1322">
        <f t="shared" si="1289"/>
        <v>840</v>
      </c>
      <c r="CH466" s="1322">
        <f t="shared" si="1289"/>
        <v>960</v>
      </c>
      <c r="CI466" s="1323">
        <f t="shared" si="1289"/>
        <v>960</v>
      </c>
      <c r="CJ466" s="1322">
        <f t="shared" si="1289"/>
        <v>1020</v>
      </c>
      <c r="CK466" s="1322">
        <f t="shared" si="1289"/>
        <v>1080</v>
      </c>
      <c r="CL466" s="1322">
        <f t="shared" si="1289"/>
        <v>1080</v>
      </c>
      <c r="CM466" s="1322">
        <f t="shared" si="1289"/>
        <v>1200</v>
      </c>
      <c r="CN466" s="1321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1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0"/>
        <v>10</v>
      </c>
      <c r="CF468" s="1322">
        <f t="shared" si="1290"/>
        <v>10</v>
      </c>
      <c r="CG468" s="1322">
        <f t="shared" si="1290"/>
        <v>10</v>
      </c>
      <c r="CH468" s="1322">
        <f t="shared" si="1290"/>
        <v>12.5</v>
      </c>
      <c r="CI468" s="1323">
        <f t="shared" si="1290"/>
        <v>12.5</v>
      </c>
      <c r="CJ468" s="1322">
        <f t="shared" si="1290"/>
        <v>25</v>
      </c>
      <c r="CK468" s="1322">
        <f t="shared" si="1290"/>
        <v>25</v>
      </c>
      <c r="CL468" s="1322">
        <f t="shared" si="1290"/>
        <v>25</v>
      </c>
      <c r="CM468" s="1322">
        <f t="shared" si="1290"/>
        <v>25</v>
      </c>
      <c r="CN468" s="1321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1"/>
        <v>1</v>
      </c>
      <c r="CG469" s="1322">
        <f t="shared" si="1311"/>
        <v>1</v>
      </c>
      <c r="CH469" s="1322">
        <f t="shared" si="1311"/>
        <v>1</v>
      </c>
      <c r="CI469" s="1323">
        <f t="shared" si="1311"/>
        <v>1</v>
      </c>
      <c r="CJ469" s="1322">
        <f t="shared" si="1311"/>
        <v>1</v>
      </c>
      <c r="CK469" s="1322">
        <f t="shared" si="1311"/>
        <v>1</v>
      </c>
      <c r="CL469" s="1322">
        <f t="shared" si="1311"/>
        <v>1</v>
      </c>
      <c r="CM469" s="1322">
        <f t="shared" si="1311"/>
        <v>1</v>
      </c>
      <c r="CN469" s="1321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2">
        <f t="shared" si="1311"/>
        <v>12</v>
      </c>
      <c r="CF470" s="1322">
        <f t="shared" si="1311"/>
        <v>12</v>
      </c>
      <c r="CG470" s="1322">
        <f t="shared" si="1311"/>
        <v>12</v>
      </c>
      <c r="CH470" s="1322">
        <f t="shared" si="1311"/>
        <v>12</v>
      </c>
      <c r="CI470" s="1323">
        <f t="shared" si="1311"/>
        <v>12</v>
      </c>
      <c r="CJ470" s="1322">
        <f t="shared" si="1311"/>
        <v>12</v>
      </c>
      <c r="CK470" s="1322">
        <f t="shared" si="1311"/>
        <v>12</v>
      </c>
      <c r="CL470" s="1322">
        <f t="shared" si="1311"/>
        <v>12</v>
      </c>
      <c r="CM470" s="1322">
        <f t="shared" si="1311"/>
        <v>12</v>
      </c>
      <c r="CN470" s="1321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2">
        <f t="shared" si="1311"/>
        <v>120</v>
      </c>
      <c r="CF471" s="1322">
        <f t="shared" si="1311"/>
        <v>120</v>
      </c>
      <c r="CG471" s="1322">
        <f t="shared" si="1311"/>
        <v>120</v>
      </c>
      <c r="CH471" s="1322">
        <f t="shared" si="1311"/>
        <v>150</v>
      </c>
      <c r="CI471" s="1323">
        <f t="shared" si="1311"/>
        <v>150</v>
      </c>
      <c r="CJ471" s="1322">
        <f t="shared" si="1311"/>
        <v>300</v>
      </c>
      <c r="CK471" s="1322">
        <f t="shared" si="1311"/>
        <v>300</v>
      </c>
      <c r="CL471" s="1322">
        <f t="shared" si="1311"/>
        <v>300</v>
      </c>
      <c r="CM471" s="1322">
        <f t="shared" si="1311"/>
        <v>300</v>
      </c>
      <c r="CN471" s="1321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1"/>
        <v>14821.271999999999</v>
      </c>
      <c r="CF472" s="1322">
        <f t="shared" si="1311"/>
        <v>14821.271999999999</v>
      </c>
      <c r="CG472" s="1322">
        <f t="shared" si="1311"/>
        <v>14821.271999999999</v>
      </c>
      <c r="CH472" s="1322">
        <f t="shared" si="1311"/>
        <v>14821.271999999999</v>
      </c>
      <c r="CI472" s="1323">
        <f t="shared" si="1311"/>
        <v>14821.271999999999</v>
      </c>
      <c r="CJ472" s="1322">
        <f t="shared" si="1311"/>
        <v>14821.271999999999</v>
      </c>
      <c r="CK472" s="1322">
        <f t="shared" si="1311"/>
        <v>14821.271999999999</v>
      </c>
      <c r="CL472" s="1322">
        <f t="shared" si="1311"/>
        <v>14821.271999999999</v>
      </c>
      <c r="CM472" s="1322">
        <f t="shared" si="1311"/>
        <v>14821.271999999999</v>
      </c>
      <c r="CN472" s="1321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5">
        <f t="shared" si="1311"/>
        <v>9.2286874221668744E-2</v>
      </c>
      <c r="CF473" s="1325">
        <f t="shared" si="1311"/>
        <v>0.11535859277708592</v>
      </c>
      <c r="CG473" s="1325">
        <f t="shared" si="1311"/>
        <v>0.13843031133250311</v>
      </c>
      <c r="CH473" s="1325">
        <f t="shared" si="1311"/>
        <v>0.13843031133250311</v>
      </c>
      <c r="CI473" s="1326">
        <f t="shared" si="1311"/>
        <v>0.1730378891656289</v>
      </c>
      <c r="CJ473" s="1325">
        <f t="shared" si="1311"/>
        <v>0.1730378891656289</v>
      </c>
      <c r="CK473" s="1325">
        <f t="shared" si="1311"/>
        <v>0.18457374844333749</v>
      </c>
      <c r="CL473" s="1325">
        <f t="shared" si="1311"/>
        <v>0.23071718555417184</v>
      </c>
      <c r="CM473" s="1325">
        <f t="shared" si="1311"/>
        <v>0.23071718555417184</v>
      </c>
      <c r="CN473" s="1324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1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2">
        <f t="shared" si="1374"/>
        <v>7.4</v>
      </c>
      <c r="CF474" s="1322">
        <f t="shared" si="1374"/>
        <v>7.6</v>
      </c>
      <c r="CG474" s="1322">
        <f t="shared" si="1374"/>
        <v>8</v>
      </c>
      <c r="CH474" s="1322">
        <f t="shared" si="1374"/>
        <v>8</v>
      </c>
      <c r="CI474" s="1323">
        <f t="shared" si="1374"/>
        <v>9</v>
      </c>
      <c r="CJ474" s="1322">
        <f t="shared" si="1374"/>
        <v>9</v>
      </c>
      <c r="CK474" s="1322">
        <f t="shared" si="1374"/>
        <v>9.5</v>
      </c>
      <c r="CL474" s="1322">
        <f t="shared" si="1374"/>
        <v>9.6</v>
      </c>
      <c r="CM474" s="1322">
        <f t="shared" si="1374"/>
        <v>10.4</v>
      </c>
      <c r="CN474" s="1321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1">
        <f t="shared" si="1374"/>
        <v>320</v>
      </c>
      <c r="CE475" s="1322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2">
        <f t="shared" si="1379"/>
        <v>1140</v>
      </c>
      <c r="CG475" s="1322">
        <f t="shared" si="1379"/>
        <v>1152</v>
      </c>
      <c r="CH475" s="1322">
        <f t="shared" si="1379"/>
        <v>1560</v>
      </c>
      <c r="CI475" s="1323">
        <f t="shared" si="1379"/>
        <v>2220</v>
      </c>
      <c r="CJ475" s="1322">
        <f t="shared" si="1379"/>
        <v>2220</v>
      </c>
      <c r="CK475" s="1322">
        <f t="shared" si="1379"/>
        <v>2220</v>
      </c>
      <c r="CL475" s="1322">
        <f t="shared" si="1379"/>
        <v>2280</v>
      </c>
      <c r="CM475" s="1322">
        <f t="shared" si="1379"/>
        <v>2700</v>
      </c>
      <c r="CN475" s="1321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747</v>
      </c>
      <c r="B476" s="266" t="s">
        <v>750</v>
      </c>
      <c r="C476" s="266" t="s">
        <v>750</v>
      </c>
      <c r="D476" s="266" t="s">
        <v>750</v>
      </c>
      <c r="E476" s="266" t="s">
        <v>750</v>
      </c>
      <c r="F476" s="266" t="s">
        <v>750</v>
      </c>
      <c r="G476" s="266" t="s">
        <v>750</v>
      </c>
      <c r="H476" s="266" t="s">
        <v>750</v>
      </c>
      <c r="I476" s="266" t="s">
        <v>750</v>
      </c>
      <c r="J476" s="266" t="s">
        <v>750</v>
      </c>
      <c r="K476" s="266" t="s">
        <v>750</v>
      </c>
      <c r="L476" s="266" t="s">
        <v>750</v>
      </c>
      <c r="M476" s="266" t="s">
        <v>750</v>
      </c>
      <c r="N476" s="266" t="s">
        <v>750</v>
      </c>
      <c r="O476" s="266" t="s">
        <v>750</v>
      </c>
      <c r="P476" s="266" t="s">
        <v>750</v>
      </c>
      <c r="Q476" s="266" t="s">
        <v>750</v>
      </c>
      <c r="R476" s="266" t="s">
        <v>750</v>
      </c>
      <c r="S476" s="595"/>
      <c r="T476" s="266" t="s">
        <v>750</v>
      </c>
      <c r="U476" s="266" t="s">
        <v>750</v>
      </c>
      <c r="V476" s="266" t="s">
        <v>750</v>
      </c>
      <c r="W476" s="266" t="s">
        <v>750</v>
      </c>
      <c r="X476" s="266" t="s">
        <v>750</v>
      </c>
      <c r="Y476" s="266" t="s">
        <v>750</v>
      </c>
      <c r="Z476" s="266" t="s">
        <v>750</v>
      </c>
      <c r="AA476" s="266" t="s">
        <v>750</v>
      </c>
      <c r="AB476" s="266" t="s">
        <v>750</v>
      </c>
      <c r="AC476" s="266" t="s">
        <v>750</v>
      </c>
      <c r="AD476" s="266" t="s">
        <v>750</v>
      </c>
      <c r="AE476" s="266"/>
      <c r="AF476" s="266"/>
      <c r="AG476" s="266"/>
      <c r="AH476" s="266"/>
      <c r="AI476" s="266"/>
      <c r="AJ476" s="266"/>
      <c r="AK476" s="595"/>
      <c r="AL476" s="266" t="s">
        <v>750</v>
      </c>
      <c r="AM476" s="266" t="s">
        <v>750</v>
      </c>
      <c r="AN476" s="266" t="s">
        <v>750</v>
      </c>
      <c r="AO476" s="266" t="s">
        <v>750</v>
      </c>
      <c r="AP476" s="266" t="s">
        <v>750</v>
      </c>
      <c r="AQ476" s="266" t="s">
        <v>750</v>
      </c>
      <c r="AR476" s="266" t="s">
        <v>750</v>
      </c>
      <c r="AS476" s="266" t="s">
        <v>750</v>
      </c>
      <c r="AT476" s="266" t="s">
        <v>750</v>
      </c>
      <c r="AU476" s="266" t="s">
        <v>750</v>
      </c>
      <c r="AV476" s="266" t="s">
        <v>750</v>
      </c>
      <c r="AW476" s="266"/>
      <c r="AX476" s="266"/>
      <c r="AY476" s="266"/>
      <c r="AZ476" s="266"/>
      <c r="BA476" s="266"/>
      <c r="BB476" s="266"/>
      <c r="BC476" s="595"/>
      <c r="BD476" s="266" t="s">
        <v>750</v>
      </c>
      <c r="BE476" s="266" t="s">
        <v>750</v>
      </c>
      <c r="BF476" s="266" t="s">
        <v>750</v>
      </c>
      <c r="BG476" s="266" t="s">
        <v>750</v>
      </c>
      <c r="BH476" s="266" t="s">
        <v>750</v>
      </c>
      <c r="BI476" s="266" t="s">
        <v>750</v>
      </c>
      <c r="BJ476" s="266" t="s">
        <v>750</v>
      </c>
      <c r="BK476" s="266" t="s">
        <v>750</v>
      </c>
      <c r="BL476" s="266" t="s">
        <v>750</v>
      </c>
      <c r="BM476" s="266" t="s">
        <v>750</v>
      </c>
      <c r="BN476" s="266" t="s">
        <v>750</v>
      </c>
      <c r="BO476" s="266"/>
      <c r="BP476" s="266"/>
      <c r="BQ476" s="266"/>
      <c r="BR476" s="266"/>
      <c r="BS476" s="266"/>
      <c r="BT476" s="266"/>
      <c r="BU476" s="595"/>
      <c r="BV476" s="266" t="s">
        <v>750</v>
      </c>
      <c r="BW476" s="266" t="s">
        <v>750</v>
      </c>
      <c r="BX476" s="266" t="s">
        <v>750</v>
      </c>
      <c r="BY476" s="266" t="s">
        <v>750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1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2">
        <f t="shared" si="1380"/>
        <v>10</v>
      </c>
      <c r="CF477" s="1322">
        <f t="shared" si="1380"/>
        <v>10</v>
      </c>
      <c r="CG477" s="1322">
        <f t="shared" si="1380"/>
        <v>10</v>
      </c>
      <c r="CH477" s="1322">
        <f t="shared" si="1380"/>
        <v>10</v>
      </c>
      <c r="CI477" s="1323">
        <f t="shared" si="1380"/>
        <v>10</v>
      </c>
      <c r="CJ477" s="1322">
        <f t="shared" si="1380"/>
        <v>10</v>
      </c>
      <c r="CK477" s="1322">
        <f t="shared" si="1380"/>
        <v>10</v>
      </c>
      <c r="CL477" s="1322">
        <f t="shared" si="1380"/>
        <v>10</v>
      </c>
      <c r="CM477" s="1322">
        <f t="shared" si="1380"/>
        <v>20</v>
      </c>
      <c r="CN477" s="1321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1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2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2">
        <f t="shared" si="1401"/>
        <v>1</v>
      </c>
      <c r="CG478" s="1322">
        <f t="shared" si="1401"/>
        <v>1</v>
      </c>
      <c r="CH478" s="1322">
        <f t="shared" si="1401"/>
        <v>1</v>
      </c>
      <c r="CI478" s="1323">
        <f t="shared" si="1401"/>
        <v>1</v>
      </c>
      <c r="CJ478" s="1322">
        <f t="shared" si="1401"/>
        <v>1</v>
      </c>
      <c r="CK478" s="1322">
        <f t="shared" si="1401"/>
        <v>1</v>
      </c>
      <c r="CL478" s="1322">
        <f t="shared" si="1401"/>
        <v>1</v>
      </c>
      <c r="CM478" s="1322">
        <f t="shared" si="1401"/>
        <v>1</v>
      </c>
      <c r="CN478" s="1321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1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2">
        <f t="shared" si="1401"/>
        <v>12</v>
      </c>
      <c r="CF479" s="1322">
        <f t="shared" si="1401"/>
        <v>12</v>
      </c>
      <c r="CG479" s="1322">
        <f t="shared" si="1401"/>
        <v>12</v>
      </c>
      <c r="CH479" s="1322">
        <f t="shared" si="1401"/>
        <v>12</v>
      </c>
      <c r="CI479" s="1323">
        <f t="shared" si="1401"/>
        <v>12</v>
      </c>
      <c r="CJ479" s="1322">
        <f t="shared" si="1401"/>
        <v>12</v>
      </c>
      <c r="CK479" s="1322">
        <f t="shared" si="1401"/>
        <v>12</v>
      </c>
      <c r="CL479" s="1322">
        <f t="shared" si="1401"/>
        <v>12</v>
      </c>
      <c r="CM479" s="1322">
        <f t="shared" si="1401"/>
        <v>12</v>
      </c>
      <c r="CN479" s="1321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2">
        <f t="shared" si="1401"/>
        <v>120</v>
      </c>
      <c r="CF480" s="1322">
        <f t="shared" si="1401"/>
        <v>120</v>
      </c>
      <c r="CG480" s="1322">
        <f t="shared" si="1401"/>
        <v>120</v>
      </c>
      <c r="CH480" s="1322">
        <f t="shared" si="1401"/>
        <v>120</v>
      </c>
      <c r="CI480" s="1323">
        <f t="shared" si="1401"/>
        <v>120</v>
      </c>
      <c r="CJ480" s="1322">
        <f t="shared" si="1401"/>
        <v>120</v>
      </c>
      <c r="CK480" s="1322">
        <f t="shared" si="1401"/>
        <v>120</v>
      </c>
      <c r="CL480" s="1322">
        <f t="shared" si="1401"/>
        <v>120</v>
      </c>
      <c r="CM480" s="1322">
        <f t="shared" si="1401"/>
        <v>240</v>
      </c>
      <c r="CN480" s="1321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1"/>
        <v>3140.1</v>
      </c>
      <c r="CF481" s="1322">
        <f t="shared" si="1401"/>
        <v>3140.1</v>
      </c>
      <c r="CG481" s="1322">
        <f t="shared" si="1401"/>
        <v>3140.1</v>
      </c>
      <c r="CH481" s="1322">
        <f t="shared" si="1401"/>
        <v>3140.1</v>
      </c>
      <c r="CI481" s="1323">
        <f t="shared" si="1401"/>
        <v>3140.1</v>
      </c>
      <c r="CJ481" s="1322">
        <f t="shared" si="1401"/>
        <v>3140.1</v>
      </c>
      <c r="CK481" s="1322">
        <f t="shared" si="1401"/>
        <v>3140.1</v>
      </c>
      <c r="CL481" s="1322">
        <f t="shared" si="1401"/>
        <v>3140.1</v>
      </c>
      <c r="CM481" s="1322">
        <f t="shared" si="1401"/>
        <v>3140.1</v>
      </c>
      <c r="CN481" s="1321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4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5">
        <f t="shared" si="1401"/>
        <v>1.9552303860523038E-2</v>
      </c>
      <c r="CF482" s="1325">
        <f t="shared" si="1401"/>
        <v>1.9552303860523038E-2</v>
      </c>
      <c r="CG482" s="1325">
        <f t="shared" si="1401"/>
        <v>1.9552303860523038E-2</v>
      </c>
      <c r="CH482" s="1325">
        <f t="shared" si="1401"/>
        <v>1.9552303860523038E-2</v>
      </c>
      <c r="CI482" s="1326">
        <f t="shared" si="1401"/>
        <v>2.3462764632627642E-2</v>
      </c>
      <c r="CJ482" s="1325">
        <f t="shared" si="1401"/>
        <v>2.3462764632627642E-2</v>
      </c>
      <c r="CK482" s="1325">
        <f t="shared" si="1401"/>
        <v>2.9328455790784556E-2</v>
      </c>
      <c r="CL482" s="1325">
        <f t="shared" si="1401"/>
        <v>2.9328455790784556E-2</v>
      </c>
      <c r="CM482" s="1325">
        <f t="shared" si="1401"/>
        <v>3.9104607721046077E-2</v>
      </c>
      <c r="CN482" s="1324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1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2">
        <f t="shared" si="1414"/>
        <v>45</v>
      </c>
      <c r="CF483" s="1322">
        <f t="shared" si="1414"/>
        <v>60</v>
      </c>
      <c r="CG483" s="1322">
        <f t="shared" si="1414"/>
        <v>60</v>
      </c>
      <c r="CH483" s="1322">
        <f t="shared" si="1414"/>
        <v>70</v>
      </c>
      <c r="CI483" s="1323">
        <f t="shared" si="1414"/>
        <v>70</v>
      </c>
      <c r="CJ483" s="1322">
        <f t="shared" si="1414"/>
        <v>70</v>
      </c>
      <c r="CK483" s="1322">
        <f t="shared" si="1414"/>
        <v>70</v>
      </c>
      <c r="CL483" s="1322">
        <f t="shared" si="1414"/>
        <v>70</v>
      </c>
      <c r="CM483" s="1322">
        <f t="shared" si="1414"/>
        <v>75</v>
      </c>
      <c r="CN483" s="1321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1">
        <f t="shared" si="1414"/>
        <v>540</v>
      </c>
      <c r="CE484" s="1322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2">
        <f t="shared" si="1419"/>
        <v>720</v>
      </c>
      <c r="CG484" s="1322">
        <f t="shared" si="1419"/>
        <v>720</v>
      </c>
      <c r="CH484" s="1322">
        <f t="shared" si="1419"/>
        <v>840</v>
      </c>
      <c r="CI484" s="1323">
        <f t="shared" si="1419"/>
        <v>840</v>
      </c>
      <c r="CJ484" s="1322">
        <f t="shared" si="1419"/>
        <v>840</v>
      </c>
      <c r="CK484" s="1322">
        <f t="shared" si="1419"/>
        <v>840</v>
      </c>
      <c r="CL484" s="1322">
        <f t="shared" si="1419"/>
        <v>840</v>
      </c>
      <c r="CM484" s="1322">
        <f t="shared" si="1419"/>
        <v>900</v>
      </c>
      <c r="CN484" s="1321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748</v>
      </c>
      <c r="B485" s="633" t="s">
        <v>749</v>
      </c>
      <c r="C485" s="633" t="s">
        <v>749</v>
      </c>
      <c r="D485" s="633" t="s">
        <v>749</v>
      </c>
      <c r="E485" s="633" t="s">
        <v>749</v>
      </c>
      <c r="F485" s="633" t="s">
        <v>749</v>
      </c>
      <c r="G485" s="633" t="s">
        <v>749</v>
      </c>
      <c r="H485" s="633" t="s">
        <v>749</v>
      </c>
      <c r="I485" s="633" t="s">
        <v>749</v>
      </c>
      <c r="J485" s="633" t="s">
        <v>749</v>
      </c>
      <c r="K485" s="633" t="s">
        <v>749</v>
      </c>
      <c r="L485" s="633" t="s">
        <v>749</v>
      </c>
      <c r="M485" s="633" t="s">
        <v>749</v>
      </c>
      <c r="N485" s="633" t="s">
        <v>749</v>
      </c>
      <c r="O485" s="633" t="s">
        <v>749</v>
      </c>
      <c r="P485" s="633" t="s">
        <v>749</v>
      </c>
      <c r="Q485" s="633" t="s">
        <v>749</v>
      </c>
      <c r="R485" s="633" t="s">
        <v>749</v>
      </c>
      <c r="S485" s="631"/>
      <c r="T485" s="633" t="s">
        <v>749</v>
      </c>
      <c r="U485" s="633" t="s">
        <v>749</v>
      </c>
      <c r="V485" s="633" t="s">
        <v>749</v>
      </c>
      <c r="W485" s="633" t="s">
        <v>749</v>
      </c>
      <c r="X485" s="633" t="s">
        <v>749</v>
      </c>
      <c r="Y485" s="633" t="s">
        <v>749</v>
      </c>
      <c r="Z485" s="633" t="s">
        <v>749</v>
      </c>
      <c r="AA485" s="633" t="s">
        <v>749</v>
      </c>
      <c r="AB485" s="633" t="s">
        <v>749</v>
      </c>
      <c r="AC485" s="633" t="s">
        <v>749</v>
      </c>
      <c r="AD485" s="633" t="s">
        <v>749</v>
      </c>
      <c r="AE485" s="633"/>
      <c r="AF485" s="633"/>
      <c r="AG485" s="633"/>
      <c r="AH485" s="633"/>
      <c r="AI485" s="633"/>
      <c r="AJ485" s="633"/>
      <c r="AK485" s="631"/>
      <c r="AL485" s="633" t="s">
        <v>749</v>
      </c>
      <c r="AM485" s="633" t="s">
        <v>749</v>
      </c>
      <c r="AN485" s="633" t="s">
        <v>749</v>
      </c>
      <c r="AO485" s="633" t="s">
        <v>749</v>
      </c>
      <c r="AP485" s="633" t="s">
        <v>749</v>
      </c>
      <c r="AQ485" s="633" t="s">
        <v>749</v>
      </c>
      <c r="AR485" s="633" t="s">
        <v>749</v>
      </c>
      <c r="AS485" s="633" t="s">
        <v>749</v>
      </c>
      <c r="AT485" s="633" t="s">
        <v>749</v>
      </c>
      <c r="AU485" s="633" t="s">
        <v>749</v>
      </c>
      <c r="AV485" s="633" t="s">
        <v>749</v>
      </c>
      <c r="AW485" s="633"/>
      <c r="AX485" s="633"/>
      <c r="AY485" s="633"/>
      <c r="AZ485" s="633"/>
      <c r="BA485" s="633"/>
      <c r="BB485" s="633"/>
      <c r="BC485" s="631"/>
      <c r="BD485" s="633" t="s">
        <v>749</v>
      </c>
      <c r="BE485" s="633" t="s">
        <v>749</v>
      </c>
      <c r="BF485" s="633" t="s">
        <v>749</v>
      </c>
      <c r="BG485" s="633" t="s">
        <v>749</v>
      </c>
      <c r="BH485" s="633" t="s">
        <v>749</v>
      </c>
      <c r="BI485" s="633" t="s">
        <v>749</v>
      </c>
      <c r="BJ485" s="633" t="s">
        <v>749</v>
      </c>
      <c r="BK485" s="633" t="s">
        <v>749</v>
      </c>
      <c r="BL485" s="633" t="s">
        <v>749</v>
      </c>
      <c r="BM485" s="633" t="s">
        <v>749</v>
      </c>
      <c r="BN485" s="633" t="s">
        <v>749</v>
      </c>
      <c r="BO485" s="633"/>
      <c r="BP485" s="633"/>
      <c r="BQ485" s="633"/>
      <c r="BR485" s="633"/>
      <c r="BS485" s="633"/>
      <c r="BT485" s="633"/>
      <c r="BU485" s="631"/>
      <c r="BV485" s="633" t="s">
        <v>749</v>
      </c>
      <c r="BW485" s="633" t="s">
        <v>749</v>
      </c>
      <c r="BX485" s="633" t="s">
        <v>749</v>
      </c>
      <c r="BY485" s="633" t="s">
        <v>749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1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2">
        <f t="shared" si="1420"/>
        <v>0.7</v>
      </c>
      <c r="CI486" s="1323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2">
        <f t="shared" si="1420"/>
        <v>0.7</v>
      </c>
      <c r="CN486" s="1321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1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2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2">
        <f t="shared" si="1441"/>
        <v>25</v>
      </c>
      <c r="CG487" s="1322">
        <f t="shared" si="1441"/>
        <v>30</v>
      </c>
      <c r="CH487" s="1322">
        <f t="shared" si="1441"/>
        <v>30</v>
      </c>
      <c r="CI487" s="1323">
        <f t="shared" si="1441"/>
        <v>30</v>
      </c>
      <c r="CJ487" s="1322">
        <f t="shared" si="1441"/>
        <v>30</v>
      </c>
      <c r="CK487" s="1322">
        <f t="shared" si="1441"/>
        <v>30</v>
      </c>
      <c r="CL487" s="1322">
        <f t="shared" si="1441"/>
        <v>30</v>
      </c>
      <c r="CM487" s="1322">
        <f t="shared" si="1441"/>
        <v>31</v>
      </c>
      <c r="CN487" s="1321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1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2">
        <f t="shared" si="1441"/>
        <v>12</v>
      </c>
      <c r="CF488" s="1322">
        <f t="shared" si="1441"/>
        <v>12</v>
      </c>
      <c r="CG488" s="1322">
        <f t="shared" si="1441"/>
        <v>12</v>
      </c>
      <c r="CH488" s="1322">
        <f t="shared" si="1441"/>
        <v>12</v>
      </c>
      <c r="CI488" s="1323">
        <f t="shared" si="1441"/>
        <v>12</v>
      </c>
      <c r="CJ488" s="1322">
        <f t="shared" si="1441"/>
        <v>12</v>
      </c>
      <c r="CK488" s="1322">
        <f t="shared" si="1441"/>
        <v>12</v>
      </c>
      <c r="CL488" s="1322">
        <f t="shared" si="1441"/>
        <v>12</v>
      </c>
      <c r="CM488" s="1322">
        <f t="shared" si="1441"/>
        <v>12</v>
      </c>
      <c r="CN488" s="1321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2">
        <f t="shared" si="1441"/>
        <v>168</v>
      </c>
      <c r="CF489" s="1322">
        <f t="shared" si="1441"/>
        <v>210</v>
      </c>
      <c r="CG489" s="1322">
        <f t="shared" si="1441"/>
        <v>252</v>
      </c>
      <c r="CH489" s="1322">
        <f t="shared" si="1441"/>
        <v>252</v>
      </c>
      <c r="CI489" s="1323">
        <f t="shared" si="1441"/>
        <v>252</v>
      </c>
      <c r="CJ489" s="1322">
        <f t="shared" si="1441"/>
        <v>252</v>
      </c>
      <c r="CK489" s="1322">
        <f t="shared" si="1441"/>
        <v>252</v>
      </c>
      <c r="CL489" s="1322">
        <f t="shared" si="1441"/>
        <v>252</v>
      </c>
      <c r="CM489" s="1322">
        <f t="shared" si="1441"/>
        <v>260.39999999999998</v>
      </c>
      <c r="CN489" s="1321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4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5">
        <f t="shared" si="1441"/>
        <v>9.9775406600249056E-2</v>
      </c>
      <c r="CF491" s="1325">
        <f t="shared" si="1441"/>
        <v>0.13303387546699874</v>
      </c>
      <c r="CG491" s="1325">
        <f t="shared" si="1441"/>
        <v>0.13303387546699874</v>
      </c>
      <c r="CH491" s="1325">
        <f t="shared" si="1441"/>
        <v>0.13303387546699874</v>
      </c>
      <c r="CI491" s="1326">
        <f t="shared" si="1441"/>
        <v>0.13303387546699874</v>
      </c>
      <c r="CJ491" s="1325">
        <f t="shared" si="1441"/>
        <v>0.13746833798256536</v>
      </c>
      <c r="CK491" s="1325">
        <f t="shared" si="1441"/>
        <v>0.1596406505603985</v>
      </c>
      <c r="CL491" s="1325">
        <f t="shared" si="1441"/>
        <v>0.1596406505603985</v>
      </c>
      <c r="CM491" s="1325">
        <f t="shared" si="1441"/>
        <v>0.22172312577833125</v>
      </c>
      <c r="CN491" s="1324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1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2">
        <f t="shared" si="1454"/>
        <v>14</v>
      </c>
      <c r="CF492" s="1322">
        <f t="shared" si="1454"/>
        <v>14</v>
      </c>
      <c r="CG492" s="1322">
        <f t="shared" si="1454"/>
        <v>14</v>
      </c>
      <c r="CH492" s="1322">
        <f t="shared" si="1454"/>
        <v>14</v>
      </c>
      <c r="CI492" s="1323">
        <f t="shared" si="1454"/>
        <v>14</v>
      </c>
      <c r="CJ492" s="1322">
        <f t="shared" si="1454"/>
        <v>14</v>
      </c>
      <c r="CK492" s="1322">
        <f t="shared" si="1454"/>
        <v>14</v>
      </c>
      <c r="CL492" s="1322">
        <f t="shared" si="1454"/>
        <v>14</v>
      </c>
      <c r="CM492" s="1322">
        <f t="shared" si="1454"/>
        <v>14.5</v>
      </c>
      <c r="CN492" s="1321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1">
        <f t="shared" si="1454"/>
        <v>1008</v>
      </c>
      <c r="CE493" s="1322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2">
        <f t="shared" si="1504"/>
        <v>4350</v>
      </c>
      <c r="CG493" s="1322">
        <f t="shared" si="1504"/>
        <v>5040</v>
      </c>
      <c r="CH493" s="1322">
        <f t="shared" si="1504"/>
        <v>5040</v>
      </c>
      <c r="CI493" s="1323">
        <f t="shared" si="1504"/>
        <v>5040</v>
      </c>
      <c r="CJ493" s="1322">
        <f t="shared" si="1504"/>
        <v>5040</v>
      </c>
      <c r="CK493" s="1322">
        <f t="shared" si="1504"/>
        <v>5040</v>
      </c>
      <c r="CL493" s="1322">
        <f t="shared" si="1504"/>
        <v>5208</v>
      </c>
      <c r="CM493" s="1322">
        <f t="shared" si="1504"/>
        <v>5400</v>
      </c>
      <c r="CN493" s="1321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751</v>
      </c>
      <c r="B494" s="633" t="s">
        <v>749</v>
      </c>
      <c r="C494" s="633" t="s">
        <v>749</v>
      </c>
      <c r="D494" s="633" t="s">
        <v>749</v>
      </c>
      <c r="E494" s="633" t="s">
        <v>749</v>
      </c>
      <c r="F494" s="633" t="s">
        <v>749</v>
      </c>
      <c r="G494" s="633" t="s">
        <v>749</v>
      </c>
      <c r="H494" s="633" t="s">
        <v>749</v>
      </c>
      <c r="I494" s="633" t="s">
        <v>749</v>
      </c>
      <c r="J494" s="633" t="s">
        <v>749</v>
      </c>
      <c r="K494" s="633" t="s">
        <v>749</v>
      </c>
      <c r="L494" s="633" t="s">
        <v>749</v>
      </c>
      <c r="M494" s="633" t="s">
        <v>749</v>
      </c>
      <c r="N494" s="633" t="s">
        <v>749</v>
      </c>
      <c r="O494" s="633" t="s">
        <v>749</v>
      </c>
      <c r="P494" s="633" t="s">
        <v>749</v>
      </c>
      <c r="Q494" s="633" t="s">
        <v>749</v>
      </c>
      <c r="R494" s="633" t="s">
        <v>749</v>
      </c>
      <c r="S494" s="696"/>
      <c r="T494" s="633" t="s">
        <v>749</v>
      </c>
      <c r="U494" s="633" t="s">
        <v>749</v>
      </c>
      <c r="V494" s="633" t="s">
        <v>749</v>
      </c>
      <c r="W494" s="633" t="s">
        <v>749</v>
      </c>
      <c r="X494" s="633" t="s">
        <v>749</v>
      </c>
      <c r="Y494" s="633" t="s">
        <v>749</v>
      </c>
      <c r="Z494" s="633" t="s">
        <v>749</v>
      </c>
      <c r="AA494" s="633" t="s">
        <v>749</v>
      </c>
      <c r="AB494" s="633" t="s">
        <v>749</v>
      </c>
      <c r="AC494" s="633" t="s">
        <v>749</v>
      </c>
      <c r="AD494" s="633" t="s">
        <v>749</v>
      </c>
      <c r="AE494" s="633"/>
      <c r="AF494" s="633"/>
      <c r="AG494" s="633"/>
      <c r="AH494" s="633"/>
      <c r="AI494" s="633"/>
      <c r="AJ494" s="633"/>
      <c r="AK494" s="696"/>
      <c r="AL494" s="633" t="s">
        <v>749</v>
      </c>
      <c r="AM494" s="633" t="s">
        <v>749</v>
      </c>
      <c r="AN494" s="633" t="s">
        <v>749</v>
      </c>
      <c r="AO494" s="633" t="s">
        <v>749</v>
      </c>
      <c r="AP494" s="633" t="s">
        <v>749</v>
      </c>
      <c r="AQ494" s="633" t="s">
        <v>749</v>
      </c>
      <c r="AR494" s="633" t="s">
        <v>749</v>
      </c>
      <c r="AS494" s="633" t="s">
        <v>749</v>
      </c>
      <c r="AT494" s="633" t="s">
        <v>749</v>
      </c>
      <c r="AU494" s="633" t="s">
        <v>749</v>
      </c>
      <c r="AV494" s="633" t="s">
        <v>749</v>
      </c>
      <c r="AW494" s="633"/>
      <c r="AX494" s="633"/>
      <c r="AY494" s="633"/>
      <c r="AZ494" s="633"/>
      <c r="BA494" s="633"/>
      <c r="BB494" s="633"/>
      <c r="BC494" s="696"/>
      <c r="BD494" s="633" t="s">
        <v>749</v>
      </c>
      <c r="BE494" s="633" t="s">
        <v>749</v>
      </c>
      <c r="BF494" s="633" t="s">
        <v>749</v>
      </c>
      <c r="BG494" s="633" t="s">
        <v>749</v>
      </c>
      <c r="BH494" s="633" t="s">
        <v>749</v>
      </c>
      <c r="BI494" s="633" t="s">
        <v>749</v>
      </c>
      <c r="BJ494" s="633" t="s">
        <v>749</v>
      </c>
      <c r="BK494" s="633" t="s">
        <v>749</v>
      </c>
      <c r="BL494" s="633" t="s">
        <v>749</v>
      </c>
      <c r="BM494" s="633" t="s">
        <v>749</v>
      </c>
      <c r="BN494" s="633" t="s">
        <v>749</v>
      </c>
      <c r="BO494" s="633"/>
      <c r="BP494" s="633"/>
      <c r="BQ494" s="633"/>
      <c r="BR494" s="633"/>
      <c r="BS494" s="633"/>
      <c r="BT494" s="633"/>
      <c r="BU494" s="621"/>
      <c r="BV494" s="633" t="s">
        <v>749</v>
      </c>
      <c r="BW494" s="633" t="s">
        <v>749</v>
      </c>
      <c r="BX494" s="633" t="s">
        <v>749</v>
      </c>
      <c r="BY494" s="633" t="s">
        <v>749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1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505"/>
        <v>0.7</v>
      </c>
      <c r="CF495" s="1322">
        <f t="shared" si="1505"/>
        <v>0.7</v>
      </c>
      <c r="CG495" s="1322">
        <f t="shared" si="1505"/>
        <v>0.7</v>
      </c>
      <c r="CH495" s="1322">
        <f t="shared" si="1505"/>
        <v>0.7</v>
      </c>
      <c r="CI495" s="1323">
        <f t="shared" si="1505"/>
        <v>0.7</v>
      </c>
      <c r="CJ495" s="1322">
        <f t="shared" si="1505"/>
        <v>0.7</v>
      </c>
      <c r="CK495" s="1322">
        <f t="shared" si="1505"/>
        <v>0.7</v>
      </c>
      <c r="CL495" s="1322">
        <f t="shared" si="1505"/>
        <v>0.7</v>
      </c>
      <c r="CM495" s="1322">
        <f t="shared" si="1505"/>
        <v>0.7</v>
      </c>
      <c r="CN495" s="1321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1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527"/>
        <v/>
      </c>
      <c r="CG496" s="1322" t="str">
        <f t="shared" si="1527"/>
        <v/>
      </c>
      <c r="CH496" s="1322" t="str">
        <f t="shared" si="1527"/>
        <v/>
      </c>
      <c r="CI496" s="1323" t="str">
        <f t="shared" si="1527"/>
        <v/>
      </c>
      <c r="CJ496" s="1322" t="str">
        <f t="shared" si="1527"/>
        <v/>
      </c>
      <c r="CK496" s="1322" t="str">
        <f t="shared" si="1527"/>
        <v/>
      </c>
      <c r="CL496" s="1322" t="str">
        <f t="shared" si="1527"/>
        <v/>
      </c>
      <c r="CM496" s="1322" t="str">
        <f t="shared" si="1527"/>
        <v/>
      </c>
      <c r="CN496" s="1321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1" t="str">
        <f t="shared" si="1526"/>
        <v/>
      </c>
      <c r="CE497" s="1322" t="str">
        <f t="shared" si="1527"/>
        <v/>
      </c>
      <c r="CF497" s="1322" t="str">
        <f t="shared" si="1527"/>
        <v/>
      </c>
      <c r="CG497" s="1322" t="str">
        <f t="shared" si="1527"/>
        <v/>
      </c>
      <c r="CH497" s="1322" t="str">
        <f t="shared" si="1527"/>
        <v/>
      </c>
      <c r="CI497" s="1323" t="str">
        <f t="shared" si="1527"/>
        <v/>
      </c>
      <c r="CJ497" s="1322" t="str">
        <f t="shared" si="1527"/>
        <v/>
      </c>
      <c r="CK497" s="1322" t="str">
        <f t="shared" si="1527"/>
        <v/>
      </c>
      <c r="CL497" s="1322" t="str">
        <f t="shared" si="1527"/>
        <v/>
      </c>
      <c r="CM497" s="1322" t="str">
        <f t="shared" si="1527"/>
        <v/>
      </c>
      <c r="CN497" s="1321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1" t="str">
        <f t="shared" si="1526"/>
        <v/>
      </c>
      <c r="CE498" s="1322" t="str">
        <f t="shared" si="1527"/>
        <v/>
      </c>
      <c r="CF498" s="1322" t="str">
        <f t="shared" si="1527"/>
        <v/>
      </c>
      <c r="CG498" s="1322" t="str">
        <f t="shared" si="1527"/>
        <v/>
      </c>
      <c r="CH498" s="1322" t="str">
        <f t="shared" si="1527"/>
        <v/>
      </c>
      <c r="CI498" s="1323" t="str">
        <f t="shared" si="1527"/>
        <v/>
      </c>
      <c r="CJ498" s="1322" t="str">
        <f t="shared" si="1527"/>
        <v/>
      </c>
      <c r="CK498" s="1322" t="str">
        <f t="shared" si="1527"/>
        <v/>
      </c>
      <c r="CL498" s="1322" t="str">
        <f t="shared" si="1527"/>
        <v/>
      </c>
      <c r="CM498" s="1322" t="str">
        <f t="shared" si="1527"/>
        <v/>
      </c>
      <c r="CN498" s="1321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1">
        <f t="shared" si="1526"/>
        <v>11220.624</v>
      </c>
      <c r="CE499" s="1322">
        <f t="shared" si="1527"/>
        <v>11220.624</v>
      </c>
      <c r="CF499" s="1322">
        <f t="shared" si="1527"/>
        <v>11220.624</v>
      </c>
      <c r="CG499" s="1322">
        <f t="shared" si="1527"/>
        <v>11220.624</v>
      </c>
      <c r="CH499" s="1322">
        <f t="shared" si="1527"/>
        <v>11220.624</v>
      </c>
      <c r="CI499" s="1323">
        <f t="shared" si="1527"/>
        <v>11220.624</v>
      </c>
      <c r="CJ499" s="1322">
        <f t="shared" si="1527"/>
        <v>11220.624</v>
      </c>
      <c r="CK499" s="1322">
        <f t="shared" si="1527"/>
        <v>11220.624</v>
      </c>
      <c r="CL499" s="1322">
        <f t="shared" si="1527"/>
        <v>11220.624</v>
      </c>
      <c r="CM499" s="1322">
        <f t="shared" si="1527"/>
        <v>11220.624</v>
      </c>
      <c r="CN499" s="1321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527"/>
        <v/>
      </c>
      <c r="CF500" s="1325" t="str">
        <f t="shared" si="1527"/>
        <v/>
      </c>
      <c r="CG500" s="1325" t="str">
        <f t="shared" si="1527"/>
        <v/>
      </c>
      <c r="CH500" s="1325" t="str">
        <f t="shared" si="1527"/>
        <v/>
      </c>
      <c r="CI500" s="1326" t="str">
        <f t="shared" si="1527"/>
        <v/>
      </c>
      <c r="CJ500" s="1325" t="str">
        <f t="shared" si="1527"/>
        <v/>
      </c>
      <c r="CK500" s="1325" t="str">
        <f t="shared" si="1527"/>
        <v/>
      </c>
      <c r="CL500" s="1325" t="str">
        <f t="shared" si="1527"/>
        <v/>
      </c>
      <c r="CM500" s="1325" t="str">
        <f t="shared" si="1527"/>
        <v/>
      </c>
      <c r="CN500" s="1324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1" t="str">
        <f t="shared" si="1526"/>
        <v/>
      </c>
      <c r="CE501" s="1322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41"/>
        <v/>
      </c>
      <c r="CG501" s="1322" t="str">
        <f t="shared" si="1541"/>
        <v/>
      </c>
      <c r="CH501" s="1322" t="str">
        <f t="shared" si="1541"/>
        <v/>
      </c>
      <c r="CI501" s="1323" t="str">
        <f t="shared" si="1541"/>
        <v/>
      </c>
      <c r="CJ501" s="1322" t="str">
        <f t="shared" si="1541"/>
        <v/>
      </c>
      <c r="CK501" s="1322" t="str">
        <f t="shared" si="1541"/>
        <v/>
      </c>
      <c r="CL501" s="1322" t="str">
        <f t="shared" si="1541"/>
        <v/>
      </c>
      <c r="CM501" s="1322" t="str">
        <f t="shared" si="1541"/>
        <v/>
      </c>
      <c r="CN501" s="1321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1" t="str">
        <f t="shared" si="1526"/>
        <v/>
      </c>
      <c r="CE502" s="1322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46"/>
        <v/>
      </c>
      <c r="CG502" s="1322" t="str">
        <f t="shared" si="1546"/>
        <v/>
      </c>
      <c r="CH502" s="1322" t="str">
        <f t="shared" si="1546"/>
        <v/>
      </c>
      <c r="CI502" s="1323" t="str">
        <f t="shared" si="1546"/>
        <v/>
      </c>
      <c r="CJ502" s="1322" t="str">
        <f t="shared" si="1546"/>
        <v/>
      </c>
      <c r="CK502" s="1322" t="str">
        <f t="shared" si="1546"/>
        <v/>
      </c>
      <c r="CL502" s="1322" t="str">
        <f t="shared" si="1546"/>
        <v/>
      </c>
      <c r="CM502" s="1322" t="str">
        <f t="shared" si="1546"/>
        <v/>
      </c>
      <c r="CN502" s="1321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752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1">
        <f t="shared" si="1526"/>
        <v>10</v>
      </c>
      <c r="CE503" s="1322">
        <f t="shared" si="1546"/>
        <v>10</v>
      </c>
      <c r="CF503" s="1322">
        <f t="shared" si="1546"/>
        <v>12.5</v>
      </c>
      <c r="CG503" s="1322">
        <f t="shared" si="1546"/>
        <v>12.5</v>
      </c>
      <c r="CH503" s="1322">
        <f t="shared" si="1546"/>
        <v>12.5</v>
      </c>
      <c r="CI503" s="1323">
        <f t="shared" si="1546"/>
        <v>12.5</v>
      </c>
      <c r="CJ503" s="1322">
        <f t="shared" si="1546"/>
        <v>12.5</v>
      </c>
      <c r="CK503" s="1322">
        <f t="shared" si="1546"/>
        <v>12.5</v>
      </c>
      <c r="CL503" s="1322">
        <f t="shared" si="1546"/>
        <v>12.5</v>
      </c>
      <c r="CM503" s="1322">
        <f t="shared" si="1546"/>
        <v>12.5</v>
      </c>
      <c r="CN503" s="1321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1">
        <f t="shared" si="1526"/>
        <v>1</v>
      </c>
      <c r="CE504" s="1322">
        <f t="shared" si="1546"/>
        <v>1</v>
      </c>
      <c r="CF504" s="1322">
        <f t="shared" si="1546"/>
        <v>1</v>
      </c>
      <c r="CG504" s="1322">
        <f t="shared" si="1546"/>
        <v>1</v>
      </c>
      <c r="CH504" s="1322">
        <f t="shared" si="1546"/>
        <v>1</v>
      </c>
      <c r="CI504" s="1323">
        <f t="shared" si="1546"/>
        <v>1</v>
      </c>
      <c r="CJ504" s="1322">
        <f t="shared" si="1546"/>
        <v>1</v>
      </c>
      <c r="CK504" s="1322">
        <f t="shared" si="1546"/>
        <v>1</v>
      </c>
      <c r="CL504" s="1322">
        <f t="shared" si="1546"/>
        <v>1</v>
      </c>
      <c r="CM504" s="1322">
        <f t="shared" si="1546"/>
        <v>1</v>
      </c>
      <c r="CN504" s="1321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1">
        <f t="shared" si="1526"/>
        <v>16747.2</v>
      </c>
      <c r="CE505" s="1322">
        <f t="shared" si="1546"/>
        <v>16747.2</v>
      </c>
      <c r="CF505" s="1322">
        <f t="shared" si="1546"/>
        <v>16747.2</v>
      </c>
      <c r="CG505" s="1322">
        <f t="shared" si="1546"/>
        <v>16747.2</v>
      </c>
      <c r="CH505" s="1322">
        <f t="shared" si="1546"/>
        <v>16747.2</v>
      </c>
      <c r="CI505" s="1323">
        <f t="shared" si="1546"/>
        <v>16747.2</v>
      </c>
      <c r="CJ505" s="1322">
        <f t="shared" si="1546"/>
        <v>16747.2</v>
      </c>
      <c r="CK505" s="1322">
        <f t="shared" si="1546"/>
        <v>16747.2</v>
      </c>
      <c r="CL505" s="1322">
        <f t="shared" si="1546"/>
        <v>16747.2</v>
      </c>
      <c r="CM505" s="1322">
        <f t="shared" si="1546"/>
        <v>16747.2</v>
      </c>
      <c r="CN505" s="1321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>
        <f t="shared" si="1546"/>
        <v>8.1467932752179329E-3</v>
      </c>
      <c r="CF506" s="1325">
        <f t="shared" si="1546"/>
        <v>8.1467932752179329E-3</v>
      </c>
      <c r="CG506" s="1325">
        <f t="shared" si="1546"/>
        <v>8.6899128268991283E-3</v>
      </c>
      <c r="CH506" s="1325">
        <f t="shared" si="1546"/>
        <v>1.086239103362391E-2</v>
      </c>
      <c r="CI506" s="1326">
        <f t="shared" si="1546"/>
        <v>1.086239103362391E-2</v>
      </c>
      <c r="CJ506" s="1325">
        <f t="shared" si="1546"/>
        <v>1.086239103362391E-2</v>
      </c>
      <c r="CK506" s="1325">
        <f t="shared" si="1546"/>
        <v>1.3034869240348693E-2</v>
      </c>
      <c r="CL506" s="1325">
        <f t="shared" si="1546"/>
        <v>1.6293586550435866E-2</v>
      </c>
      <c r="CM506" s="1325">
        <f t="shared" si="1546"/>
        <v>1.7379825653798257E-2</v>
      </c>
      <c r="CN506" s="1324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1">
        <f t="shared" si="1526"/>
        <v>10.4</v>
      </c>
      <c r="CE507" s="1322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2">
        <f t="shared" si="1559"/>
        <v>10.8</v>
      </c>
      <c r="CG507" s="1322">
        <f t="shared" si="1559"/>
        <v>10.8</v>
      </c>
      <c r="CH507" s="1322">
        <f t="shared" si="1559"/>
        <v>11.2</v>
      </c>
      <c r="CI507" s="1323">
        <f t="shared" si="1559"/>
        <v>11.2</v>
      </c>
      <c r="CJ507" s="1322">
        <f t="shared" si="1559"/>
        <v>11.6</v>
      </c>
      <c r="CK507" s="1322">
        <f t="shared" si="1559"/>
        <v>11.6</v>
      </c>
      <c r="CL507" s="1322">
        <f t="shared" si="1559"/>
        <v>11.6</v>
      </c>
      <c r="CM507" s="1322">
        <f t="shared" si="1559"/>
        <v>12.65</v>
      </c>
      <c r="CN507" s="1321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1">
        <f t="shared" si="1526"/>
        <v>126.5</v>
      </c>
      <c r="CE508" s="1322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2">
        <f t="shared" si="1564"/>
        <v>130</v>
      </c>
      <c r="CG508" s="1322">
        <f t="shared" si="1564"/>
        <v>130</v>
      </c>
      <c r="CH508" s="1322">
        <f t="shared" si="1564"/>
        <v>135</v>
      </c>
      <c r="CI508" s="1323">
        <f t="shared" si="1564"/>
        <v>135</v>
      </c>
      <c r="CJ508" s="1322">
        <f t="shared" si="1564"/>
        <v>140</v>
      </c>
      <c r="CK508" s="1322">
        <f t="shared" si="1564"/>
        <v>140</v>
      </c>
      <c r="CL508" s="1322">
        <f t="shared" si="1564"/>
        <v>145</v>
      </c>
      <c r="CM508" s="1322">
        <f t="shared" si="1564"/>
        <v>145</v>
      </c>
      <c r="CN508" s="1321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753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1" t="str">
        <f t="shared" si="1526"/>
        <v/>
      </c>
      <c r="CE509" s="1322" t="str">
        <f t="shared" si="1564"/>
        <v/>
      </c>
      <c r="CF509" s="1322" t="str">
        <f t="shared" si="1564"/>
        <v/>
      </c>
      <c r="CG509" s="1322" t="str">
        <f t="shared" si="1564"/>
        <v/>
      </c>
      <c r="CH509" s="1322" t="str">
        <f t="shared" si="1564"/>
        <v/>
      </c>
      <c r="CI509" s="1323">
        <f t="shared" si="1564"/>
        <v>0</v>
      </c>
      <c r="CJ509" s="1322" t="str">
        <f t="shared" si="1564"/>
        <v/>
      </c>
      <c r="CK509" s="1322" t="str">
        <f t="shared" si="1564"/>
        <v/>
      </c>
      <c r="CL509" s="1322" t="str">
        <f t="shared" si="1564"/>
        <v/>
      </c>
      <c r="CM509" s="1322" t="str">
        <f t="shared" si="1564"/>
        <v/>
      </c>
      <c r="CN509" s="1321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1" t="str">
        <f t="shared" si="1526"/>
        <v/>
      </c>
      <c r="CE510" s="1322" t="str">
        <f t="shared" si="1564"/>
        <v/>
      </c>
      <c r="CF510" s="1322" t="str">
        <f t="shared" si="1564"/>
        <v/>
      </c>
      <c r="CG510" s="1322" t="str">
        <f t="shared" si="1564"/>
        <v/>
      </c>
      <c r="CH510" s="1322" t="str">
        <f t="shared" si="1564"/>
        <v/>
      </c>
      <c r="CI510" s="1323" t="str">
        <f t="shared" si="1564"/>
        <v/>
      </c>
      <c r="CJ510" s="1322" t="str">
        <f t="shared" si="1564"/>
        <v/>
      </c>
      <c r="CK510" s="1322" t="str">
        <f t="shared" si="1564"/>
        <v/>
      </c>
      <c r="CL510" s="1322" t="str">
        <f t="shared" si="1564"/>
        <v/>
      </c>
      <c r="CM510" s="1322" t="str">
        <f t="shared" si="1564"/>
        <v/>
      </c>
      <c r="CN510" s="1321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1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69"/>
        <v>16956.54</v>
      </c>
      <c r="CF511" s="1322">
        <f t="shared" si="1569"/>
        <v>16956.54</v>
      </c>
      <c r="CG511" s="1322">
        <f t="shared" si="1569"/>
        <v>16956.54</v>
      </c>
      <c r="CH511" s="1322">
        <f t="shared" si="1569"/>
        <v>16956.54</v>
      </c>
      <c r="CI511" s="1323">
        <f t="shared" si="1569"/>
        <v>16956.54</v>
      </c>
      <c r="CJ511" s="1322">
        <f t="shared" si="1569"/>
        <v>16956.54</v>
      </c>
      <c r="CK511" s="1322">
        <f t="shared" si="1569"/>
        <v>16956.54</v>
      </c>
      <c r="CL511" s="1322">
        <f t="shared" si="1569"/>
        <v>16956.54</v>
      </c>
      <c r="CM511" s="1322">
        <f t="shared" si="1569"/>
        <v>16956.54</v>
      </c>
      <c r="CN511" s="1321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4" t="str">
        <f t="shared" si="1526"/>
        <v/>
      </c>
      <c r="CE512" s="1325" t="str">
        <f t="shared" si="1564"/>
        <v/>
      </c>
      <c r="CF512" s="1325" t="str">
        <f t="shared" si="1564"/>
        <v/>
      </c>
      <c r="CG512" s="1325" t="str">
        <f t="shared" si="1564"/>
        <v/>
      </c>
      <c r="CH512" s="1325" t="str">
        <f t="shared" si="1564"/>
        <v/>
      </c>
      <c r="CI512" s="1326">
        <f t="shared" si="1564"/>
        <v>0</v>
      </c>
      <c r="CJ512" s="1325" t="str">
        <f t="shared" si="1564"/>
        <v/>
      </c>
      <c r="CK512" s="1325" t="str">
        <f t="shared" si="1564"/>
        <v/>
      </c>
      <c r="CL512" s="1325" t="str">
        <f t="shared" si="1564"/>
        <v/>
      </c>
      <c r="CM512" s="1325" t="str">
        <f t="shared" si="1564"/>
        <v/>
      </c>
      <c r="CN512" s="1324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1" t="str">
        <f t="shared" si="1526"/>
        <v/>
      </c>
      <c r="CE513" s="1322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75"/>
        <v/>
      </c>
      <c r="CG513" s="1322" t="str">
        <f t="shared" si="1575"/>
        <v/>
      </c>
      <c r="CH513" s="1322" t="str">
        <f t="shared" si="1575"/>
        <v/>
      </c>
      <c r="CI513" s="1323" t="str">
        <f t="shared" si="1575"/>
        <v/>
      </c>
      <c r="CJ513" s="1322" t="str">
        <f t="shared" si="1575"/>
        <v/>
      </c>
      <c r="CK513" s="1322" t="str">
        <f t="shared" si="1575"/>
        <v/>
      </c>
      <c r="CL513" s="1322" t="str">
        <f t="shared" si="1575"/>
        <v/>
      </c>
      <c r="CM513" s="1322" t="str">
        <f t="shared" si="1575"/>
        <v/>
      </c>
      <c r="CN513" s="1321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1" t="str">
        <f t="shared" si="1526"/>
        <v/>
      </c>
      <c r="CE514" s="1322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80"/>
        <v/>
      </c>
      <c r="CG514" s="1322" t="str">
        <f t="shared" si="1580"/>
        <v/>
      </c>
      <c r="CH514" s="1322" t="str">
        <f t="shared" si="1580"/>
        <v/>
      </c>
      <c r="CI514" s="1323" t="str">
        <f t="shared" si="1580"/>
        <v/>
      </c>
      <c r="CJ514" s="1322" t="str">
        <f t="shared" si="1580"/>
        <v/>
      </c>
      <c r="CK514" s="1322" t="str">
        <f t="shared" si="1580"/>
        <v/>
      </c>
      <c r="CL514" s="1322" t="str">
        <f t="shared" si="1580"/>
        <v/>
      </c>
      <c r="CM514" s="1322" t="str">
        <f t="shared" si="1580"/>
        <v/>
      </c>
      <c r="CN514" s="1321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1">
        <f t="shared" si="1526"/>
        <v>1</v>
      </c>
      <c r="CE515" s="1322">
        <f t="shared" si="1580"/>
        <v>2</v>
      </c>
      <c r="CF515" s="1322">
        <f t="shared" si="1580"/>
        <v>5</v>
      </c>
      <c r="CG515" s="1322">
        <f t="shared" si="1580"/>
        <v>5</v>
      </c>
      <c r="CH515" s="1322">
        <f t="shared" si="1580"/>
        <v>5</v>
      </c>
      <c r="CI515" s="1323">
        <f t="shared" si="1580"/>
        <v>5</v>
      </c>
      <c r="CJ515" s="1322">
        <f t="shared" si="1580"/>
        <v>5</v>
      </c>
      <c r="CK515" s="1322">
        <f t="shared" si="1580"/>
        <v>5</v>
      </c>
      <c r="CL515" s="1322">
        <f t="shared" si="1580"/>
        <v>5</v>
      </c>
      <c r="CM515" s="1322">
        <f t="shared" si="1580"/>
        <v>5</v>
      </c>
      <c r="CN515" s="1321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1">
        <f t="shared" si="1526"/>
        <v>1</v>
      </c>
      <c r="CE516" s="1322">
        <f t="shared" si="1580"/>
        <v>6</v>
      </c>
      <c r="CF516" s="1322">
        <f t="shared" si="1580"/>
        <v>12</v>
      </c>
      <c r="CG516" s="1322">
        <f t="shared" si="1580"/>
        <v>12</v>
      </c>
      <c r="CH516" s="1322">
        <f t="shared" si="1580"/>
        <v>12</v>
      </c>
      <c r="CI516" s="1323">
        <f t="shared" si="1580"/>
        <v>12</v>
      </c>
      <c r="CJ516" s="1322">
        <f t="shared" si="1580"/>
        <v>12</v>
      </c>
      <c r="CK516" s="1322">
        <f t="shared" si="1580"/>
        <v>12</v>
      </c>
      <c r="CL516" s="1322">
        <f t="shared" si="1580"/>
        <v>12</v>
      </c>
      <c r="CM516" s="1322">
        <f t="shared" si="1580"/>
        <v>12</v>
      </c>
      <c r="CN516" s="1321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1">
        <f t="shared" si="1526"/>
        <v>37681.199999999997</v>
      </c>
      <c r="CE517" s="1322">
        <f t="shared" si="1580"/>
        <v>37681.199999999997</v>
      </c>
      <c r="CF517" s="1322">
        <f t="shared" si="1580"/>
        <v>37681.199999999997</v>
      </c>
      <c r="CG517" s="1322">
        <f t="shared" si="1580"/>
        <v>37681.199999999997</v>
      </c>
      <c r="CH517" s="1322">
        <f t="shared" si="1580"/>
        <v>37681.199999999997</v>
      </c>
      <c r="CI517" s="1323">
        <f t="shared" si="1580"/>
        <v>37681.199999999997</v>
      </c>
      <c r="CJ517" s="1322">
        <f t="shared" si="1580"/>
        <v>37681.199999999997</v>
      </c>
      <c r="CK517" s="1322">
        <f t="shared" si="1580"/>
        <v>37681.199999999997</v>
      </c>
      <c r="CL517" s="1322">
        <f t="shared" si="1580"/>
        <v>37681.199999999997</v>
      </c>
      <c r="CM517" s="1322">
        <f t="shared" si="1580"/>
        <v>37681.199999999997</v>
      </c>
      <c r="CN517" s="1321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5">
        <f t="shared" si="1580"/>
        <v>2.3462764632627642E-2</v>
      </c>
      <c r="CF518" s="1325">
        <f t="shared" si="1580"/>
        <v>7.0388293897882925E-2</v>
      </c>
      <c r="CG518" s="1325">
        <f t="shared" si="1580"/>
        <v>8.7985367372353671E-2</v>
      </c>
      <c r="CH518" s="1325">
        <f t="shared" si="1580"/>
        <v>8.7985367372353671E-2</v>
      </c>
      <c r="CI518" s="1326">
        <f t="shared" si="1580"/>
        <v>0.11731382316313822</v>
      </c>
      <c r="CJ518" s="1325">
        <f t="shared" si="1580"/>
        <v>0.11731382316313822</v>
      </c>
      <c r="CK518" s="1325">
        <f t="shared" si="1580"/>
        <v>0.11731382316313822</v>
      </c>
      <c r="CL518" s="1325">
        <f t="shared" si="1580"/>
        <v>0.11731382316313822</v>
      </c>
      <c r="CM518" s="1325">
        <f t="shared" si="1580"/>
        <v>0.14077658779576588</v>
      </c>
      <c r="CN518" s="1324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1">
        <f t="shared" si="1526"/>
        <v>18</v>
      </c>
      <c r="CE519" s="1322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2">
        <f t="shared" si="1589"/>
        <v>18</v>
      </c>
      <c r="CG519" s="1322">
        <f t="shared" si="1589"/>
        <v>20</v>
      </c>
      <c r="CH519" s="1322">
        <f t="shared" si="1589"/>
        <v>20</v>
      </c>
      <c r="CI519" s="1323">
        <f t="shared" si="1589"/>
        <v>20</v>
      </c>
      <c r="CJ519" s="1322">
        <f t="shared" si="1589"/>
        <v>22</v>
      </c>
      <c r="CK519" s="1322">
        <f t="shared" si="1589"/>
        <v>24</v>
      </c>
      <c r="CL519" s="1322">
        <f t="shared" si="1589"/>
        <v>26</v>
      </c>
      <c r="CM519" s="1322">
        <f t="shared" si="1589"/>
        <v>26</v>
      </c>
      <c r="CN519" s="1321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1">
        <f t="shared" si="1526"/>
        <v>156</v>
      </c>
      <c r="CE520" s="1322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2">
        <f t="shared" si="1594"/>
        <v>500</v>
      </c>
      <c r="CG520" s="1322">
        <f t="shared" si="1594"/>
        <v>1080</v>
      </c>
      <c r="CH520" s="1322">
        <f t="shared" si="1594"/>
        <v>1080</v>
      </c>
      <c r="CI520" s="1323">
        <f t="shared" si="1594"/>
        <v>1080</v>
      </c>
      <c r="CJ520" s="1322">
        <f t="shared" si="1594"/>
        <v>1200</v>
      </c>
      <c r="CK520" s="1322">
        <f t="shared" si="1594"/>
        <v>1200</v>
      </c>
      <c r="CL520" s="1322">
        <f t="shared" si="1594"/>
        <v>1320</v>
      </c>
      <c r="CM520" s="1322">
        <f t="shared" si="1594"/>
        <v>1440</v>
      </c>
      <c r="CN520" s="1321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1">
        <f t="shared" si="1526"/>
        <v>6</v>
      </c>
      <c r="CE521" s="1322">
        <f t="shared" si="1594"/>
        <v>6</v>
      </c>
      <c r="CF521" s="1322">
        <f t="shared" si="1594"/>
        <v>6</v>
      </c>
      <c r="CG521" s="1322">
        <f t="shared" si="1594"/>
        <v>6</v>
      </c>
      <c r="CH521" s="1322">
        <f t="shared" si="1594"/>
        <v>6</v>
      </c>
      <c r="CI521" s="1323">
        <f t="shared" si="1594"/>
        <v>6</v>
      </c>
      <c r="CJ521" s="1322">
        <f t="shared" si="1594"/>
        <v>6</v>
      </c>
      <c r="CK521" s="1322">
        <f t="shared" si="1594"/>
        <v>6</v>
      </c>
      <c r="CL521" s="1322">
        <f t="shared" si="1594"/>
        <v>6</v>
      </c>
      <c r="CM521" s="1322">
        <f t="shared" si="1594"/>
        <v>6</v>
      </c>
      <c r="CN521" s="1321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1">
        <f t="shared" si="1526"/>
        <v>12</v>
      </c>
      <c r="CE522" s="1322">
        <f t="shared" si="1594"/>
        <v>12</v>
      </c>
      <c r="CF522" s="1322">
        <f t="shared" si="1594"/>
        <v>12</v>
      </c>
      <c r="CG522" s="1322">
        <f t="shared" si="1594"/>
        <v>12</v>
      </c>
      <c r="CH522" s="1322">
        <f t="shared" si="1594"/>
        <v>12</v>
      </c>
      <c r="CI522" s="1323">
        <f t="shared" si="1594"/>
        <v>12</v>
      </c>
      <c r="CJ522" s="1322">
        <f t="shared" si="1594"/>
        <v>12</v>
      </c>
      <c r="CK522" s="1322">
        <f t="shared" si="1594"/>
        <v>12</v>
      </c>
      <c r="CL522" s="1322">
        <f t="shared" si="1594"/>
        <v>12</v>
      </c>
      <c r="CM522" s="1322">
        <f t="shared" si="1594"/>
        <v>12</v>
      </c>
      <c r="CN522" s="1321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1">
        <f t="shared" si="1526"/>
        <v>2679.5519999999997</v>
      </c>
      <c r="CE523" s="1322">
        <f t="shared" si="1526"/>
        <v>2679.5519999999997</v>
      </c>
      <c r="CF523" s="1322">
        <f t="shared" si="1526"/>
        <v>2679.5519999999997</v>
      </c>
      <c r="CG523" s="1322">
        <f t="shared" si="1526"/>
        <v>2679.5519999999997</v>
      </c>
      <c r="CH523" s="1322">
        <f t="shared" si="1526"/>
        <v>2679.5519999999997</v>
      </c>
      <c r="CI523" s="1323">
        <f t="shared" si="1526"/>
        <v>2679.5519999999997</v>
      </c>
      <c r="CJ523" s="1322">
        <f t="shared" si="1526"/>
        <v>2679.5519999999997</v>
      </c>
      <c r="CK523" s="1322">
        <f t="shared" si="1526"/>
        <v>2679.5519999999997</v>
      </c>
      <c r="CL523" s="1322">
        <f t="shared" si="1526"/>
        <v>2679.5519999999997</v>
      </c>
      <c r="CM523" s="1322">
        <f t="shared" si="1526"/>
        <v>2679.5519999999997</v>
      </c>
      <c r="CN523" s="1321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1">
        <f t="shared" si="1526"/>
        <v>7.5080846824408451E-3</v>
      </c>
      <c r="CE524" s="1322">
        <f t="shared" si="1526"/>
        <v>1.0010779576587794E-2</v>
      </c>
      <c r="CF524" s="1322">
        <f t="shared" si="1526"/>
        <v>1.0010779576587794E-2</v>
      </c>
      <c r="CG524" s="1322">
        <f t="shared" si="1526"/>
        <v>1.0010779576587794E-2</v>
      </c>
      <c r="CH524" s="1322">
        <f t="shared" si="1526"/>
        <v>1.0010779576587794E-2</v>
      </c>
      <c r="CI524" s="1323">
        <f t="shared" si="1526"/>
        <v>1.2012935491905354E-2</v>
      </c>
      <c r="CJ524" s="1322">
        <f t="shared" si="1526"/>
        <v>1.2012935491905354E-2</v>
      </c>
      <c r="CK524" s="1322">
        <f t="shared" si="1526"/>
        <v>1.501616936488169E-2</v>
      </c>
      <c r="CL524" s="1322">
        <f t="shared" si="1526"/>
        <v>1.501616936488169E-2</v>
      </c>
      <c r="CM524" s="1322">
        <f t="shared" si="1526"/>
        <v>2.0021559153175588E-2</v>
      </c>
      <c r="CN524" s="1321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1">
        <f t="shared" si="1526"/>
        <v>13.5</v>
      </c>
      <c r="CE525" s="1322">
        <f t="shared" si="1526"/>
        <v>14</v>
      </c>
      <c r="CF525" s="1322">
        <f t="shared" si="1526"/>
        <v>14.5</v>
      </c>
      <c r="CG525" s="1322">
        <f t="shared" si="1526"/>
        <v>14.5</v>
      </c>
      <c r="CH525" s="1322">
        <f t="shared" si="1526"/>
        <v>14.5</v>
      </c>
      <c r="CI525" s="1323">
        <f t="shared" si="1526"/>
        <v>14.5</v>
      </c>
      <c r="CJ525" s="1322">
        <f t="shared" si="1526"/>
        <v>15</v>
      </c>
      <c r="CK525" s="1322">
        <f t="shared" si="1526"/>
        <v>15</v>
      </c>
      <c r="CL525" s="1322">
        <f t="shared" si="1526"/>
        <v>15</v>
      </c>
      <c r="CM525" s="1322">
        <f t="shared" si="1526"/>
        <v>15</v>
      </c>
      <c r="CN525" s="1321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1">
        <f t="shared" si="1526"/>
        <v>972</v>
      </c>
      <c r="CE526" s="1322">
        <f t="shared" si="1526"/>
        <v>1008</v>
      </c>
      <c r="CF526" s="1322">
        <f t="shared" si="1526"/>
        <v>1044</v>
      </c>
      <c r="CG526" s="1322">
        <f t="shared" si="1526"/>
        <v>1044</v>
      </c>
      <c r="CH526" s="1322">
        <f t="shared" si="1526"/>
        <v>1044</v>
      </c>
      <c r="CI526" s="1323">
        <f t="shared" si="1526"/>
        <v>1080</v>
      </c>
      <c r="CJ526" s="1322">
        <f t="shared" si="1526"/>
        <v>1080</v>
      </c>
      <c r="CK526" s="1322">
        <f t="shared" si="1526"/>
        <v>1080</v>
      </c>
      <c r="CL526" s="1322">
        <f t="shared" si="1526"/>
        <v>1080</v>
      </c>
      <c r="CM526" s="1322">
        <f t="shared" si="1526"/>
        <v>1080</v>
      </c>
      <c r="CN526" s="1321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754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>
        <f t="shared" si="1526"/>
        <v>3</v>
      </c>
      <c r="CE528" s="1322">
        <f t="shared" si="1594"/>
        <v>3</v>
      </c>
      <c r="CF528" s="1322">
        <f t="shared" si="1594"/>
        <v>3</v>
      </c>
      <c r="CG528" s="1322">
        <f t="shared" si="1594"/>
        <v>3</v>
      </c>
      <c r="CH528" s="1322">
        <f t="shared" si="1594"/>
        <v>3</v>
      </c>
      <c r="CI528" s="1323">
        <f t="shared" si="1594"/>
        <v>3</v>
      </c>
      <c r="CJ528" s="1322">
        <f t="shared" si="1594"/>
        <v>3</v>
      </c>
      <c r="CK528" s="1322">
        <f t="shared" si="1594"/>
        <v>3.5</v>
      </c>
      <c r="CL528" s="1322">
        <f t="shared" si="1594"/>
        <v>3.6</v>
      </c>
      <c r="CM528" s="1322">
        <f t="shared" si="1594"/>
        <v>3.6</v>
      </c>
      <c r="CN528" s="1321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526"/>
        <v>6615.1439999999993</v>
      </c>
      <c r="CE529" s="1322">
        <f t="shared" si="1594"/>
        <v>6615.1439999999993</v>
      </c>
      <c r="CF529" s="1322">
        <f t="shared" si="1594"/>
        <v>6615.1439999999993</v>
      </c>
      <c r="CG529" s="1322">
        <f t="shared" si="1594"/>
        <v>6615.1439999999993</v>
      </c>
      <c r="CH529" s="1322">
        <f t="shared" si="1594"/>
        <v>6615.1439999999993</v>
      </c>
      <c r="CI529" s="1323">
        <f t="shared" si="1594"/>
        <v>6615.1439999999993</v>
      </c>
      <c r="CJ529" s="1322">
        <f t="shared" si="1594"/>
        <v>6615.1439999999993</v>
      </c>
      <c r="CK529" s="1322">
        <f t="shared" si="1594"/>
        <v>6615.1439999999993</v>
      </c>
      <c r="CL529" s="1322">
        <f t="shared" si="1594"/>
        <v>6615.1439999999993</v>
      </c>
      <c r="CM529" s="1322">
        <f t="shared" si="1594"/>
        <v>6615.1439999999993</v>
      </c>
      <c r="CN529" s="1321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5">
        <f t="shared" si="1594"/>
        <v>7.7231600249065991E-4</v>
      </c>
      <c r="CF530" s="1325">
        <f t="shared" si="1594"/>
        <v>1.0297546699875465E-3</v>
      </c>
      <c r="CG530" s="1325">
        <f t="shared" si="1594"/>
        <v>1.0297546699875465E-3</v>
      </c>
      <c r="CH530" s="1325">
        <f t="shared" si="1594"/>
        <v>1.0297546699875465E-3</v>
      </c>
      <c r="CI530" s="1326">
        <f t="shared" si="1594"/>
        <v>1.2357056039850559E-3</v>
      </c>
      <c r="CJ530" s="1325">
        <f t="shared" si="1594"/>
        <v>1.4828467247820669E-3</v>
      </c>
      <c r="CK530" s="1325">
        <f t="shared" si="1594"/>
        <v>1.4828467247820669E-3</v>
      </c>
      <c r="CL530" s="1325">
        <f t="shared" si="1594"/>
        <v>1.5446320049813198E-3</v>
      </c>
      <c r="CM530" s="1325">
        <f t="shared" si="1594"/>
        <v>2.0595093399750929E-3</v>
      </c>
      <c r="CN530" s="1324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>
        <f t="shared" si="1526"/>
        <v>45</v>
      </c>
      <c r="CE531" s="1322">
        <f t="shared" si="1594"/>
        <v>60</v>
      </c>
      <c r="CF531" s="1322">
        <f t="shared" si="1594"/>
        <v>60</v>
      </c>
      <c r="CG531" s="1322">
        <f t="shared" si="1594"/>
        <v>80</v>
      </c>
      <c r="CH531" s="1322">
        <f t="shared" si="1594"/>
        <v>90</v>
      </c>
      <c r="CI531" s="1323">
        <f t="shared" si="1594"/>
        <v>90</v>
      </c>
      <c r="CJ531" s="1322">
        <f t="shared" si="1594"/>
        <v>90</v>
      </c>
      <c r="CK531" s="1322">
        <f t="shared" si="1594"/>
        <v>90</v>
      </c>
      <c r="CL531" s="1322">
        <f t="shared" si="1594"/>
        <v>90</v>
      </c>
      <c r="CM531" s="1322">
        <f t="shared" si="1594"/>
        <v>90</v>
      </c>
      <c r="CN531" s="1321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>
        <f t="shared" si="1526"/>
        <v>135</v>
      </c>
      <c r="CE532" s="1322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2">
        <f t="shared" si="1689"/>
        <v>216</v>
      </c>
      <c r="CG532" s="1322">
        <f t="shared" si="1689"/>
        <v>270</v>
      </c>
      <c r="CH532" s="1322">
        <f t="shared" si="1689"/>
        <v>270</v>
      </c>
      <c r="CI532" s="1323">
        <f t="shared" si="1689"/>
        <v>270</v>
      </c>
      <c r="CJ532" s="1322">
        <f t="shared" si="1689"/>
        <v>270</v>
      </c>
      <c r="CK532" s="1322">
        <f t="shared" si="1689"/>
        <v>270</v>
      </c>
      <c r="CL532" s="1322">
        <f t="shared" si="1689"/>
        <v>270</v>
      </c>
      <c r="CM532" s="1322">
        <f t="shared" si="1689"/>
        <v>288</v>
      </c>
      <c r="CN532" s="1321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770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1" t="str">
        <f t="shared" si="1526"/>
        <v/>
      </c>
      <c r="CE534" s="1322" t="str">
        <f t="shared" si="1689"/>
        <v/>
      </c>
      <c r="CF534" s="1322" t="str">
        <f t="shared" si="1689"/>
        <v/>
      </c>
      <c r="CG534" s="1322" t="str">
        <f t="shared" si="1689"/>
        <v/>
      </c>
      <c r="CH534" s="1322" t="str">
        <f t="shared" si="1689"/>
        <v/>
      </c>
      <c r="CI534" s="1323" t="str">
        <f t="shared" si="1689"/>
        <v/>
      </c>
      <c r="CJ534" s="1322" t="str">
        <f t="shared" si="1689"/>
        <v/>
      </c>
      <c r="CK534" s="1322" t="str">
        <f t="shared" si="1689"/>
        <v/>
      </c>
      <c r="CL534" s="1322" t="str">
        <f t="shared" si="1689"/>
        <v/>
      </c>
      <c r="CM534" s="1322" t="str">
        <f t="shared" si="1689"/>
        <v/>
      </c>
      <c r="CN534" s="1321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1">
        <f t="shared" si="1526"/>
        <v>9001.619999999999</v>
      </c>
      <c r="CE535" s="1322">
        <f t="shared" si="1689"/>
        <v>9001.619999999999</v>
      </c>
      <c r="CF535" s="1322">
        <f t="shared" si="1689"/>
        <v>9001.619999999999</v>
      </c>
      <c r="CG535" s="1322">
        <f t="shared" si="1689"/>
        <v>9001.619999999999</v>
      </c>
      <c r="CH535" s="1322">
        <f t="shared" si="1689"/>
        <v>9001.619999999999</v>
      </c>
      <c r="CI535" s="1323">
        <f t="shared" si="1689"/>
        <v>9001.619999999999</v>
      </c>
      <c r="CJ535" s="1322">
        <f t="shared" si="1689"/>
        <v>9001.619999999999</v>
      </c>
      <c r="CK535" s="1322">
        <f t="shared" si="1689"/>
        <v>9001.619999999999</v>
      </c>
      <c r="CL535" s="1322">
        <f t="shared" si="1689"/>
        <v>9001.619999999999</v>
      </c>
      <c r="CM535" s="1322">
        <f t="shared" si="1689"/>
        <v>9001.619999999999</v>
      </c>
      <c r="CN535" s="1321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48"/>
        <v/>
      </c>
      <c r="CG536" s="1325" t="str">
        <f t="shared" si="1748"/>
        <v/>
      </c>
      <c r="CH536" s="1325" t="str">
        <f t="shared" si="1748"/>
        <v/>
      </c>
      <c r="CI536" s="1326" t="str">
        <f t="shared" si="1748"/>
        <v/>
      </c>
      <c r="CJ536" s="1325" t="str">
        <f t="shared" si="1748"/>
        <v/>
      </c>
      <c r="CK536" s="1325" t="str">
        <f t="shared" si="1748"/>
        <v/>
      </c>
      <c r="CL536" s="1325" t="str">
        <f t="shared" si="1748"/>
        <v/>
      </c>
      <c r="CM536" s="1325" t="str">
        <f t="shared" si="1748"/>
        <v/>
      </c>
      <c r="CN536" s="1324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1" t="str">
        <f t="shared" si="1526"/>
        <v/>
      </c>
      <c r="CE537" s="1322" t="str">
        <f t="shared" si="1689"/>
        <v/>
      </c>
      <c r="CF537" s="1322" t="str">
        <f t="shared" si="1689"/>
        <v/>
      </c>
      <c r="CG537" s="1322" t="str">
        <f t="shared" si="1689"/>
        <v/>
      </c>
      <c r="CH537" s="1322" t="str">
        <f t="shared" si="1689"/>
        <v/>
      </c>
      <c r="CI537" s="1323" t="str">
        <f t="shared" si="1689"/>
        <v/>
      </c>
      <c r="CJ537" s="1322" t="str">
        <f t="shared" si="1689"/>
        <v/>
      </c>
      <c r="CK537" s="1322" t="str">
        <f t="shared" si="1689"/>
        <v/>
      </c>
      <c r="CL537" s="1322" t="str">
        <f t="shared" si="1689"/>
        <v/>
      </c>
      <c r="CM537" s="1322" t="str">
        <f t="shared" si="1689"/>
        <v/>
      </c>
      <c r="CN537" s="1321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1" t="str">
        <f t="shared" si="1526"/>
        <v/>
      </c>
      <c r="CE538" s="1322" t="str">
        <f t="shared" si="1689"/>
        <v/>
      </c>
      <c r="CF538" s="1322" t="str">
        <f t="shared" si="1689"/>
        <v/>
      </c>
      <c r="CG538" s="1322" t="str">
        <f t="shared" si="1689"/>
        <v/>
      </c>
      <c r="CH538" s="1322" t="str">
        <f t="shared" si="1689"/>
        <v/>
      </c>
      <c r="CI538" s="1323" t="str">
        <f t="shared" si="1689"/>
        <v/>
      </c>
      <c r="CJ538" s="1322" t="str">
        <f t="shared" si="1689"/>
        <v/>
      </c>
      <c r="CK538" s="1322" t="str">
        <f t="shared" si="1689"/>
        <v/>
      </c>
      <c r="CL538" s="1322" t="str">
        <f t="shared" si="1689"/>
        <v/>
      </c>
      <c r="CM538" s="1322" t="str">
        <f t="shared" si="1689"/>
        <v/>
      </c>
      <c r="CN538" s="1321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755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1">
        <f t="shared" si="1526"/>
        <v>1.5</v>
      </c>
      <c r="CE539" s="1322">
        <f t="shared" si="1526"/>
        <v>2</v>
      </c>
      <c r="CF539" s="1322">
        <f t="shared" si="1526"/>
        <v>5</v>
      </c>
      <c r="CG539" s="1322">
        <f t="shared" si="1526"/>
        <v>5</v>
      </c>
      <c r="CH539" s="1322">
        <f t="shared" si="1526"/>
        <v>5</v>
      </c>
      <c r="CI539" s="1323">
        <f t="shared" si="1526"/>
        <v>5</v>
      </c>
      <c r="CJ539" s="1322">
        <f t="shared" si="1526"/>
        <v>5</v>
      </c>
      <c r="CK539" s="1322">
        <f t="shared" si="1526"/>
        <v>5</v>
      </c>
      <c r="CL539" s="1322">
        <f t="shared" si="1526"/>
        <v>10</v>
      </c>
      <c r="CM539" s="1322">
        <f t="shared" si="1526"/>
        <v>10</v>
      </c>
      <c r="CN539" s="1321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1">
        <f t="shared" si="1526"/>
        <v>12</v>
      </c>
      <c r="CE540" s="1322">
        <f t="shared" si="1689"/>
        <v>12</v>
      </c>
      <c r="CF540" s="1322">
        <f t="shared" si="1689"/>
        <v>12</v>
      </c>
      <c r="CG540" s="1322">
        <f t="shared" si="1689"/>
        <v>12</v>
      </c>
      <c r="CH540" s="1322">
        <f t="shared" si="1689"/>
        <v>12</v>
      </c>
      <c r="CI540" s="1323">
        <f t="shared" si="1689"/>
        <v>12</v>
      </c>
      <c r="CJ540" s="1322">
        <f t="shared" si="1689"/>
        <v>12</v>
      </c>
      <c r="CK540" s="1322">
        <f t="shared" si="1689"/>
        <v>12</v>
      </c>
      <c r="CL540" s="1322">
        <f t="shared" si="1689"/>
        <v>12</v>
      </c>
      <c r="CM540" s="1322">
        <f t="shared" si="1689"/>
        <v>12</v>
      </c>
      <c r="CN540" s="1321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1">
        <f t="shared" si="1526"/>
        <v>9838.98</v>
      </c>
      <c r="CE541" s="1322">
        <f t="shared" si="1689"/>
        <v>9838.98</v>
      </c>
      <c r="CF541" s="1322">
        <f t="shared" si="1689"/>
        <v>9838.98</v>
      </c>
      <c r="CG541" s="1322">
        <f t="shared" si="1689"/>
        <v>9838.98</v>
      </c>
      <c r="CH541" s="1322">
        <f t="shared" si="1689"/>
        <v>9838.98</v>
      </c>
      <c r="CI541" s="1323">
        <f t="shared" si="1689"/>
        <v>9838.98</v>
      </c>
      <c r="CJ541" s="1322">
        <f t="shared" si="1689"/>
        <v>9838.98</v>
      </c>
      <c r="CK541" s="1322">
        <f t="shared" si="1689"/>
        <v>9838.98</v>
      </c>
      <c r="CL541" s="1322">
        <f t="shared" si="1689"/>
        <v>9838.98</v>
      </c>
      <c r="CM541" s="1322">
        <f t="shared" si="1689"/>
        <v>9838.98</v>
      </c>
      <c r="CN541" s="1321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5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5">
        <f t="shared" si="1811"/>
        <v>2.2973957036114566E-2</v>
      </c>
      <c r="CG542" s="1325">
        <f t="shared" si="1811"/>
        <v>3.0631942714819421E-2</v>
      </c>
      <c r="CH542" s="1325">
        <f t="shared" si="1811"/>
        <v>3.0631942714819421E-2</v>
      </c>
      <c r="CI542" s="1326">
        <f t="shared" si="1811"/>
        <v>3.6758331257783307E-2</v>
      </c>
      <c r="CJ542" s="1325">
        <f t="shared" si="1811"/>
        <v>3.6758331257783307E-2</v>
      </c>
      <c r="CK542" s="1325">
        <f t="shared" si="1811"/>
        <v>6.1263885429638842E-2</v>
      </c>
      <c r="CL542" s="1325">
        <f t="shared" si="1811"/>
        <v>6.1263885429638842E-2</v>
      </c>
      <c r="CM542" s="1325">
        <f t="shared" si="1811"/>
        <v>9.1895828144458264E-2</v>
      </c>
      <c r="CN542" s="1324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1">
        <f t="shared" si="1526"/>
        <v>75</v>
      </c>
      <c r="CE543" s="1322">
        <f t="shared" si="1689"/>
        <v>75</v>
      </c>
      <c r="CF543" s="1322">
        <f t="shared" si="1689"/>
        <v>75</v>
      </c>
      <c r="CG543" s="1322">
        <f t="shared" si="1689"/>
        <v>75</v>
      </c>
      <c r="CH543" s="1322">
        <f t="shared" si="1689"/>
        <v>75</v>
      </c>
      <c r="CI543" s="1323">
        <f t="shared" si="1689"/>
        <v>75</v>
      </c>
      <c r="CJ543" s="1322">
        <f t="shared" si="1689"/>
        <v>75</v>
      </c>
      <c r="CK543" s="1322">
        <f t="shared" si="1689"/>
        <v>80</v>
      </c>
      <c r="CL543" s="1322">
        <f t="shared" si="1689"/>
        <v>80</v>
      </c>
      <c r="CM543" s="1322">
        <f t="shared" si="1689"/>
        <v>100</v>
      </c>
      <c r="CN543" s="1321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1">
        <f t="shared" si="1526"/>
        <v>1440</v>
      </c>
      <c r="CE544" s="1322">
        <f t="shared" si="1689"/>
        <v>2400</v>
      </c>
      <c r="CF544" s="1322">
        <f t="shared" si="1689"/>
        <v>4500</v>
      </c>
      <c r="CG544" s="1322">
        <f t="shared" si="1689"/>
        <v>4500</v>
      </c>
      <c r="CH544" s="1322">
        <f t="shared" si="1689"/>
        <v>4500</v>
      </c>
      <c r="CI544" s="1323">
        <f t="shared" si="1689"/>
        <v>4500</v>
      </c>
      <c r="CJ544" s="1322">
        <f t="shared" si="1689"/>
        <v>4800</v>
      </c>
      <c r="CK544" s="1322">
        <f t="shared" si="1689"/>
        <v>9000</v>
      </c>
      <c r="CL544" s="1322">
        <f t="shared" si="1689"/>
        <v>9000</v>
      </c>
      <c r="CM544" s="1322">
        <f t="shared" si="1689"/>
        <v>22500</v>
      </c>
      <c r="CN544" s="1321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756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>
        <f t="shared" si="1526"/>
        <v>5</v>
      </c>
      <c r="CE546" s="1322">
        <f t="shared" si="1689"/>
        <v>5</v>
      </c>
      <c r="CF546" s="1322">
        <f t="shared" si="1689"/>
        <v>5</v>
      </c>
      <c r="CG546" s="1322">
        <f t="shared" si="1689"/>
        <v>5</v>
      </c>
      <c r="CH546" s="1322">
        <f t="shared" si="1689"/>
        <v>5</v>
      </c>
      <c r="CI546" s="1323">
        <f t="shared" si="1689"/>
        <v>5</v>
      </c>
      <c r="CJ546" s="1322">
        <f t="shared" si="1689"/>
        <v>5</v>
      </c>
      <c r="CK546" s="1322">
        <f t="shared" si="1689"/>
        <v>5</v>
      </c>
      <c r="CL546" s="1322">
        <f t="shared" si="1689"/>
        <v>10</v>
      </c>
      <c r="CM546" s="1322">
        <f t="shared" si="1689"/>
        <v>10</v>
      </c>
      <c r="CN546" s="1321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1">
        <f t="shared" si="1526"/>
        <v>11760</v>
      </c>
      <c r="CE547" s="1322">
        <f t="shared" si="1689"/>
        <v>11760</v>
      </c>
      <c r="CF547" s="1322">
        <f t="shared" si="1689"/>
        <v>11760</v>
      </c>
      <c r="CG547" s="1322">
        <f t="shared" si="1689"/>
        <v>11760</v>
      </c>
      <c r="CH547" s="1322">
        <f t="shared" si="1689"/>
        <v>11760</v>
      </c>
      <c r="CI547" s="1323">
        <f t="shared" si="1689"/>
        <v>11760</v>
      </c>
      <c r="CJ547" s="1322">
        <f t="shared" si="1689"/>
        <v>11760</v>
      </c>
      <c r="CK547" s="1322">
        <f t="shared" si="1689"/>
        <v>11760</v>
      </c>
      <c r="CL547" s="1322">
        <f t="shared" si="1689"/>
        <v>11760</v>
      </c>
      <c r="CM547" s="1322">
        <f t="shared" si="1689"/>
        <v>11760</v>
      </c>
      <c r="CN547" s="1321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4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5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5">
        <f t="shared" si="1866"/>
        <v>3.0510585305105853E-3</v>
      </c>
      <c r="CG548" s="1325">
        <f t="shared" si="1866"/>
        <v>3.0510585305105853E-3</v>
      </c>
      <c r="CH548" s="1325">
        <f t="shared" si="1866"/>
        <v>3.6612702366127024E-3</v>
      </c>
      <c r="CI548" s="1326">
        <f t="shared" si="1866"/>
        <v>3.6612702366127024E-3</v>
      </c>
      <c r="CJ548" s="1325">
        <f t="shared" si="1866"/>
        <v>6.1021170610211705E-3</v>
      </c>
      <c r="CK548" s="1325">
        <f t="shared" si="1866"/>
        <v>6.1021170610211705E-3</v>
      </c>
      <c r="CL548" s="1325">
        <f t="shared" si="1866"/>
        <v>6.1021170610211705E-3</v>
      </c>
      <c r="CM548" s="1325">
        <f t="shared" si="1866"/>
        <v>6.864881693648817E-3</v>
      </c>
      <c r="CN548" s="1324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>
        <f t="shared" si="1526"/>
        <v>80</v>
      </c>
      <c r="CE549" s="1322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2">
        <f t="shared" si="1867"/>
        <v>85</v>
      </c>
      <c r="CG549" s="1322">
        <f t="shared" si="1867"/>
        <v>85</v>
      </c>
      <c r="CH549" s="1322">
        <f t="shared" si="1867"/>
        <v>85</v>
      </c>
      <c r="CI549" s="1323">
        <f t="shared" si="1867"/>
        <v>85</v>
      </c>
      <c r="CJ549" s="1322">
        <f t="shared" si="1867"/>
        <v>90</v>
      </c>
      <c r="CK549" s="1322">
        <f t="shared" si="1867"/>
        <v>90</v>
      </c>
      <c r="CL549" s="1322">
        <f t="shared" si="1867"/>
        <v>90</v>
      </c>
      <c r="CM549" s="1322">
        <f t="shared" si="1867"/>
        <v>400</v>
      </c>
      <c r="CN549" s="1321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>
        <f t="shared" si="1526"/>
        <v>425</v>
      </c>
      <c r="CE550" s="1322">
        <f t="shared" si="1867"/>
        <v>425</v>
      </c>
      <c r="CF550" s="1322">
        <f t="shared" si="1867"/>
        <v>425</v>
      </c>
      <c r="CG550" s="1322">
        <f t="shared" si="1867"/>
        <v>425</v>
      </c>
      <c r="CH550" s="1322">
        <f t="shared" si="1867"/>
        <v>450</v>
      </c>
      <c r="CI550" s="1323">
        <f t="shared" si="1867"/>
        <v>450</v>
      </c>
      <c r="CJ550" s="1322">
        <f t="shared" si="1867"/>
        <v>800</v>
      </c>
      <c r="CK550" s="1322">
        <f t="shared" si="1867"/>
        <v>900</v>
      </c>
      <c r="CL550" s="1322">
        <f t="shared" si="1867"/>
        <v>1200</v>
      </c>
      <c r="CM550" s="1322">
        <f t="shared" si="1867"/>
        <v>2000</v>
      </c>
      <c r="CN550" s="1321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757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762</v>
      </c>
      <c r="C552" s="633" t="s">
        <v>762</v>
      </c>
      <c r="D552" s="633"/>
      <c r="E552" s="633"/>
      <c r="F552" s="633" t="s">
        <v>762</v>
      </c>
      <c r="G552" s="633" t="s">
        <v>762</v>
      </c>
      <c r="H552" s="633" t="s">
        <v>762</v>
      </c>
      <c r="I552" s="633" t="s">
        <v>762</v>
      </c>
      <c r="J552" s="633" t="s">
        <v>762</v>
      </c>
      <c r="K552" s="633" t="s">
        <v>762</v>
      </c>
      <c r="L552" s="633" t="s">
        <v>762</v>
      </c>
      <c r="M552" s="633" t="s">
        <v>762</v>
      </c>
      <c r="N552" s="633" t="s">
        <v>762</v>
      </c>
      <c r="O552" s="633" t="s">
        <v>762</v>
      </c>
      <c r="P552" s="633" t="s">
        <v>762</v>
      </c>
      <c r="Q552" s="633" t="s">
        <v>762</v>
      </c>
      <c r="R552" s="633" t="s">
        <v>762</v>
      </c>
      <c r="S552" s="696"/>
      <c r="T552" s="633" t="s">
        <v>762</v>
      </c>
      <c r="U552" s="633" t="s">
        <v>762</v>
      </c>
      <c r="V552" s="633" t="s">
        <v>762</v>
      </c>
      <c r="W552" s="633" t="s">
        <v>762</v>
      </c>
      <c r="X552" s="633" t="s">
        <v>762</v>
      </c>
      <c r="Y552" s="633" t="s">
        <v>762</v>
      </c>
      <c r="Z552" s="633" t="s">
        <v>762</v>
      </c>
      <c r="AA552" s="633" t="s">
        <v>762</v>
      </c>
      <c r="AB552" s="633" t="s">
        <v>762</v>
      </c>
      <c r="AC552" s="633" t="s">
        <v>762</v>
      </c>
      <c r="AD552" s="633" t="s">
        <v>762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762</v>
      </c>
      <c r="AN552" s="633">
        <v>30.6</v>
      </c>
      <c r="AO552" s="633" t="s">
        <v>762</v>
      </c>
      <c r="AP552" s="633">
        <v>15.3</v>
      </c>
      <c r="AQ552" s="633">
        <v>20</v>
      </c>
      <c r="AR552" s="633">
        <v>25.5</v>
      </c>
      <c r="AS552" s="633" t="s">
        <v>762</v>
      </c>
      <c r="AT552" s="633" t="s">
        <v>762</v>
      </c>
      <c r="AU552" s="633" t="s">
        <v>762</v>
      </c>
      <c r="AV552" s="633" t="s">
        <v>762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762</v>
      </c>
      <c r="BF552" s="633"/>
      <c r="BG552" s="633"/>
      <c r="BH552" s="633"/>
      <c r="BI552" s="633" t="s">
        <v>762</v>
      </c>
      <c r="BJ552" s="633" t="s">
        <v>762</v>
      </c>
      <c r="BK552" s="633" t="s">
        <v>762</v>
      </c>
      <c r="BL552" s="633" t="s">
        <v>762</v>
      </c>
      <c r="BM552" s="633" t="s">
        <v>762</v>
      </c>
      <c r="BN552" s="633" t="s">
        <v>762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526"/>
        <v/>
      </c>
      <c r="CE552" s="1322" t="str">
        <f t="shared" si="1867"/>
        <v/>
      </c>
      <c r="CF552" s="1322" t="str">
        <f t="shared" si="1867"/>
        <v/>
      </c>
      <c r="CG552" s="1322" t="str">
        <f t="shared" si="1867"/>
        <v/>
      </c>
      <c r="CH552" s="1322" t="str">
        <f t="shared" si="1867"/>
        <v/>
      </c>
      <c r="CI552" s="1323">
        <f t="shared" si="1867"/>
        <v>61.2</v>
      </c>
      <c r="CJ552" s="1322" t="str">
        <f t="shared" si="1867"/>
        <v/>
      </c>
      <c r="CK552" s="1322" t="str">
        <f t="shared" si="1867"/>
        <v/>
      </c>
      <c r="CL552" s="1322" t="str">
        <f t="shared" si="1867"/>
        <v/>
      </c>
      <c r="CM552" s="1322" t="str">
        <f t="shared" si="1867"/>
        <v/>
      </c>
      <c r="CN552" s="1321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526"/>
        <v>4396.1399999999994</v>
      </c>
      <c r="CE553" s="1322">
        <f t="shared" si="1867"/>
        <v>4396.1399999999994</v>
      </c>
      <c r="CF553" s="1322">
        <f t="shared" si="1867"/>
        <v>4396.1399999999994</v>
      </c>
      <c r="CG553" s="1322">
        <f t="shared" si="1867"/>
        <v>4396.1399999999994</v>
      </c>
      <c r="CH553" s="1322">
        <f t="shared" si="1867"/>
        <v>4396.1399999999994</v>
      </c>
      <c r="CI553" s="1323">
        <f t="shared" si="1867"/>
        <v>4396.1399999999994</v>
      </c>
      <c r="CJ553" s="1322">
        <f t="shared" si="1867"/>
        <v>4396.1399999999994</v>
      </c>
      <c r="CK553" s="1322">
        <f t="shared" si="1867"/>
        <v>4396.1399999999994</v>
      </c>
      <c r="CL553" s="1322">
        <f t="shared" si="1867"/>
        <v>4396.1399999999994</v>
      </c>
      <c r="CM553" s="1322">
        <f t="shared" si="1867"/>
        <v>4396.1399999999994</v>
      </c>
      <c r="CN553" s="1321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67"/>
        <v/>
      </c>
      <c r="CF554" s="1325" t="str">
        <f t="shared" si="1867"/>
        <v/>
      </c>
      <c r="CG554" s="1325" t="str">
        <f t="shared" si="1867"/>
        <v/>
      </c>
      <c r="CH554" s="1325" t="str">
        <f t="shared" si="1867"/>
        <v/>
      </c>
      <c r="CI554" s="1326">
        <f t="shared" si="1867"/>
        <v>1.396034495641345E-2</v>
      </c>
      <c r="CJ554" s="1325" t="str">
        <f t="shared" si="1867"/>
        <v/>
      </c>
      <c r="CK554" s="1325" t="str">
        <f t="shared" si="1867"/>
        <v/>
      </c>
      <c r="CL554" s="1325" t="str">
        <f t="shared" si="1867"/>
        <v/>
      </c>
      <c r="CM554" s="1325" t="str">
        <f t="shared" si="1867"/>
        <v/>
      </c>
      <c r="CN554" s="1324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526"/>
        <v/>
      </c>
      <c r="CE555" s="1322" t="str">
        <f t="shared" si="1867"/>
        <v/>
      </c>
      <c r="CF555" s="1322" t="str">
        <f t="shared" si="1867"/>
        <v/>
      </c>
      <c r="CG555" s="1322" t="str">
        <f t="shared" si="1867"/>
        <v/>
      </c>
      <c r="CH555" s="1322" t="str">
        <f t="shared" si="1867"/>
        <v/>
      </c>
      <c r="CI555" s="1323" t="str">
        <f t="shared" si="1867"/>
        <v/>
      </c>
      <c r="CJ555" s="1322" t="str">
        <f t="shared" si="1867"/>
        <v/>
      </c>
      <c r="CK555" s="1322" t="str">
        <f t="shared" si="1867"/>
        <v/>
      </c>
      <c r="CL555" s="1322" t="str">
        <f t="shared" si="1867"/>
        <v/>
      </c>
      <c r="CM555" s="1322" t="str">
        <f t="shared" si="1867"/>
        <v/>
      </c>
      <c r="CN555" s="1321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526"/>
        <v/>
      </c>
      <c r="CE556" s="1322" t="str">
        <f t="shared" si="1867"/>
        <v/>
      </c>
      <c r="CF556" s="1322" t="str">
        <f t="shared" si="1867"/>
        <v/>
      </c>
      <c r="CG556" s="1322" t="str">
        <f t="shared" si="1867"/>
        <v/>
      </c>
      <c r="CH556" s="1322" t="str">
        <f t="shared" si="1867"/>
        <v/>
      </c>
      <c r="CI556" s="1323" t="str">
        <f t="shared" si="1867"/>
        <v/>
      </c>
      <c r="CJ556" s="1322" t="str">
        <f t="shared" si="1867"/>
        <v/>
      </c>
      <c r="CK556" s="1322" t="str">
        <f t="shared" si="1867"/>
        <v/>
      </c>
      <c r="CL556" s="1322" t="str">
        <f t="shared" si="1867"/>
        <v/>
      </c>
      <c r="CM556" s="1322" t="str">
        <f t="shared" si="1867"/>
        <v/>
      </c>
      <c r="CN556" s="1321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758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946</v>
      </c>
      <c r="AN557" s="312"/>
      <c r="AO557" s="312" t="s">
        <v>946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>
        <f t="shared" si="1526"/>
        <v>36</v>
      </c>
      <c r="CE558" s="1322">
        <f t="shared" si="1867"/>
        <v>60</v>
      </c>
      <c r="CF558" s="1322">
        <f t="shared" si="1867"/>
        <v>60</v>
      </c>
      <c r="CG558" s="1322">
        <f t="shared" si="1867"/>
        <v>60</v>
      </c>
      <c r="CH558" s="1322">
        <f t="shared" si="1867"/>
        <v>60</v>
      </c>
      <c r="CI558" s="1323">
        <f t="shared" si="1867"/>
        <v>60</v>
      </c>
      <c r="CJ558" s="1322">
        <f t="shared" si="1867"/>
        <v>60</v>
      </c>
      <c r="CK558" s="1322">
        <f t="shared" si="1867"/>
        <v>60</v>
      </c>
      <c r="CL558" s="1322">
        <f t="shared" si="1867"/>
        <v>60</v>
      </c>
      <c r="CM558" s="1322">
        <f t="shared" si="1867"/>
        <v>60</v>
      </c>
      <c r="CN558" s="1321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526"/>
        <v>837.36</v>
      </c>
      <c r="CE559" s="1322">
        <f t="shared" si="1867"/>
        <v>837.36</v>
      </c>
      <c r="CF559" s="1322">
        <f t="shared" si="1867"/>
        <v>837.36</v>
      </c>
      <c r="CG559" s="1322">
        <f t="shared" si="1867"/>
        <v>837.36</v>
      </c>
      <c r="CH559" s="1322">
        <f t="shared" si="1867"/>
        <v>837.36</v>
      </c>
      <c r="CI559" s="1323">
        <f t="shared" si="1867"/>
        <v>837.36</v>
      </c>
      <c r="CJ559" s="1322">
        <f t="shared" si="1867"/>
        <v>837.36</v>
      </c>
      <c r="CK559" s="1322">
        <f t="shared" si="1867"/>
        <v>837.36</v>
      </c>
      <c r="CL559" s="1322">
        <f t="shared" si="1867"/>
        <v>837.36</v>
      </c>
      <c r="CM559" s="1322">
        <f t="shared" si="1867"/>
        <v>837.36</v>
      </c>
      <c r="CN559" s="1321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5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5">
        <f t="shared" si="2079"/>
        <v>1.9552303860523039E-3</v>
      </c>
      <c r="CG560" s="1325">
        <f t="shared" si="2079"/>
        <v>2.6069738480697388E-3</v>
      </c>
      <c r="CH560" s="1325">
        <f t="shared" si="2079"/>
        <v>2.6069738480697388E-3</v>
      </c>
      <c r="CI560" s="1326">
        <f t="shared" si="2079"/>
        <v>2.6069738480697388E-3</v>
      </c>
      <c r="CJ560" s="1325">
        <f t="shared" si="2079"/>
        <v>3.1283686176836862E-3</v>
      </c>
      <c r="CK560" s="1325">
        <f t="shared" si="2079"/>
        <v>3.1283686176836862E-3</v>
      </c>
      <c r="CL560" s="1325">
        <f t="shared" si="2079"/>
        <v>3.9104607721046078E-3</v>
      </c>
      <c r="CM560" s="1325">
        <f t="shared" si="2079"/>
        <v>5.2139476961394777E-3</v>
      </c>
      <c r="CN560" s="1324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>
        <f t="shared" si="1526"/>
        <v>7.6</v>
      </c>
      <c r="CE561" s="1322">
        <f t="shared" si="1867"/>
        <v>8.5</v>
      </c>
      <c r="CF561" s="1322">
        <f t="shared" si="1867"/>
        <v>8.5</v>
      </c>
      <c r="CG561" s="1322">
        <f t="shared" si="1867"/>
        <v>8.5</v>
      </c>
      <c r="CH561" s="1322">
        <f t="shared" si="1867"/>
        <v>9</v>
      </c>
      <c r="CI561" s="1323">
        <f t="shared" si="1867"/>
        <v>9</v>
      </c>
      <c r="CJ561" s="1322">
        <f t="shared" si="1867"/>
        <v>9</v>
      </c>
      <c r="CK561" s="1322">
        <f t="shared" si="1867"/>
        <v>9</v>
      </c>
      <c r="CL561" s="1322">
        <f t="shared" si="1867"/>
        <v>9</v>
      </c>
      <c r="CM561" s="1322">
        <f t="shared" si="1867"/>
        <v>10</v>
      </c>
      <c r="CN561" s="1321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>
        <f t="shared" si="1526"/>
        <v>273.59999999999997</v>
      </c>
      <c r="CE562" s="1322">
        <f t="shared" si="1867"/>
        <v>510</v>
      </c>
      <c r="CF562" s="1322">
        <f t="shared" si="1867"/>
        <v>510</v>
      </c>
      <c r="CG562" s="1322">
        <f t="shared" si="1867"/>
        <v>510</v>
      </c>
      <c r="CH562" s="1322">
        <f t="shared" si="1867"/>
        <v>540</v>
      </c>
      <c r="CI562" s="1323">
        <f t="shared" si="1867"/>
        <v>540</v>
      </c>
      <c r="CJ562" s="1322">
        <f t="shared" si="1867"/>
        <v>540</v>
      </c>
      <c r="CK562" s="1322">
        <f t="shared" si="1867"/>
        <v>540</v>
      </c>
      <c r="CL562" s="1322">
        <f t="shared" si="1867"/>
        <v>540</v>
      </c>
      <c r="CM562" s="1322">
        <f t="shared" si="1867"/>
        <v>600</v>
      </c>
      <c r="CN562" s="1321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759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5">
        <f t="shared" si="2130"/>
        <v>9.3851058530510581E-3</v>
      </c>
      <c r="CF566" s="1325">
        <f t="shared" si="2130"/>
        <v>1.2513474470734745E-2</v>
      </c>
      <c r="CG566" s="1325">
        <f t="shared" si="2130"/>
        <v>1.2513474470734745E-2</v>
      </c>
      <c r="CH566" s="1325">
        <f t="shared" si="2130"/>
        <v>1.2513474470734745E-2</v>
      </c>
      <c r="CI566" s="1326">
        <f t="shared" si="2130"/>
        <v>1.2513474470734745E-2</v>
      </c>
      <c r="CJ566" s="1325">
        <f t="shared" si="2130"/>
        <v>1.5016169364881694E-2</v>
      </c>
      <c r="CK566" s="1325">
        <f t="shared" si="2130"/>
        <v>1.5016169364881694E-2</v>
      </c>
      <c r="CL566" s="1325">
        <f t="shared" si="2130"/>
        <v>1.8770211706102116E-2</v>
      </c>
      <c r="CM566" s="1325">
        <f t="shared" si="2130"/>
        <v>2.5026948941469489E-2</v>
      </c>
      <c r="CN566" s="1324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760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30"/>
        <v/>
      </c>
      <c r="CF572" s="1325" t="str">
        <f t="shared" si="2130"/>
        <v/>
      </c>
      <c r="CG572" s="1325" t="str">
        <f t="shared" si="2130"/>
        <v/>
      </c>
      <c r="CH572" s="1325">
        <f t="shared" si="2130"/>
        <v>0</v>
      </c>
      <c r="CI572" s="1326">
        <f t="shared" si="2130"/>
        <v>0</v>
      </c>
      <c r="CJ572" s="1325">
        <f t="shared" si="2130"/>
        <v>0</v>
      </c>
      <c r="CK572" s="1325" t="str">
        <f t="shared" si="2130"/>
        <v/>
      </c>
      <c r="CL572" s="1325" t="str">
        <f t="shared" si="2130"/>
        <v/>
      </c>
      <c r="CM572" s="1325" t="str">
        <f t="shared" si="2130"/>
        <v/>
      </c>
      <c r="CN572" s="1324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3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761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303"/>
        <v/>
      </c>
      <c r="CF578" s="1325" t="str">
        <f t="shared" si="2303"/>
        <v/>
      </c>
      <c r="CG578" s="1325" t="str">
        <f t="shared" si="2303"/>
        <v/>
      </c>
      <c r="CH578" s="1325" t="str">
        <f t="shared" si="2303"/>
        <v/>
      </c>
      <c r="CI578" s="1326" t="str">
        <f t="shared" si="2303"/>
        <v/>
      </c>
      <c r="CJ578" s="1325" t="str">
        <f t="shared" si="2303"/>
        <v/>
      </c>
      <c r="CK578" s="1325" t="str">
        <f t="shared" si="2303"/>
        <v/>
      </c>
      <c r="CL578" s="1325" t="str">
        <f t="shared" si="2303"/>
        <v/>
      </c>
      <c r="CM578" s="1325" t="str">
        <f t="shared" si="2303"/>
        <v/>
      </c>
      <c r="CN578" s="1324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763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45"/>
        <v/>
      </c>
      <c r="CG584" s="1325" t="str">
        <f t="shared" si="2545"/>
        <v/>
      </c>
      <c r="CH584" s="1325" t="str">
        <f t="shared" si="2545"/>
        <v/>
      </c>
      <c r="CI584" s="1326" t="str">
        <f t="shared" si="2545"/>
        <v/>
      </c>
      <c r="CJ584" s="1325" t="str">
        <f t="shared" si="2545"/>
        <v/>
      </c>
      <c r="CK584" s="1325" t="str">
        <f t="shared" si="2545"/>
        <v/>
      </c>
      <c r="CL584" s="1325" t="str">
        <f t="shared" si="2545"/>
        <v/>
      </c>
      <c r="CM584" s="1325" t="str">
        <f t="shared" si="2545"/>
        <v/>
      </c>
      <c r="CN584" s="1324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764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5">
        <f t="shared" si="2545"/>
        <v>6.4952753424657537E-3</v>
      </c>
      <c r="CF590" s="1325">
        <f t="shared" si="2545"/>
        <v>8.6603671232876722E-3</v>
      </c>
      <c r="CG590" s="1325">
        <f t="shared" si="2545"/>
        <v>8.6603671232876722E-3</v>
      </c>
      <c r="CH590" s="1325">
        <f t="shared" si="2545"/>
        <v>8.6603671232876722E-3</v>
      </c>
      <c r="CI590" s="1326">
        <f t="shared" si="2545"/>
        <v>8.6603671232876722E-3</v>
      </c>
      <c r="CJ590" s="1325">
        <f t="shared" si="2545"/>
        <v>1.0392440547945204E-2</v>
      </c>
      <c r="CK590" s="1325">
        <f t="shared" si="2545"/>
        <v>1.0392440547945204E-2</v>
      </c>
      <c r="CL590" s="1325">
        <f t="shared" si="2545"/>
        <v>1.2990550684931507E-2</v>
      </c>
      <c r="CM590" s="1325">
        <f t="shared" si="2545"/>
        <v>1.7320734246575344E-2</v>
      </c>
      <c r="CN590" s="1324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771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43"/>
        <v/>
      </c>
      <c r="CG597" s="1325" t="str">
        <f t="shared" si="2743"/>
        <v/>
      </c>
      <c r="CH597" s="1325" t="str">
        <f t="shared" si="2743"/>
        <v/>
      </c>
      <c r="CI597" s="1326" t="str">
        <f t="shared" si="2743"/>
        <v/>
      </c>
      <c r="CJ597" s="1325" t="str">
        <f t="shared" si="2743"/>
        <v/>
      </c>
      <c r="CK597" s="1325" t="str">
        <f t="shared" si="2743"/>
        <v/>
      </c>
      <c r="CL597" s="1325" t="str">
        <f t="shared" si="2743"/>
        <v/>
      </c>
      <c r="CM597" s="1325" t="str">
        <f t="shared" si="2743"/>
        <v/>
      </c>
      <c r="CN597" s="1324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91"/>
        <v/>
      </c>
      <c r="CG603" s="1325" t="str">
        <f t="shared" si="2791"/>
        <v/>
      </c>
      <c r="CH603" s="1325">
        <f t="shared" si="2791"/>
        <v>9.4111755915317569E-4</v>
      </c>
      <c r="CI603" s="1326">
        <f t="shared" si="2791"/>
        <v>1.1293410709838107E-3</v>
      </c>
      <c r="CJ603" s="1325">
        <f t="shared" si="2791"/>
        <v>1.1293410709838107E-3</v>
      </c>
      <c r="CK603" s="1325" t="str">
        <f t="shared" si="2791"/>
        <v/>
      </c>
      <c r="CL603" s="1325" t="str">
        <f t="shared" si="2791"/>
        <v/>
      </c>
      <c r="CM603" s="1325" t="str">
        <f t="shared" si="2791"/>
        <v/>
      </c>
      <c r="CN603" s="1324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526"/>
        <v/>
      </c>
      <c r="CE607" s="1322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806"/>
        <v/>
      </c>
      <c r="CG607" s="1322" t="str">
        <f t="shared" si="2806"/>
        <v/>
      </c>
      <c r="CH607" s="1322">
        <f t="shared" si="2806"/>
        <v>1</v>
      </c>
      <c r="CI607" s="1323">
        <f t="shared" si="2806"/>
        <v>1</v>
      </c>
      <c r="CJ607" s="1322">
        <f t="shared" si="2806"/>
        <v>1</v>
      </c>
      <c r="CK607" s="1322" t="str">
        <f t="shared" si="2806"/>
        <v/>
      </c>
      <c r="CL607" s="1322" t="str">
        <f t="shared" si="2806"/>
        <v/>
      </c>
      <c r="CM607" s="1322" t="str">
        <f t="shared" si="2806"/>
        <v/>
      </c>
      <c r="CN607" s="1321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526"/>
        <v>22901.795999999998</v>
      </c>
      <c r="CE608" s="1322">
        <f t="shared" si="2806"/>
        <v>22901.795999999998</v>
      </c>
      <c r="CF608" s="1322">
        <f t="shared" si="2806"/>
        <v>22901.795999999998</v>
      </c>
      <c r="CG608" s="1322">
        <f t="shared" si="2806"/>
        <v>22901.795999999998</v>
      </c>
      <c r="CH608" s="1322">
        <f t="shared" si="2806"/>
        <v>22901.795999999998</v>
      </c>
      <c r="CI608" s="1323">
        <f t="shared" si="2806"/>
        <v>22901.795999999998</v>
      </c>
      <c r="CJ608" s="1322">
        <f t="shared" si="2806"/>
        <v>22901.795999999998</v>
      </c>
      <c r="CK608" s="1322">
        <f t="shared" si="2806"/>
        <v>22901.795999999998</v>
      </c>
      <c r="CL608" s="1322">
        <f t="shared" si="2806"/>
        <v>22901.795999999998</v>
      </c>
      <c r="CM608" s="1322">
        <f t="shared" si="2806"/>
        <v>22901.795999999998</v>
      </c>
      <c r="CN608" s="1321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806"/>
        <v/>
      </c>
      <c r="CF609" s="1325" t="str">
        <f t="shared" si="2806"/>
        <v/>
      </c>
      <c r="CG609" s="1325" t="str">
        <f t="shared" si="2806"/>
        <v/>
      </c>
      <c r="CH609" s="1325">
        <f t="shared" si="2806"/>
        <v>1.1883455790784559E-3</v>
      </c>
      <c r="CI609" s="1326">
        <f t="shared" si="2806"/>
        <v>1.426014694894147E-3</v>
      </c>
      <c r="CJ609" s="1325">
        <f t="shared" si="2806"/>
        <v>1.426014694894147E-3</v>
      </c>
      <c r="CK609" s="1325" t="str">
        <f t="shared" si="2806"/>
        <v/>
      </c>
      <c r="CL609" s="1325" t="str">
        <f t="shared" si="2806"/>
        <v/>
      </c>
      <c r="CM609" s="1325" t="str">
        <f t="shared" si="2806"/>
        <v/>
      </c>
      <c r="CN609" s="1324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822"/>
        <v/>
      </c>
      <c r="CF610" s="1322" t="str">
        <f t="shared" si="2822"/>
        <v/>
      </c>
      <c r="CG610" s="1322" t="str">
        <f t="shared" si="2822"/>
        <v/>
      </c>
      <c r="CH610" s="1322">
        <f t="shared" si="2822"/>
        <v>45</v>
      </c>
      <c r="CI610" s="1323">
        <f t="shared" si="2822"/>
        <v>45</v>
      </c>
      <c r="CJ610" s="1322">
        <f t="shared" si="2822"/>
        <v>45</v>
      </c>
      <c r="CK610" s="1322" t="str">
        <f t="shared" si="2822"/>
        <v/>
      </c>
      <c r="CL610" s="1322" t="str">
        <f t="shared" si="2822"/>
        <v/>
      </c>
      <c r="CM610" s="1322" t="str">
        <f t="shared" si="2822"/>
        <v/>
      </c>
      <c r="CN610" s="1321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822"/>
        <v/>
      </c>
      <c r="CE611" s="1322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27"/>
        <v/>
      </c>
      <c r="CG611" s="1322" t="str">
        <f t="shared" si="2827"/>
        <v/>
      </c>
      <c r="CH611" s="1322">
        <f t="shared" si="2827"/>
        <v>45</v>
      </c>
      <c r="CI611" s="1323">
        <f t="shared" si="2827"/>
        <v>45</v>
      </c>
      <c r="CJ611" s="1322">
        <f t="shared" si="2827"/>
        <v>45</v>
      </c>
      <c r="CK611" s="1322" t="str">
        <f t="shared" si="2827"/>
        <v/>
      </c>
      <c r="CL611" s="1322" t="str">
        <f t="shared" si="2827"/>
        <v/>
      </c>
      <c r="CM611" s="1322" t="str">
        <f t="shared" si="2827"/>
        <v/>
      </c>
      <c r="CN611" s="1321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772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28"/>
        <v/>
      </c>
      <c r="CF613" s="1322" t="str">
        <f t="shared" si="2828"/>
        <v/>
      </c>
      <c r="CG613" s="1322" t="str">
        <f t="shared" si="2828"/>
        <v/>
      </c>
      <c r="CH613" s="1322">
        <f t="shared" si="2828"/>
        <v>5</v>
      </c>
      <c r="CI613" s="1323">
        <f t="shared" si="2828"/>
        <v>5</v>
      </c>
      <c r="CJ613" s="1322">
        <f t="shared" si="2828"/>
        <v>5</v>
      </c>
      <c r="CK613" s="1322">
        <f t="shared" si="2828"/>
        <v>5</v>
      </c>
      <c r="CL613" s="1322" t="str">
        <f t="shared" si="2828"/>
        <v/>
      </c>
      <c r="CM613" s="1322" t="str">
        <f t="shared" si="2828"/>
        <v/>
      </c>
      <c r="CN613" s="1321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28"/>
        <v>2219.0039999999999</v>
      </c>
      <c r="CE614" s="1322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35"/>
        <v>2219.0039999999999</v>
      </c>
      <c r="CG614" s="1322">
        <f t="shared" si="2835"/>
        <v>2219.0039999999999</v>
      </c>
      <c r="CH614" s="1322">
        <f t="shared" si="2835"/>
        <v>2219.0039999999999</v>
      </c>
      <c r="CI614" s="1323">
        <f t="shared" si="2835"/>
        <v>2219.0039999999999</v>
      </c>
      <c r="CJ614" s="1322">
        <f t="shared" si="2835"/>
        <v>2219.0039999999999</v>
      </c>
      <c r="CK614" s="1322">
        <f t="shared" si="2835"/>
        <v>2219.0039999999999</v>
      </c>
      <c r="CL614" s="1322">
        <f t="shared" si="2835"/>
        <v>2219.0039999999999</v>
      </c>
      <c r="CM614" s="1322">
        <f t="shared" si="2835"/>
        <v>2219.0039999999999</v>
      </c>
      <c r="CN614" s="1321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35"/>
        <v/>
      </c>
      <c r="CF615" s="1325" t="str">
        <f t="shared" si="2835"/>
        <v/>
      </c>
      <c r="CG615" s="1325" t="str">
        <f t="shared" si="2835"/>
        <v/>
      </c>
      <c r="CH615" s="1325">
        <f t="shared" si="2835"/>
        <v>5.7570672478206731E-4</v>
      </c>
      <c r="CI615" s="1326">
        <f t="shared" si="2835"/>
        <v>6.9084806973848071E-4</v>
      </c>
      <c r="CJ615" s="1325">
        <f t="shared" si="2835"/>
        <v>6.9084806973848071E-4</v>
      </c>
      <c r="CK615" s="1325">
        <f t="shared" si="2835"/>
        <v>1.1514134495641346E-3</v>
      </c>
      <c r="CL615" s="1325" t="str">
        <f t="shared" si="2835"/>
        <v/>
      </c>
      <c r="CM615" s="1325" t="str">
        <f t="shared" si="2835"/>
        <v/>
      </c>
      <c r="CN615" s="1324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40"/>
        <v/>
      </c>
      <c r="CF616" s="1322" t="str">
        <f t="shared" si="2840"/>
        <v/>
      </c>
      <c r="CG616" s="1322" t="str">
        <f t="shared" si="2840"/>
        <v/>
      </c>
      <c r="CH616" s="1322">
        <f t="shared" si="2840"/>
        <v>30</v>
      </c>
      <c r="CI616" s="1323">
        <f t="shared" si="2840"/>
        <v>30</v>
      </c>
      <c r="CJ616" s="1322">
        <f t="shared" si="2840"/>
        <v>30</v>
      </c>
      <c r="CK616" s="1322">
        <f t="shared" si="2840"/>
        <v>35</v>
      </c>
      <c r="CL616" s="1322" t="str">
        <f t="shared" si="2840"/>
        <v/>
      </c>
      <c r="CM616" s="1322" t="str">
        <f t="shared" si="2840"/>
        <v/>
      </c>
      <c r="CN616" s="1321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40"/>
        <v/>
      </c>
      <c r="CE617" s="1322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45"/>
        <v/>
      </c>
      <c r="CG617" s="1322" t="str">
        <f t="shared" si="2845"/>
        <v/>
      </c>
      <c r="CH617" s="1322">
        <f t="shared" si="2845"/>
        <v>150</v>
      </c>
      <c r="CI617" s="1323">
        <f t="shared" si="2845"/>
        <v>150</v>
      </c>
      <c r="CJ617" s="1322">
        <f t="shared" si="2845"/>
        <v>150</v>
      </c>
      <c r="CK617" s="1322">
        <f t="shared" si="2845"/>
        <v>175</v>
      </c>
      <c r="CL617" s="1322" t="str">
        <f t="shared" si="2845"/>
        <v/>
      </c>
      <c r="CM617" s="1322" t="str">
        <f t="shared" si="2845"/>
        <v/>
      </c>
      <c r="CN617" s="1321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46"/>
        <v/>
      </c>
      <c r="CF619" s="1322" t="str">
        <f t="shared" si="2846"/>
        <v/>
      </c>
      <c r="CG619" s="1322" t="str">
        <f t="shared" si="2846"/>
        <v/>
      </c>
      <c r="CH619" s="1322" t="str">
        <f t="shared" si="2846"/>
        <v/>
      </c>
      <c r="CI619" s="1323" t="str">
        <f t="shared" si="2846"/>
        <v/>
      </c>
      <c r="CJ619" s="1322" t="str">
        <f t="shared" si="2846"/>
        <v/>
      </c>
      <c r="CK619" s="1322" t="str">
        <f t="shared" si="2846"/>
        <v/>
      </c>
      <c r="CL619" s="1322" t="str">
        <f t="shared" si="2846"/>
        <v/>
      </c>
      <c r="CM619" s="1322" t="str">
        <f t="shared" si="2846"/>
        <v/>
      </c>
      <c r="CN619" s="1321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46"/>
        <v>1800.3239999999998</v>
      </c>
      <c r="CE620" s="1322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53"/>
        <v>1800.3239999999998</v>
      </c>
      <c r="CG620" s="1322">
        <f t="shared" si="2853"/>
        <v>1800.3239999999998</v>
      </c>
      <c r="CH620" s="1322">
        <f t="shared" si="2853"/>
        <v>1800.3239999999998</v>
      </c>
      <c r="CI620" s="1323">
        <f t="shared" si="2853"/>
        <v>1800.3239999999998</v>
      </c>
      <c r="CJ620" s="1322">
        <f t="shared" si="2853"/>
        <v>1800.3239999999998</v>
      </c>
      <c r="CK620" s="1322">
        <f t="shared" si="2853"/>
        <v>1800.3239999999998</v>
      </c>
      <c r="CL620" s="1322">
        <f t="shared" si="2853"/>
        <v>1800.3239999999998</v>
      </c>
      <c r="CM620" s="1322">
        <f t="shared" si="2853"/>
        <v>1800.3239999999998</v>
      </c>
      <c r="CN620" s="1321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53"/>
        <v/>
      </c>
      <c r="CF621" s="1325" t="str">
        <f t="shared" si="2853"/>
        <v/>
      </c>
      <c r="CG621" s="1325" t="str">
        <f t="shared" si="2853"/>
        <v/>
      </c>
      <c r="CH621" s="1325" t="str">
        <f t="shared" si="2853"/>
        <v/>
      </c>
      <c r="CI621" s="1326" t="str">
        <f t="shared" si="2853"/>
        <v/>
      </c>
      <c r="CJ621" s="1325" t="str">
        <f t="shared" si="2853"/>
        <v/>
      </c>
      <c r="CK621" s="1325" t="str">
        <f t="shared" si="2853"/>
        <v/>
      </c>
      <c r="CL621" s="1325" t="str">
        <f t="shared" si="2853"/>
        <v/>
      </c>
      <c r="CM621" s="1325" t="str">
        <f t="shared" si="2853"/>
        <v/>
      </c>
      <c r="CN621" s="1324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59"/>
        <v/>
      </c>
      <c r="CF622" s="1322" t="str">
        <f t="shared" si="2859"/>
        <v/>
      </c>
      <c r="CG622" s="1322" t="str">
        <f t="shared" si="2859"/>
        <v/>
      </c>
      <c r="CH622" s="1322" t="str">
        <f t="shared" si="2859"/>
        <v/>
      </c>
      <c r="CI622" s="1323" t="str">
        <f t="shared" si="2859"/>
        <v/>
      </c>
      <c r="CJ622" s="1322" t="str">
        <f t="shared" si="2859"/>
        <v/>
      </c>
      <c r="CK622" s="1322" t="str">
        <f t="shared" si="2859"/>
        <v/>
      </c>
      <c r="CL622" s="1322" t="str">
        <f t="shared" si="2859"/>
        <v/>
      </c>
      <c r="CM622" s="1322" t="str">
        <f t="shared" si="2859"/>
        <v/>
      </c>
      <c r="CN622" s="1321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59"/>
        <v/>
      </c>
      <c r="CE623" s="1322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64"/>
        <v/>
      </c>
      <c r="CG623" s="1322" t="str">
        <f t="shared" si="2864"/>
        <v/>
      </c>
      <c r="CH623" s="1322" t="str">
        <f t="shared" si="2864"/>
        <v/>
      </c>
      <c r="CI623" s="1323" t="str">
        <f t="shared" si="2864"/>
        <v/>
      </c>
      <c r="CJ623" s="1322" t="str">
        <f t="shared" si="2864"/>
        <v/>
      </c>
      <c r="CK623" s="1322" t="str">
        <f t="shared" si="2864"/>
        <v/>
      </c>
      <c r="CL623" s="1322" t="str">
        <f t="shared" si="2864"/>
        <v/>
      </c>
      <c r="CM623" s="1322" t="str">
        <f t="shared" si="2864"/>
        <v/>
      </c>
      <c r="CN623" s="1321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65"/>
        <v/>
      </c>
      <c r="CF625" s="1322" t="str">
        <f t="shared" si="2865"/>
        <v/>
      </c>
      <c r="CG625" s="1322" t="str">
        <f t="shared" si="2865"/>
        <v/>
      </c>
      <c r="CH625" s="1322" t="str">
        <f t="shared" si="2865"/>
        <v/>
      </c>
      <c r="CI625" s="1323" t="str">
        <f t="shared" si="2865"/>
        <v/>
      </c>
      <c r="CJ625" s="1322" t="str">
        <f t="shared" si="2865"/>
        <v/>
      </c>
      <c r="CK625" s="1322" t="str">
        <f t="shared" si="2865"/>
        <v/>
      </c>
      <c r="CL625" s="1322" t="str">
        <f t="shared" si="2865"/>
        <v/>
      </c>
      <c r="CM625" s="1322" t="str">
        <f t="shared" si="2865"/>
        <v/>
      </c>
      <c r="CN625" s="1321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65"/>
        <v>0</v>
      </c>
      <c r="CE626" s="1322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72"/>
        <v>0</v>
      </c>
      <c r="CG626" s="1322">
        <f t="shared" si="2872"/>
        <v>0</v>
      </c>
      <c r="CH626" s="1322">
        <f t="shared" si="2872"/>
        <v>0</v>
      </c>
      <c r="CI626" s="1323">
        <f t="shared" si="2872"/>
        <v>0</v>
      </c>
      <c r="CJ626" s="1322">
        <f t="shared" si="2872"/>
        <v>0</v>
      </c>
      <c r="CK626" s="1322">
        <f t="shared" si="2872"/>
        <v>0</v>
      </c>
      <c r="CL626" s="1322">
        <f t="shared" si="2872"/>
        <v>0</v>
      </c>
      <c r="CM626" s="1322">
        <f t="shared" si="2872"/>
        <v>0</v>
      </c>
      <c r="CN626" s="1321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72"/>
        <v/>
      </c>
      <c r="CF627" s="1325" t="str">
        <f t="shared" si="2872"/>
        <v/>
      </c>
      <c r="CG627" s="1325" t="str">
        <f t="shared" si="2872"/>
        <v/>
      </c>
      <c r="CH627" s="1325" t="str">
        <f t="shared" si="2872"/>
        <v/>
      </c>
      <c r="CI627" s="1326" t="str">
        <f t="shared" si="2872"/>
        <v/>
      </c>
      <c r="CJ627" s="1325" t="str">
        <f t="shared" si="2872"/>
        <v/>
      </c>
      <c r="CK627" s="1325" t="str">
        <f t="shared" si="2872"/>
        <v/>
      </c>
      <c r="CL627" s="1325" t="str">
        <f t="shared" si="2872"/>
        <v/>
      </c>
      <c r="CM627" s="1325" t="str">
        <f t="shared" si="2872"/>
        <v/>
      </c>
      <c r="CN627" s="1324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77"/>
        <v/>
      </c>
      <c r="CF628" s="1322" t="str">
        <f t="shared" si="2877"/>
        <v/>
      </c>
      <c r="CG628" s="1322" t="str">
        <f t="shared" si="2877"/>
        <v/>
      </c>
      <c r="CH628" s="1322" t="str">
        <f t="shared" si="2877"/>
        <v/>
      </c>
      <c r="CI628" s="1323" t="str">
        <f t="shared" si="2877"/>
        <v/>
      </c>
      <c r="CJ628" s="1322" t="str">
        <f t="shared" si="2877"/>
        <v/>
      </c>
      <c r="CK628" s="1322" t="str">
        <f t="shared" si="2877"/>
        <v/>
      </c>
      <c r="CL628" s="1322" t="str">
        <f t="shared" si="2877"/>
        <v/>
      </c>
      <c r="CM628" s="1322" t="str">
        <f t="shared" si="2877"/>
        <v/>
      </c>
      <c r="CN628" s="1321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77"/>
        <v/>
      </c>
      <c r="CE629" s="1322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82"/>
        <v/>
      </c>
      <c r="CG629" s="1322" t="str">
        <f t="shared" si="2882"/>
        <v/>
      </c>
      <c r="CH629" s="1322" t="str">
        <f t="shared" si="2882"/>
        <v/>
      </c>
      <c r="CI629" s="1323" t="str">
        <f t="shared" si="2882"/>
        <v/>
      </c>
      <c r="CJ629" s="1322" t="str">
        <f t="shared" si="2882"/>
        <v/>
      </c>
      <c r="CK629" s="1322" t="str">
        <f t="shared" si="2882"/>
        <v/>
      </c>
      <c r="CL629" s="1322" t="str">
        <f t="shared" si="2882"/>
        <v/>
      </c>
      <c r="CM629" s="1322" t="str">
        <f t="shared" si="2882"/>
        <v/>
      </c>
      <c r="CN629" s="1321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1030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762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762</v>
      </c>
      <c r="AA631" s="218" t="s">
        <v>762</v>
      </c>
      <c r="AB631" s="218">
        <v>150</v>
      </c>
      <c r="AC631" s="218" t="s">
        <v>762</v>
      </c>
      <c r="AD631" s="218" t="s">
        <v>762</v>
      </c>
      <c r="AE631" s="218" t="s">
        <v>762</v>
      </c>
      <c r="AF631" s="218"/>
      <c r="AG631" s="218"/>
      <c r="AH631" s="218"/>
      <c r="AI631" s="218"/>
      <c r="AJ631" s="218"/>
      <c r="AK631" s="704"/>
      <c r="AL631" s="218" t="s">
        <v>762</v>
      </c>
      <c r="AM631" s="218">
        <v>120</v>
      </c>
      <c r="AN631" s="218" t="s">
        <v>762</v>
      </c>
      <c r="AO631" s="218" t="s">
        <v>762</v>
      </c>
      <c r="AP631" s="218" t="s">
        <v>762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2">
        <f t="shared" si="2883"/>
        <v>120</v>
      </c>
      <c r="CF631" s="1322">
        <f t="shared" si="2883"/>
        <v>120</v>
      </c>
      <c r="CG631" s="1322">
        <f t="shared" si="2883"/>
        <v>120</v>
      </c>
      <c r="CH631" s="1322">
        <f t="shared" si="2883"/>
        <v>120</v>
      </c>
      <c r="CI631" s="1323">
        <f t="shared" si="2883"/>
        <v>120</v>
      </c>
      <c r="CJ631" s="1322">
        <f t="shared" si="2883"/>
        <v>120</v>
      </c>
      <c r="CK631" s="1322">
        <f t="shared" si="2883"/>
        <v>150</v>
      </c>
      <c r="CL631" s="1322">
        <f t="shared" si="2883"/>
        <v>150</v>
      </c>
      <c r="CM631" s="1322">
        <f t="shared" si="2883"/>
        <v>150</v>
      </c>
      <c r="CN631" s="1321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83"/>
        <v>14486.328</v>
      </c>
      <c r="CE632" s="1322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91"/>
        <v>14486.328</v>
      </c>
      <c r="CG632" s="1322">
        <f t="shared" si="2891"/>
        <v>14486.328</v>
      </c>
      <c r="CH632" s="1322">
        <f t="shared" si="2891"/>
        <v>14486.328</v>
      </c>
      <c r="CI632" s="1323">
        <f t="shared" si="2891"/>
        <v>14486.328</v>
      </c>
      <c r="CJ632" s="1322">
        <f t="shared" si="2891"/>
        <v>14486.328</v>
      </c>
      <c r="CK632" s="1322">
        <f t="shared" si="2891"/>
        <v>14486.328</v>
      </c>
      <c r="CL632" s="1322">
        <f t="shared" si="2891"/>
        <v>14486.328</v>
      </c>
      <c r="CM632" s="1322">
        <f t="shared" si="2891"/>
        <v>14486.328</v>
      </c>
      <c r="CN632" s="1321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5">
        <f t="shared" si="2891"/>
        <v>8.4563714196762133E-2</v>
      </c>
      <c r="CF633" s="1325">
        <f t="shared" si="2891"/>
        <v>9.0201295143212942E-2</v>
      </c>
      <c r="CG633" s="1325">
        <f t="shared" si="2891"/>
        <v>9.0201295143212942E-2</v>
      </c>
      <c r="CH633" s="1325">
        <f t="shared" si="2891"/>
        <v>9.0201295143212942E-2</v>
      </c>
      <c r="CI633" s="1326">
        <f t="shared" si="2891"/>
        <v>0.10824155417185553</v>
      </c>
      <c r="CJ633" s="1325">
        <f t="shared" si="2891"/>
        <v>0.11275161892901618</v>
      </c>
      <c r="CK633" s="1325">
        <f t="shared" si="2891"/>
        <v>0.13530194271481941</v>
      </c>
      <c r="CL633" s="1325">
        <f t="shared" si="2891"/>
        <v>0.13530194271481941</v>
      </c>
      <c r="CM633" s="1325">
        <f t="shared" si="2891"/>
        <v>0.18040259028642588</v>
      </c>
      <c r="CN633" s="1324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2">
        <f t="shared" si="2896"/>
        <v>8</v>
      </c>
      <c r="CF634" s="1322">
        <f t="shared" si="2896"/>
        <v>8</v>
      </c>
      <c r="CG634" s="1322">
        <f t="shared" si="2896"/>
        <v>8.5</v>
      </c>
      <c r="CH634" s="1322">
        <f t="shared" si="2896"/>
        <v>8.5</v>
      </c>
      <c r="CI634" s="1323">
        <f t="shared" si="2896"/>
        <v>9</v>
      </c>
      <c r="CJ634" s="1322">
        <f t="shared" si="2896"/>
        <v>9</v>
      </c>
      <c r="CK634" s="1322">
        <f t="shared" si="2896"/>
        <v>9.5</v>
      </c>
      <c r="CL634" s="1322">
        <f t="shared" si="2896"/>
        <v>9.5</v>
      </c>
      <c r="CM634" s="1322">
        <f t="shared" si="2896"/>
        <v>9.5</v>
      </c>
      <c r="CN634" s="1321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2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2">
        <f t="shared" si="2901"/>
        <v>1020</v>
      </c>
      <c r="CG635" s="1322">
        <f t="shared" si="2901"/>
        <v>1080</v>
      </c>
      <c r="CH635" s="1322">
        <f t="shared" si="2901"/>
        <v>1080</v>
      </c>
      <c r="CI635" s="1323">
        <f t="shared" si="2901"/>
        <v>1140</v>
      </c>
      <c r="CJ635" s="1322">
        <f t="shared" si="2901"/>
        <v>1140</v>
      </c>
      <c r="CK635" s="1322">
        <f t="shared" si="2901"/>
        <v>1140</v>
      </c>
      <c r="CL635" s="1322">
        <f t="shared" si="2901"/>
        <v>1200</v>
      </c>
      <c r="CM635" s="1322">
        <f t="shared" si="2901"/>
        <v>1350</v>
      </c>
      <c r="CN635" s="1321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1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906"/>
        <v/>
      </c>
      <c r="CF637" s="1322" t="str">
        <f t="shared" si="2906"/>
        <v/>
      </c>
      <c r="CG637" s="1322" t="str">
        <f t="shared" si="2906"/>
        <v/>
      </c>
      <c r="CH637" s="1322" t="str">
        <f t="shared" si="2906"/>
        <v/>
      </c>
      <c r="CI637" s="1323" t="str">
        <f t="shared" si="2906"/>
        <v/>
      </c>
      <c r="CJ637" s="1322" t="str">
        <f t="shared" si="2906"/>
        <v/>
      </c>
      <c r="CK637" s="1322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907"/>
        <v/>
      </c>
      <c r="CM637" s="1322" t="str">
        <f t="shared" si="2907"/>
        <v/>
      </c>
      <c r="CN637" s="1321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1" t="str">
        <f t="shared" si="2906"/>
        <v/>
      </c>
      <c r="CE638" s="1322" t="str">
        <f t="shared" si="2906"/>
        <v/>
      </c>
      <c r="CF638" s="1322" t="str">
        <f t="shared" si="2906"/>
        <v/>
      </c>
      <c r="CG638" s="1322" t="str">
        <f t="shared" si="2906"/>
        <v/>
      </c>
      <c r="CH638" s="1322" t="str">
        <f t="shared" si="2906"/>
        <v/>
      </c>
      <c r="CI638" s="1323" t="str">
        <f t="shared" si="2906"/>
        <v/>
      </c>
      <c r="CJ638" s="1322" t="str">
        <f t="shared" si="2906"/>
        <v/>
      </c>
      <c r="CK638" s="1322" t="str">
        <f t="shared" si="2907"/>
        <v/>
      </c>
      <c r="CL638" s="1322" t="str">
        <f t="shared" si="2907"/>
        <v/>
      </c>
      <c r="CM638" s="1322" t="str">
        <f t="shared" si="2907"/>
        <v/>
      </c>
      <c r="CN638" s="1321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1" t="str">
        <f t="shared" si="2906"/>
        <v/>
      </c>
      <c r="CE639" s="1322" t="str">
        <f t="shared" si="2906"/>
        <v/>
      </c>
      <c r="CF639" s="1322" t="str">
        <f t="shared" si="2906"/>
        <v/>
      </c>
      <c r="CG639" s="1322" t="str">
        <f t="shared" si="2906"/>
        <v/>
      </c>
      <c r="CH639" s="1322" t="str">
        <f t="shared" si="2906"/>
        <v/>
      </c>
      <c r="CI639" s="1323" t="str">
        <f t="shared" si="2906"/>
        <v/>
      </c>
      <c r="CJ639" s="1322" t="str">
        <f t="shared" si="2906"/>
        <v/>
      </c>
      <c r="CK639" s="1322" t="str">
        <f t="shared" si="2907"/>
        <v/>
      </c>
      <c r="CL639" s="1322" t="str">
        <f t="shared" si="2907"/>
        <v/>
      </c>
      <c r="CM639" s="1322" t="str">
        <f t="shared" si="2907"/>
        <v/>
      </c>
      <c r="CN639" s="1321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5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5">
        <f t="shared" si="2928"/>
        <v>0.23487596513075962</v>
      </c>
      <c r="CG640" s="1325">
        <f t="shared" si="2928"/>
        <v>0.25588569863013694</v>
      </c>
      <c r="CH640" s="1325">
        <f t="shared" si="2928"/>
        <v>0.25742628891656283</v>
      </c>
      <c r="CI640" s="1326">
        <f t="shared" si="2928"/>
        <v>0.28185115815691159</v>
      </c>
      <c r="CJ640" s="1325">
        <f t="shared" si="2928"/>
        <v>0.32612004981320053</v>
      </c>
      <c r="CK640" s="1325">
        <f t="shared" si="2928"/>
        <v>0.32612004981320053</v>
      </c>
      <c r="CL640" s="1325">
        <f t="shared" si="2928"/>
        <v>0.35231394769613944</v>
      </c>
      <c r="CM640" s="1325">
        <f t="shared" si="2928"/>
        <v>0.38137551681195514</v>
      </c>
      <c r="CN640" s="1324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1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29"/>
        <v/>
      </c>
      <c r="CF641" s="1322" t="str">
        <f t="shared" si="2929"/>
        <v/>
      </c>
      <c r="CG641" s="1322" t="str">
        <f t="shared" si="2929"/>
        <v/>
      </c>
      <c r="CH641" s="1322" t="str">
        <f t="shared" si="2929"/>
        <v/>
      </c>
      <c r="CI641" s="1323" t="str">
        <f t="shared" si="2929"/>
        <v/>
      </c>
      <c r="CJ641" s="1322" t="str">
        <f t="shared" si="2929"/>
        <v/>
      </c>
      <c r="CK641" s="1322" t="str">
        <f t="shared" si="2929"/>
        <v/>
      </c>
      <c r="CL641" s="1322" t="str">
        <f t="shared" si="2929"/>
        <v/>
      </c>
      <c r="CM641" s="1322" t="str">
        <f t="shared" si="2929"/>
        <v/>
      </c>
      <c r="CN641" s="1321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2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2">
        <f t="shared" si="2930"/>
        <v>4950</v>
      </c>
      <c r="CG642" s="1322">
        <f t="shared" si="2930"/>
        <v>5280</v>
      </c>
      <c r="CH642" s="1322">
        <f t="shared" si="2930"/>
        <v>5760</v>
      </c>
      <c r="CI642" s="1323">
        <f t="shared" si="2930"/>
        <v>5820</v>
      </c>
      <c r="CJ642" s="1322">
        <f t="shared" si="2930"/>
        <v>5880</v>
      </c>
      <c r="CK642" s="1322">
        <f t="shared" si="2930"/>
        <v>6060</v>
      </c>
      <c r="CL642" s="1322">
        <f t="shared" si="2930"/>
        <v>7200</v>
      </c>
      <c r="CM642" s="1322">
        <f t="shared" si="2930"/>
        <v>7260</v>
      </c>
      <c r="CN642" s="1321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31"/>
        <v/>
      </c>
      <c r="CF645" s="1322" t="str">
        <f t="shared" si="2931"/>
        <v/>
      </c>
      <c r="CG645" s="1322" t="str">
        <f t="shared" si="2931"/>
        <v/>
      </c>
      <c r="CH645" s="1322" t="str">
        <f t="shared" si="2931"/>
        <v/>
      </c>
      <c r="CI645" s="1323" t="str">
        <f t="shared" si="2931"/>
        <v/>
      </c>
      <c r="CJ645" s="1322" t="str">
        <f t="shared" si="2931"/>
        <v/>
      </c>
      <c r="CK645" s="1322" t="str">
        <f t="shared" si="2931"/>
        <v/>
      </c>
      <c r="CL645" s="1322" t="str">
        <f t="shared" si="2931"/>
        <v/>
      </c>
      <c r="CM645" s="1322" t="str">
        <f t="shared" si="2931"/>
        <v/>
      </c>
      <c r="CN645" s="1321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34"/>
        <v/>
      </c>
      <c r="CG646" s="1322" t="str">
        <f t="shared" si="2934"/>
        <v/>
      </c>
      <c r="CH646" s="1322" t="str">
        <f t="shared" si="2934"/>
        <v/>
      </c>
      <c r="CI646" s="1323" t="str">
        <f t="shared" si="2934"/>
        <v/>
      </c>
      <c r="CJ646" s="1322" t="str">
        <f t="shared" si="2934"/>
        <v/>
      </c>
      <c r="CK646" s="1322" t="str">
        <f t="shared" si="2934"/>
        <v/>
      </c>
      <c r="CL646" s="1322" t="str">
        <f t="shared" si="2934"/>
        <v/>
      </c>
      <c r="CM646" s="1322" t="str">
        <f t="shared" si="2934"/>
        <v/>
      </c>
      <c r="CN646" s="1321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34"/>
        <v/>
      </c>
      <c r="CF647" s="1322" t="str">
        <f t="shared" si="2934"/>
        <v/>
      </c>
      <c r="CG647" s="1322" t="str">
        <f t="shared" si="2934"/>
        <v/>
      </c>
      <c r="CH647" s="1322" t="str">
        <f t="shared" si="2934"/>
        <v/>
      </c>
      <c r="CI647" s="1323" t="str">
        <f t="shared" si="2934"/>
        <v/>
      </c>
      <c r="CJ647" s="1322" t="str">
        <f t="shared" si="2934"/>
        <v/>
      </c>
      <c r="CK647" s="1322" t="str">
        <f t="shared" si="2934"/>
        <v/>
      </c>
      <c r="CL647" s="1322" t="str">
        <f t="shared" si="2934"/>
        <v/>
      </c>
      <c r="CM647" s="1322" t="str">
        <f t="shared" si="2934"/>
        <v/>
      </c>
      <c r="CN647" s="1321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34"/>
        <v/>
      </c>
      <c r="CF648" s="1322" t="str">
        <f t="shared" si="2934"/>
        <v/>
      </c>
      <c r="CG648" s="1322" t="str">
        <f t="shared" si="2934"/>
        <v/>
      </c>
      <c r="CH648" s="1322" t="str">
        <f t="shared" si="2934"/>
        <v/>
      </c>
      <c r="CI648" s="1323" t="str">
        <f t="shared" si="2934"/>
        <v/>
      </c>
      <c r="CJ648" s="1322" t="str">
        <f t="shared" si="2934"/>
        <v/>
      </c>
      <c r="CK648" s="1322" t="str">
        <f t="shared" si="2934"/>
        <v/>
      </c>
      <c r="CL648" s="1322" t="str">
        <f t="shared" si="2934"/>
        <v/>
      </c>
      <c r="CM648" s="1322" t="str">
        <f t="shared" si="2934"/>
        <v/>
      </c>
      <c r="CN648" s="1321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34"/>
        <v/>
      </c>
      <c r="CF649" s="1325" t="str">
        <f t="shared" si="2934"/>
        <v/>
      </c>
      <c r="CG649" s="1325" t="str">
        <f t="shared" si="2934"/>
        <v/>
      </c>
      <c r="CH649" s="1325" t="str">
        <f t="shared" si="2934"/>
        <v/>
      </c>
      <c r="CI649" s="1326" t="str">
        <f t="shared" si="2934"/>
        <v/>
      </c>
      <c r="CJ649" s="1325" t="str">
        <f t="shared" si="2934"/>
        <v/>
      </c>
      <c r="CK649" s="1325" t="str">
        <f t="shared" si="2934"/>
        <v/>
      </c>
      <c r="CL649" s="1325" t="str">
        <f t="shared" si="2934"/>
        <v/>
      </c>
      <c r="CM649" s="1325" t="str">
        <f t="shared" si="2934"/>
        <v/>
      </c>
      <c r="CN649" s="1324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950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84"/>
        <v/>
      </c>
      <c r="CF651" s="1322" t="str">
        <f t="shared" si="2984"/>
        <v/>
      </c>
      <c r="CG651" s="1322" t="str">
        <f t="shared" si="2984"/>
        <v/>
      </c>
      <c r="CH651" s="1322" t="str">
        <f t="shared" si="2984"/>
        <v/>
      </c>
      <c r="CI651" s="1323" t="str">
        <f t="shared" si="2984"/>
        <v/>
      </c>
      <c r="CJ651" s="1322" t="str">
        <f t="shared" si="2984"/>
        <v/>
      </c>
      <c r="CK651" s="1322" t="str">
        <f t="shared" si="2984"/>
        <v/>
      </c>
      <c r="CL651" s="1322" t="str">
        <f t="shared" si="2984"/>
        <v/>
      </c>
      <c r="CM651" s="1322" t="str">
        <f t="shared" si="2984"/>
        <v/>
      </c>
      <c r="CN651" s="1321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87"/>
        <v/>
      </c>
      <c r="CG652" s="1322" t="str">
        <f t="shared" si="2987"/>
        <v/>
      </c>
      <c r="CH652" s="1322" t="str">
        <f t="shared" si="2987"/>
        <v/>
      </c>
      <c r="CI652" s="1323" t="str">
        <f t="shared" si="2987"/>
        <v/>
      </c>
      <c r="CJ652" s="1322" t="str">
        <f t="shared" si="2987"/>
        <v/>
      </c>
      <c r="CK652" s="1322" t="str">
        <f t="shared" si="2987"/>
        <v/>
      </c>
      <c r="CL652" s="1322" t="str">
        <f t="shared" si="2987"/>
        <v/>
      </c>
      <c r="CM652" s="1322" t="str">
        <f t="shared" si="2987"/>
        <v/>
      </c>
      <c r="CN652" s="1321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87"/>
        <v/>
      </c>
      <c r="CF653" s="1322" t="str">
        <f t="shared" si="2987"/>
        <v/>
      </c>
      <c r="CG653" s="1322" t="str">
        <f t="shared" si="2987"/>
        <v/>
      </c>
      <c r="CH653" s="1322" t="str">
        <f t="shared" si="2987"/>
        <v/>
      </c>
      <c r="CI653" s="1323" t="str">
        <f t="shared" si="2987"/>
        <v/>
      </c>
      <c r="CJ653" s="1322" t="str">
        <f t="shared" si="2987"/>
        <v/>
      </c>
      <c r="CK653" s="1322" t="str">
        <f t="shared" si="2987"/>
        <v/>
      </c>
      <c r="CL653" s="1322" t="str">
        <f t="shared" si="2987"/>
        <v/>
      </c>
      <c r="CM653" s="1322" t="str">
        <f t="shared" si="2987"/>
        <v/>
      </c>
      <c r="CN653" s="1321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87"/>
        <v/>
      </c>
      <c r="CF654" s="1322" t="str">
        <f t="shared" si="2987"/>
        <v/>
      </c>
      <c r="CG654" s="1322" t="str">
        <f t="shared" si="2987"/>
        <v/>
      </c>
      <c r="CH654" s="1322" t="str">
        <f t="shared" si="2987"/>
        <v/>
      </c>
      <c r="CI654" s="1323" t="str">
        <f t="shared" si="2987"/>
        <v/>
      </c>
      <c r="CJ654" s="1322" t="str">
        <f t="shared" si="2987"/>
        <v/>
      </c>
      <c r="CK654" s="1322" t="str">
        <f t="shared" si="2987"/>
        <v/>
      </c>
      <c r="CL654" s="1322" t="str">
        <f t="shared" si="2987"/>
        <v/>
      </c>
      <c r="CM654" s="1322" t="str">
        <f t="shared" si="2987"/>
        <v/>
      </c>
      <c r="CN654" s="1321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87"/>
        <v/>
      </c>
      <c r="CF655" s="1325" t="str">
        <f t="shared" si="2987"/>
        <v/>
      </c>
      <c r="CG655" s="1325" t="str">
        <f t="shared" si="2987"/>
        <v/>
      </c>
      <c r="CH655" s="1325" t="str">
        <f t="shared" si="2987"/>
        <v/>
      </c>
      <c r="CI655" s="1326" t="str">
        <f t="shared" si="2987"/>
        <v/>
      </c>
      <c r="CJ655" s="1325" t="str">
        <f t="shared" si="2987"/>
        <v/>
      </c>
      <c r="CK655" s="1325" t="str">
        <f t="shared" si="2987"/>
        <v/>
      </c>
      <c r="CL655" s="1325" t="str">
        <f t="shared" si="2987"/>
        <v/>
      </c>
      <c r="CM655" s="1325" t="str">
        <f t="shared" si="2987"/>
        <v/>
      </c>
      <c r="CN655" s="1324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1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41"/>
        <v/>
      </c>
      <c r="CF657" s="1322" t="str">
        <f t="shared" si="3041"/>
        <v/>
      </c>
      <c r="CG657" s="1322" t="str">
        <f t="shared" si="3041"/>
        <v/>
      </c>
      <c r="CH657" s="1322" t="str">
        <f t="shared" si="3041"/>
        <v/>
      </c>
      <c r="CI657" s="1323" t="str">
        <f t="shared" si="3041"/>
        <v/>
      </c>
      <c r="CJ657" s="1322" t="str">
        <f t="shared" si="3041"/>
        <v/>
      </c>
      <c r="CK657" s="1322" t="str">
        <f t="shared" si="3041"/>
        <v/>
      </c>
      <c r="CL657" s="1322" t="str">
        <f t="shared" si="3041"/>
        <v/>
      </c>
      <c r="CM657" s="1322" t="str">
        <f t="shared" si="3041"/>
        <v/>
      </c>
      <c r="CN657" s="1321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62"/>
        <v/>
      </c>
      <c r="CG658" s="1322" t="str">
        <f t="shared" si="3062"/>
        <v/>
      </c>
      <c r="CH658" s="1322" t="str">
        <f t="shared" si="3062"/>
        <v/>
      </c>
      <c r="CI658" s="1323" t="str">
        <f t="shared" si="3062"/>
        <v/>
      </c>
      <c r="CJ658" s="1322" t="str">
        <f t="shared" si="3062"/>
        <v/>
      </c>
      <c r="CK658" s="1322" t="str">
        <f t="shared" si="3062"/>
        <v/>
      </c>
      <c r="CL658" s="1322" t="str">
        <f t="shared" si="3062"/>
        <v/>
      </c>
      <c r="CM658" s="1322" t="str">
        <f t="shared" si="3062"/>
        <v/>
      </c>
      <c r="CN658" s="1321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62"/>
        <v/>
      </c>
      <c r="CF659" s="1322" t="str">
        <f t="shared" si="3062"/>
        <v/>
      </c>
      <c r="CG659" s="1322" t="str">
        <f t="shared" si="3062"/>
        <v/>
      </c>
      <c r="CH659" s="1322" t="str">
        <f t="shared" si="3062"/>
        <v/>
      </c>
      <c r="CI659" s="1323" t="str">
        <f t="shared" si="3062"/>
        <v/>
      </c>
      <c r="CJ659" s="1322" t="str">
        <f t="shared" si="3062"/>
        <v/>
      </c>
      <c r="CK659" s="1322" t="str">
        <f t="shared" si="3062"/>
        <v/>
      </c>
      <c r="CL659" s="1322" t="str">
        <f t="shared" si="3062"/>
        <v/>
      </c>
      <c r="CM659" s="1322" t="str">
        <f t="shared" si="3062"/>
        <v/>
      </c>
      <c r="CN659" s="1321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62"/>
        <v/>
      </c>
      <c r="CF660" s="1322" t="str">
        <f t="shared" si="3062"/>
        <v/>
      </c>
      <c r="CG660" s="1322" t="str">
        <f t="shared" si="3062"/>
        <v/>
      </c>
      <c r="CH660" s="1322" t="str">
        <f t="shared" si="3062"/>
        <v/>
      </c>
      <c r="CI660" s="1323" t="str">
        <f t="shared" si="3062"/>
        <v/>
      </c>
      <c r="CJ660" s="1322" t="str">
        <f t="shared" si="3062"/>
        <v/>
      </c>
      <c r="CK660" s="1322" t="str">
        <f t="shared" si="3062"/>
        <v/>
      </c>
      <c r="CL660" s="1322" t="str">
        <f t="shared" si="3062"/>
        <v/>
      </c>
      <c r="CM660" s="1322" t="str">
        <f t="shared" si="3062"/>
        <v/>
      </c>
      <c r="CN660" s="1321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62"/>
        <v/>
      </c>
      <c r="CF661" s="1325" t="str">
        <f t="shared" si="3062"/>
        <v/>
      </c>
      <c r="CG661" s="1325" t="str">
        <f t="shared" si="3062"/>
        <v/>
      </c>
      <c r="CH661" s="1325" t="str">
        <f t="shared" si="3062"/>
        <v/>
      </c>
      <c r="CI661" s="1326" t="str">
        <f t="shared" si="3062"/>
        <v/>
      </c>
      <c r="CJ661" s="1325" t="str">
        <f t="shared" si="3062"/>
        <v/>
      </c>
      <c r="CK661" s="1325" t="str">
        <f t="shared" si="3062"/>
        <v/>
      </c>
      <c r="CL661" s="1325" t="str">
        <f t="shared" si="3062"/>
        <v/>
      </c>
      <c r="CM661" s="1325" t="str">
        <f t="shared" si="3062"/>
        <v/>
      </c>
      <c r="CN661" s="1324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1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112"/>
        <v/>
      </c>
      <c r="CF662" s="1322" t="str">
        <f t="shared" si="3112"/>
        <v/>
      </c>
      <c r="CG662" s="1322" t="str">
        <f t="shared" si="3112"/>
        <v/>
      </c>
      <c r="CH662" s="1322" t="str">
        <f t="shared" si="3112"/>
        <v/>
      </c>
      <c r="CI662" s="1323" t="str">
        <f t="shared" si="3112"/>
        <v/>
      </c>
      <c r="CJ662" s="1322" t="str">
        <f t="shared" si="3112"/>
        <v/>
      </c>
      <c r="CK662" s="1322" t="str">
        <f t="shared" si="3112"/>
        <v/>
      </c>
      <c r="CL662" s="1322" t="str">
        <f t="shared" si="3112"/>
        <v/>
      </c>
      <c r="CM662" s="1322" t="str">
        <f t="shared" si="3112"/>
        <v/>
      </c>
      <c r="CN662" s="1321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1" t="str">
        <f t="shared" si="3112"/>
        <v/>
      </c>
      <c r="CE663" s="1322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113"/>
        <v/>
      </c>
      <c r="CG663" s="1322" t="str">
        <f t="shared" si="3113"/>
        <v/>
      </c>
      <c r="CH663" s="1322" t="str">
        <f t="shared" si="3113"/>
        <v/>
      </c>
      <c r="CI663" s="1323" t="str">
        <f t="shared" si="3113"/>
        <v/>
      </c>
      <c r="CJ663" s="1322" t="str">
        <f t="shared" si="3113"/>
        <v/>
      </c>
      <c r="CK663" s="1322" t="str">
        <f t="shared" si="3113"/>
        <v/>
      </c>
      <c r="CL663" s="1322" t="str">
        <f t="shared" si="3113"/>
        <v/>
      </c>
      <c r="CM663" s="1322" t="str">
        <f t="shared" si="3113"/>
        <v/>
      </c>
      <c r="CN663" s="1321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113"/>
        <v/>
      </c>
      <c r="CF664" s="1325" t="str">
        <f t="shared" si="3113"/>
        <v/>
      </c>
      <c r="CG664" s="1325" t="str">
        <f t="shared" si="3113"/>
        <v/>
      </c>
      <c r="CH664" s="1325" t="str">
        <f t="shared" si="3113"/>
        <v/>
      </c>
      <c r="CI664" s="1326" t="str">
        <f t="shared" si="3113"/>
        <v/>
      </c>
      <c r="CJ664" s="1325" t="str">
        <f t="shared" si="3113"/>
        <v/>
      </c>
      <c r="CK664" s="1325" t="str">
        <f t="shared" si="3113"/>
        <v/>
      </c>
      <c r="CL664" s="1325" t="str">
        <f t="shared" si="3113"/>
        <v/>
      </c>
      <c r="CM664" s="1325" t="str">
        <f t="shared" si="3113"/>
        <v/>
      </c>
      <c r="CN664" s="1324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1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113"/>
        <v/>
      </c>
      <c r="CF666" s="1322" t="str">
        <f t="shared" si="3113"/>
        <v/>
      </c>
      <c r="CG666" s="1322" t="str">
        <f t="shared" si="3113"/>
        <v/>
      </c>
      <c r="CH666" s="1322" t="str">
        <f t="shared" si="3113"/>
        <v/>
      </c>
      <c r="CI666" s="1323" t="str">
        <f t="shared" si="3113"/>
        <v/>
      </c>
      <c r="CJ666" s="1322" t="str">
        <f t="shared" si="3113"/>
        <v/>
      </c>
      <c r="CK666" s="1322" t="str">
        <f t="shared" si="3113"/>
        <v/>
      </c>
      <c r="CL666" s="1322" t="str">
        <f t="shared" si="3113"/>
        <v/>
      </c>
      <c r="CM666" s="1322" t="str">
        <f t="shared" si="3113"/>
        <v/>
      </c>
      <c r="CN666" s="1321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4" t="str">
        <f t="shared" si="3122"/>
        <v/>
      </c>
      <c r="CE667" s="1325" t="str">
        <f t="shared" si="3113"/>
        <v/>
      </c>
      <c r="CF667" s="1325" t="str">
        <f t="shared" si="3113"/>
        <v/>
      </c>
      <c r="CG667" s="1325" t="str">
        <f t="shared" si="3113"/>
        <v/>
      </c>
      <c r="CH667" s="1325" t="str">
        <f t="shared" si="3113"/>
        <v/>
      </c>
      <c r="CI667" s="1326" t="str">
        <f t="shared" si="3113"/>
        <v/>
      </c>
      <c r="CJ667" s="1325" t="str">
        <f t="shared" si="3113"/>
        <v/>
      </c>
      <c r="CK667" s="1325" t="str">
        <f t="shared" si="3113"/>
        <v/>
      </c>
      <c r="CL667" s="1325" t="str">
        <f t="shared" si="3113"/>
        <v/>
      </c>
      <c r="CM667" s="1325" t="str">
        <f t="shared" si="3113"/>
        <v/>
      </c>
      <c r="CN667" s="1324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1" t="str">
        <f t="shared" si="3122"/>
        <v/>
      </c>
      <c r="CE668" s="1322" t="str">
        <f t="shared" si="3113"/>
        <v/>
      </c>
      <c r="CF668" s="1322" t="str">
        <f t="shared" si="3113"/>
        <v/>
      </c>
      <c r="CG668" s="1322" t="str">
        <f t="shared" si="3113"/>
        <v/>
      </c>
      <c r="CH668" s="1322" t="str">
        <f t="shared" si="3113"/>
        <v/>
      </c>
      <c r="CI668" s="1323" t="str">
        <f t="shared" si="3113"/>
        <v/>
      </c>
      <c r="CJ668" s="1322" t="str">
        <f t="shared" si="3113"/>
        <v/>
      </c>
      <c r="CK668" s="1322" t="str">
        <f t="shared" si="3113"/>
        <v/>
      </c>
      <c r="CL668" s="1322" t="str">
        <f t="shared" si="3113"/>
        <v/>
      </c>
      <c r="CM668" s="1322" t="str">
        <f t="shared" si="3113"/>
        <v/>
      </c>
      <c r="CN668" s="1321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1" t="str">
        <f t="shared" si="3122"/>
        <v/>
      </c>
      <c r="CE669" s="1322" t="str">
        <f t="shared" si="3113"/>
        <v/>
      </c>
      <c r="CF669" s="1322" t="str">
        <f t="shared" si="3113"/>
        <v/>
      </c>
      <c r="CG669" s="1322" t="str">
        <f t="shared" si="3113"/>
        <v/>
      </c>
      <c r="CH669" s="1322" t="str">
        <f t="shared" si="3113"/>
        <v/>
      </c>
      <c r="CI669" s="1323" t="str">
        <f t="shared" si="3113"/>
        <v/>
      </c>
      <c r="CJ669" s="1322" t="str">
        <f t="shared" si="3113"/>
        <v/>
      </c>
      <c r="CK669" s="1322" t="str">
        <f t="shared" si="3113"/>
        <v/>
      </c>
      <c r="CL669" s="1322" t="str">
        <f t="shared" si="3113"/>
        <v/>
      </c>
      <c r="CM669" s="1322" t="str">
        <f t="shared" si="3113"/>
        <v/>
      </c>
      <c r="CN669" s="1321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4" t="str">
        <f t="shared" si="3122"/>
        <v/>
      </c>
      <c r="CE670" s="1325" t="str">
        <f t="shared" si="3113"/>
        <v/>
      </c>
      <c r="CF670" s="1325" t="str">
        <f t="shared" si="3113"/>
        <v/>
      </c>
      <c r="CG670" s="1325" t="str">
        <f t="shared" si="3113"/>
        <v/>
      </c>
      <c r="CH670" s="1325" t="str">
        <f t="shared" si="3113"/>
        <v/>
      </c>
      <c r="CI670" s="1326" t="str">
        <f t="shared" si="3113"/>
        <v/>
      </c>
      <c r="CJ670" s="1325" t="str">
        <f t="shared" si="3113"/>
        <v/>
      </c>
      <c r="CK670" s="1325" t="str">
        <f t="shared" si="3113"/>
        <v/>
      </c>
      <c r="CL670" s="1325" t="str">
        <f t="shared" si="3113"/>
        <v/>
      </c>
      <c r="CM670" s="1325" t="str">
        <f t="shared" si="3113"/>
        <v/>
      </c>
      <c r="CN670" s="1324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1" t="str">
        <f t="shared" si="3122"/>
        <v/>
      </c>
      <c r="CE671" s="1322" t="str">
        <f t="shared" si="3113"/>
        <v/>
      </c>
      <c r="CF671" s="1322" t="str">
        <f t="shared" si="3113"/>
        <v/>
      </c>
      <c r="CG671" s="1322" t="str">
        <f t="shared" si="3113"/>
        <v/>
      </c>
      <c r="CH671" s="1322" t="str">
        <f t="shared" si="3113"/>
        <v/>
      </c>
      <c r="CI671" s="1323" t="str">
        <f t="shared" si="3113"/>
        <v/>
      </c>
      <c r="CJ671" s="1322" t="str">
        <f t="shared" si="3113"/>
        <v/>
      </c>
      <c r="CK671" s="1322" t="str">
        <f t="shared" si="3113"/>
        <v/>
      </c>
      <c r="CL671" s="1322" t="str">
        <f t="shared" si="3113"/>
        <v/>
      </c>
      <c r="CM671" s="1322" t="str">
        <f t="shared" si="3113"/>
        <v/>
      </c>
      <c r="CN671" s="1321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1" t="str">
        <f t="shared" si="3122"/>
        <v/>
      </c>
      <c r="CE672" s="1322" t="str">
        <f t="shared" si="3113"/>
        <v/>
      </c>
      <c r="CF672" s="1322" t="str">
        <f t="shared" si="3113"/>
        <v/>
      </c>
      <c r="CG672" s="1322" t="str">
        <f t="shared" si="3113"/>
        <v/>
      </c>
      <c r="CH672" s="1322" t="str">
        <f t="shared" si="3113"/>
        <v/>
      </c>
      <c r="CI672" s="1323" t="str">
        <f t="shared" si="3113"/>
        <v/>
      </c>
      <c r="CJ672" s="1322" t="str">
        <f t="shared" si="3113"/>
        <v/>
      </c>
      <c r="CK672" s="1322" t="str">
        <f t="shared" si="3113"/>
        <v/>
      </c>
      <c r="CL672" s="1322" t="str">
        <f t="shared" si="3113"/>
        <v/>
      </c>
      <c r="CM672" s="1322" t="str">
        <f t="shared" si="3113"/>
        <v/>
      </c>
      <c r="CN672" s="1321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4" t="str">
        <f t="shared" si="3122"/>
        <v/>
      </c>
      <c r="CE673" s="1325" t="str">
        <f t="shared" si="3113"/>
        <v/>
      </c>
      <c r="CF673" s="1325" t="str">
        <f t="shared" si="3113"/>
        <v/>
      </c>
      <c r="CG673" s="1325" t="str">
        <f t="shared" si="3113"/>
        <v/>
      </c>
      <c r="CH673" s="1325" t="str">
        <f t="shared" si="3113"/>
        <v/>
      </c>
      <c r="CI673" s="1326" t="str">
        <f t="shared" si="3113"/>
        <v/>
      </c>
      <c r="CJ673" s="1325" t="str">
        <f t="shared" si="3113"/>
        <v/>
      </c>
      <c r="CK673" s="1325" t="str">
        <f t="shared" si="3113"/>
        <v/>
      </c>
      <c r="CL673" s="1325" t="str">
        <f t="shared" si="3113"/>
        <v/>
      </c>
      <c r="CM673" s="1325" t="str">
        <f t="shared" si="3113"/>
        <v/>
      </c>
      <c r="CN673" s="1324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1" t="str">
        <f t="shared" si="3122"/>
        <v/>
      </c>
      <c r="CE674" s="1322" t="str">
        <f t="shared" si="3113"/>
        <v/>
      </c>
      <c r="CF674" s="1322" t="str">
        <f t="shared" si="3113"/>
        <v/>
      </c>
      <c r="CG674" s="1322" t="str">
        <f t="shared" si="3113"/>
        <v/>
      </c>
      <c r="CH674" s="1322" t="str">
        <f t="shared" si="3113"/>
        <v/>
      </c>
      <c r="CI674" s="1323" t="str">
        <f t="shared" si="3113"/>
        <v/>
      </c>
      <c r="CJ674" s="1322" t="str">
        <f t="shared" si="3113"/>
        <v/>
      </c>
      <c r="CK674" s="1322" t="str">
        <f t="shared" si="3113"/>
        <v/>
      </c>
      <c r="CL674" s="1322" t="str">
        <f t="shared" si="3113"/>
        <v/>
      </c>
      <c r="CM674" s="1322" t="str">
        <f t="shared" si="3113"/>
        <v/>
      </c>
      <c r="CN674" s="1321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1" t="str">
        <f t="shared" si="3122"/>
        <v/>
      </c>
      <c r="CE675" s="1322" t="str">
        <f t="shared" si="3113"/>
        <v/>
      </c>
      <c r="CF675" s="1322" t="str">
        <f t="shared" si="3113"/>
        <v/>
      </c>
      <c r="CG675" s="1322" t="str">
        <f t="shared" si="3113"/>
        <v/>
      </c>
      <c r="CH675" s="1322" t="str">
        <f t="shared" si="3113"/>
        <v/>
      </c>
      <c r="CI675" s="1323" t="str">
        <f t="shared" si="3113"/>
        <v/>
      </c>
      <c r="CJ675" s="1322" t="str">
        <f t="shared" si="3113"/>
        <v/>
      </c>
      <c r="CK675" s="1322" t="str">
        <f t="shared" si="3113"/>
        <v/>
      </c>
      <c r="CL675" s="1322" t="str">
        <f t="shared" si="3113"/>
        <v/>
      </c>
      <c r="CM675" s="1322" t="str">
        <f t="shared" si="3113"/>
        <v/>
      </c>
      <c r="CN675" s="1321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4" t="str">
        <f t="shared" si="3122"/>
        <v/>
      </c>
      <c r="CE676" s="1325" t="str">
        <f t="shared" si="3113"/>
        <v/>
      </c>
      <c r="CF676" s="1325" t="str">
        <f t="shared" si="3113"/>
        <v/>
      </c>
      <c r="CG676" s="1325" t="str">
        <f t="shared" si="3113"/>
        <v/>
      </c>
      <c r="CH676" s="1325" t="str">
        <f t="shared" si="3113"/>
        <v/>
      </c>
      <c r="CI676" s="1326" t="str">
        <f t="shared" si="3113"/>
        <v/>
      </c>
      <c r="CJ676" s="1325" t="str">
        <f t="shared" si="3113"/>
        <v/>
      </c>
      <c r="CK676" s="1325" t="str">
        <f t="shared" si="3113"/>
        <v/>
      </c>
      <c r="CL676" s="1325" t="str">
        <f t="shared" si="3113"/>
        <v/>
      </c>
      <c r="CM676" s="1325" t="str">
        <f t="shared" si="3113"/>
        <v/>
      </c>
      <c r="CN676" s="1324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1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59"/>
        <v/>
      </c>
      <c r="CF678" s="1322" t="str">
        <f t="shared" si="3159"/>
        <v/>
      </c>
      <c r="CG678" s="1322" t="str">
        <f t="shared" si="3159"/>
        <v/>
      </c>
      <c r="CH678" s="1322" t="str">
        <f t="shared" si="3159"/>
        <v/>
      </c>
      <c r="CI678" s="1323" t="str">
        <f t="shared" si="3159"/>
        <v/>
      </c>
      <c r="CJ678" s="1322" t="str">
        <f t="shared" si="3159"/>
        <v/>
      </c>
      <c r="CK678" s="1322" t="str">
        <f t="shared" si="3159"/>
        <v/>
      </c>
      <c r="CL678" s="1322" t="str">
        <f t="shared" si="3159"/>
        <v/>
      </c>
      <c r="CM678" s="1322" t="str">
        <f t="shared" si="3159"/>
        <v/>
      </c>
      <c r="CN678" s="1321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62"/>
        <v/>
      </c>
      <c r="CG679" s="1322" t="str">
        <f t="shared" si="3162"/>
        <v/>
      </c>
      <c r="CH679" s="1322" t="str">
        <f t="shared" si="3162"/>
        <v/>
      </c>
      <c r="CI679" s="1323" t="str">
        <f t="shared" si="3162"/>
        <v/>
      </c>
      <c r="CJ679" s="1322" t="str">
        <f t="shared" si="3162"/>
        <v/>
      </c>
      <c r="CK679" s="1322" t="str">
        <f t="shared" si="3162"/>
        <v/>
      </c>
      <c r="CL679" s="1322" t="str">
        <f t="shared" si="3162"/>
        <v/>
      </c>
      <c r="CM679" s="1322" t="str">
        <f t="shared" si="3162"/>
        <v/>
      </c>
      <c r="CN679" s="1321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62"/>
        <v>16747.2</v>
      </c>
      <c r="CF680" s="1322">
        <f t="shared" si="3162"/>
        <v>16747.2</v>
      </c>
      <c r="CG680" s="1322">
        <f t="shared" si="3162"/>
        <v>16747.2</v>
      </c>
      <c r="CH680" s="1322">
        <f t="shared" si="3162"/>
        <v>16747.2</v>
      </c>
      <c r="CI680" s="1323">
        <f t="shared" si="3162"/>
        <v>16747.2</v>
      </c>
      <c r="CJ680" s="1322">
        <f t="shared" si="3162"/>
        <v>16747.2</v>
      </c>
      <c r="CK680" s="1322">
        <f t="shared" si="3162"/>
        <v>16747.2</v>
      </c>
      <c r="CL680" s="1322">
        <f t="shared" si="3162"/>
        <v>16747.2</v>
      </c>
      <c r="CM680" s="1322">
        <f t="shared" si="3162"/>
        <v>16747.2</v>
      </c>
      <c r="CN680" s="1321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62"/>
        <v/>
      </c>
      <c r="CF681" s="1325" t="str">
        <f t="shared" si="3162"/>
        <v/>
      </c>
      <c r="CG681" s="1325" t="str">
        <f t="shared" si="3162"/>
        <v/>
      </c>
      <c r="CH681" s="1325" t="str">
        <f t="shared" si="3162"/>
        <v/>
      </c>
      <c r="CI681" s="1326" t="str">
        <f t="shared" si="3162"/>
        <v/>
      </c>
      <c r="CJ681" s="1325" t="str">
        <f t="shared" si="3162"/>
        <v/>
      </c>
      <c r="CK681" s="1325" t="str">
        <f t="shared" si="3162"/>
        <v/>
      </c>
      <c r="CL681" s="1325" t="str">
        <f t="shared" si="3162"/>
        <v/>
      </c>
      <c r="CM681" s="1325" t="str">
        <f t="shared" si="3162"/>
        <v/>
      </c>
      <c r="CN681" s="1324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71"/>
        <v/>
      </c>
      <c r="CF683" s="1322" t="str">
        <f t="shared" si="3171"/>
        <v/>
      </c>
      <c r="CG683" s="1322" t="str">
        <f t="shared" si="3171"/>
        <v/>
      </c>
      <c r="CH683" s="1322" t="str">
        <f t="shared" si="3171"/>
        <v/>
      </c>
      <c r="CI683" s="1323" t="str">
        <f t="shared" si="3171"/>
        <v/>
      </c>
      <c r="CJ683" s="1322" t="str">
        <f t="shared" si="3171"/>
        <v/>
      </c>
      <c r="CK683" s="1322" t="str">
        <f t="shared" si="3171"/>
        <v/>
      </c>
      <c r="CL683" s="1322" t="str">
        <f t="shared" si="3171"/>
        <v/>
      </c>
      <c r="CM683" s="1322" t="str">
        <f t="shared" si="3171"/>
        <v/>
      </c>
      <c r="CN683" s="1321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74"/>
        <v/>
      </c>
      <c r="CG684" s="1322" t="str">
        <f t="shared" si="3174"/>
        <v/>
      </c>
      <c r="CH684" s="1322" t="str">
        <f t="shared" si="3174"/>
        <v/>
      </c>
      <c r="CI684" s="1323" t="str">
        <f t="shared" si="3174"/>
        <v/>
      </c>
      <c r="CJ684" s="1322" t="str">
        <f t="shared" si="3174"/>
        <v/>
      </c>
      <c r="CK684" s="1322" t="str">
        <f t="shared" si="3174"/>
        <v/>
      </c>
      <c r="CL684" s="1322" t="str">
        <f t="shared" si="3174"/>
        <v/>
      </c>
      <c r="CM684" s="1322" t="str">
        <f t="shared" si="3174"/>
        <v/>
      </c>
      <c r="CN684" s="1321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74"/>
        <v>8457.3359999999993</v>
      </c>
      <c r="CF685" s="1322">
        <f t="shared" si="3174"/>
        <v>8457.3359999999993</v>
      </c>
      <c r="CG685" s="1322">
        <f t="shared" si="3174"/>
        <v>8457.3359999999993</v>
      </c>
      <c r="CH685" s="1322">
        <f t="shared" si="3174"/>
        <v>8457.3359999999993</v>
      </c>
      <c r="CI685" s="1323">
        <f t="shared" si="3174"/>
        <v>8457.3359999999993</v>
      </c>
      <c r="CJ685" s="1322">
        <f t="shared" si="3174"/>
        <v>8457.3359999999993</v>
      </c>
      <c r="CK685" s="1322">
        <f t="shared" si="3174"/>
        <v>8457.3359999999993</v>
      </c>
      <c r="CL685" s="1322">
        <f t="shared" si="3174"/>
        <v>8457.3359999999993</v>
      </c>
      <c r="CM685" s="1322">
        <f t="shared" si="3174"/>
        <v>8457.3359999999993</v>
      </c>
      <c r="CN685" s="1321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74"/>
        <v/>
      </c>
      <c r="CF686" s="1325" t="str">
        <f t="shared" si="3174"/>
        <v/>
      </c>
      <c r="CG686" s="1325" t="str">
        <f t="shared" si="3174"/>
        <v/>
      </c>
      <c r="CH686" s="1325" t="str">
        <f t="shared" si="3174"/>
        <v/>
      </c>
      <c r="CI686" s="1326" t="str">
        <f t="shared" si="3174"/>
        <v/>
      </c>
      <c r="CJ686" s="1325" t="str">
        <f t="shared" si="3174"/>
        <v/>
      </c>
      <c r="CK686" s="1325" t="str">
        <f t="shared" si="3174"/>
        <v/>
      </c>
      <c r="CL686" s="1325" t="str">
        <f t="shared" si="3174"/>
        <v/>
      </c>
      <c r="CM686" s="1325" t="str">
        <f t="shared" si="3174"/>
        <v/>
      </c>
      <c r="CN686" s="1324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83"/>
        <v/>
      </c>
      <c r="CF688" s="1322" t="str">
        <f t="shared" si="3183"/>
        <v/>
      </c>
      <c r="CG688" s="1322" t="str">
        <f t="shared" si="3183"/>
        <v/>
      </c>
      <c r="CH688" s="1322" t="str">
        <f t="shared" si="3183"/>
        <v/>
      </c>
      <c r="CI688" s="1323" t="str">
        <f t="shared" si="3183"/>
        <v/>
      </c>
      <c r="CJ688" s="1322" t="str">
        <f t="shared" si="3183"/>
        <v/>
      </c>
      <c r="CK688" s="1322" t="str">
        <f t="shared" si="3183"/>
        <v/>
      </c>
      <c r="CL688" s="1322" t="str">
        <f t="shared" si="3183"/>
        <v/>
      </c>
      <c r="CM688" s="1322" t="str">
        <f t="shared" si="3183"/>
        <v/>
      </c>
      <c r="CN688" s="1321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86"/>
        <v/>
      </c>
      <c r="CG689" s="1322" t="str">
        <f t="shared" si="3186"/>
        <v/>
      </c>
      <c r="CH689" s="1322" t="str">
        <f t="shared" si="3186"/>
        <v/>
      </c>
      <c r="CI689" s="1323" t="str">
        <f t="shared" si="3186"/>
        <v/>
      </c>
      <c r="CJ689" s="1322" t="str">
        <f t="shared" si="3186"/>
        <v/>
      </c>
      <c r="CK689" s="1322" t="str">
        <f t="shared" si="3186"/>
        <v/>
      </c>
      <c r="CL689" s="1322" t="str">
        <f t="shared" si="3186"/>
        <v/>
      </c>
      <c r="CM689" s="1322" t="str">
        <f t="shared" si="3186"/>
        <v/>
      </c>
      <c r="CN689" s="1321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86"/>
        <v>15156.216</v>
      </c>
      <c r="CF690" s="1322">
        <f t="shared" si="3186"/>
        <v>15156.216</v>
      </c>
      <c r="CG690" s="1322">
        <f t="shared" si="3186"/>
        <v>15156.216</v>
      </c>
      <c r="CH690" s="1322">
        <f t="shared" si="3186"/>
        <v>15156.216</v>
      </c>
      <c r="CI690" s="1323">
        <f t="shared" si="3186"/>
        <v>15156.216</v>
      </c>
      <c r="CJ690" s="1322">
        <f t="shared" si="3186"/>
        <v>15156.216</v>
      </c>
      <c r="CK690" s="1322">
        <f t="shared" si="3186"/>
        <v>15156.216</v>
      </c>
      <c r="CL690" s="1322">
        <f t="shared" si="3186"/>
        <v>15156.216</v>
      </c>
      <c r="CM690" s="1322">
        <f t="shared" si="3186"/>
        <v>15156.216</v>
      </c>
      <c r="CN690" s="1321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86"/>
        <v/>
      </c>
      <c r="CF691" s="1325" t="str">
        <f t="shared" si="3186"/>
        <v/>
      </c>
      <c r="CG691" s="1325" t="str">
        <f t="shared" si="3186"/>
        <v/>
      </c>
      <c r="CH691" s="1325" t="str">
        <f t="shared" si="3186"/>
        <v/>
      </c>
      <c r="CI691" s="1326" t="str">
        <f t="shared" si="3186"/>
        <v/>
      </c>
      <c r="CJ691" s="1325" t="str">
        <f t="shared" si="3186"/>
        <v/>
      </c>
      <c r="CK691" s="1325" t="str">
        <f t="shared" si="3186"/>
        <v/>
      </c>
      <c r="CL691" s="1325" t="str">
        <f t="shared" si="3186"/>
        <v/>
      </c>
      <c r="CM691" s="1325" t="str">
        <f t="shared" si="3186"/>
        <v/>
      </c>
      <c r="CN691" s="1324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1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99"/>
        <v/>
      </c>
      <c r="CF693" s="1322" t="str">
        <f t="shared" si="3199"/>
        <v/>
      </c>
      <c r="CG693" s="1322" t="str">
        <f t="shared" si="3199"/>
        <v/>
      </c>
      <c r="CH693" s="1322" t="str">
        <f t="shared" si="3199"/>
        <v/>
      </c>
      <c r="CI693" s="1323" t="str">
        <f t="shared" si="3199"/>
        <v/>
      </c>
      <c r="CJ693" s="1322" t="str">
        <f t="shared" si="3199"/>
        <v/>
      </c>
      <c r="CK693" s="1322" t="str">
        <f t="shared" si="3199"/>
        <v/>
      </c>
      <c r="CL693" s="1322" t="str">
        <f t="shared" si="3199"/>
        <v/>
      </c>
      <c r="CM693" s="1322" t="str">
        <f t="shared" si="3199"/>
        <v/>
      </c>
      <c r="CN693" s="1321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202"/>
        <v/>
      </c>
      <c r="CG694" s="1322" t="str">
        <f t="shared" si="3202"/>
        <v/>
      </c>
      <c r="CH694" s="1322" t="str">
        <f t="shared" si="3202"/>
        <v/>
      </c>
      <c r="CI694" s="1323" t="str">
        <f t="shared" si="3202"/>
        <v/>
      </c>
      <c r="CJ694" s="1322" t="str">
        <f t="shared" si="3202"/>
        <v/>
      </c>
      <c r="CK694" s="1322" t="str">
        <f t="shared" si="3202"/>
        <v/>
      </c>
      <c r="CL694" s="1322" t="str">
        <f t="shared" si="3202"/>
        <v/>
      </c>
      <c r="CM694" s="1322" t="str">
        <f t="shared" si="3202"/>
        <v/>
      </c>
      <c r="CN694" s="1321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202"/>
        <v>16747.2</v>
      </c>
      <c r="CF695" s="1322">
        <f t="shared" si="3202"/>
        <v>16747.2</v>
      </c>
      <c r="CG695" s="1322">
        <f t="shared" si="3202"/>
        <v>16747.2</v>
      </c>
      <c r="CH695" s="1322">
        <f t="shared" si="3202"/>
        <v>16747.2</v>
      </c>
      <c r="CI695" s="1323">
        <f t="shared" si="3202"/>
        <v>16747.2</v>
      </c>
      <c r="CJ695" s="1322">
        <f t="shared" si="3202"/>
        <v>16747.2</v>
      </c>
      <c r="CK695" s="1322">
        <f t="shared" si="3202"/>
        <v>16747.2</v>
      </c>
      <c r="CL695" s="1322">
        <f t="shared" si="3202"/>
        <v>16747.2</v>
      </c>
      <c r="CM695" s="1322">
        <f t="shared" si="3202"/>
        <v>16747.2</v>
      </c>
      <c r="CN695" s="1321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202"/>
        <v/>
      </c>
      <c r="CF696" s="1325" t="str">
        <f t="shared" si="3202"/>
        <v/>
      </c>
      <c r="CG696" s="1325" t="str">
        <f t="shared" si="3202"/>
        <v/>
      </c>
      <c r="CH696" s="1325" t="str">
        <f t="shared" si="3202"/>
        <v/>
      </c>
      <c r="CI696" s="1326" t="str">
        <f t="shared" si="3202"/>
        <v/>
      </c>
      <c r="CJ696" s="1325" t="str">
        <f t="shared" si="3202"/>
        <v/>
      </c>
      <c r="CK696" s="1325" t="str">
        <f t="shared" si="3202"/>
        <v/>
      </c>
      <c r="CL696" s="1325" t="str">
        <f t="shared" si="3202"/>
        <v/>
      </c>
      <c r="CM696" s="1325" t="str">
        <f t="shared" si="3202"/>
        <v/>
      </c>
      <c r="CN696" s="1324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1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211"/>
        <v/>
      </c>
      <c r="CF698" s="1322" t="str">
        <f t="shared" si="3211"/>
        <v/>
      </c>
      <c r="CG698" s="1322" t="str">
        <f t="shared" si="3211"/>
        <v/>
      </c>
      <c r="CH698" s="1322" t="str">
        <f t="shared" si="3211"/>
        <v/>
      </c>
      <c r="CI698" s="1323" t="str">
        <f t="shared" si="3211"/>
        <v/>
      </c>
      <c r="CJ698" s="1322" t="str">
        <f t="shared" si="3211"/>
        <v/>
      </c>
      <c r="CK698" s="1322" t="str">
        <f t="shared" si="3211"/>
        <v/>
      </c>
      <c r="CL698" s="1322" t="str">
        <f t="shared" si="3211"/>
        <v/>
      </c>
      <c r="CM698" s="1322" t="str">
        <f t="shared" si="3211"/>
        <v/>
      </c>
      <c r="CN698" s="1321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214"/>
        <v/>
      </c>
      <c r="CG699" s="1322" t="str">
        <f t="shared" si="3214"/>
        <v/>
      </c>
      <c r="CH699" s="1322" t="str">
        <f t="shared" si="3214"/>
        <v/>
      </c>
      <c r="CI699" s="1323" t="str">
        <f t="shared" si="3214"/>
        <v/>
      </c>
      <c r="CJ699" s="1322" t="str">
        <f t="shared" si="3214"/>
        <v/>
      </c>
      <c r="CK699" s="1322" t="str">
        <f t="shared" si="3214"/>
        <v/>
      </c>
      <c r="CL699" s="1322" t="str">
        <f t="shared" si="3214"/>
        <v/>
      </c>
      <c r="CM699" s="1322" t="str">
        <f t="shared" si="3214"/>
        <v/>
      </c>
      <c r="CN699" s="1321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214"/>
        <v/>
      </c>
      <c r="CF700" s="1322" t="str">
        <f t="shared" si="3214"/>
        <v/>
      </c>
      <c r="CG700" s="1322" t="str">
        <f t="shared" si="3214"/>
        <v/>
      </c>
      <c r="CH700" s="1322" t="str">
        <f t="shared" si="3214"/>
        <v/>
      </c>
      <c r="CI700" s="1323" t="str">
        <f t="shared" si="3214"/>
        <v/>
      </c>
      <c r="CJ700" s="1322" t="str">
        <f t="shared" si="3214"/>
        <v/>
      </c>
      <c r="CK700" s="1322" t="str">
        <f t="shared" si="3214"/>
        <v/>
      </c>
      <c r="CL700" s="1322" t="str">
        <f t="shared" si="3214"/>
        <v/>
      </c>
      <c r="CM700" s="1322" t="str">
        <f t="shared" si="3214"/>
        <v/>
      </c>
      <c r="CN700" s="1321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214"/>
        <v/>
      </c>
      <c r="CF701" s="1325" t="str">
        <f t="shared" si="3214"/>
        <v/>
      </c>
      <c r="CG701" s="1325" t="str">
        <f t="shared" si="3214"/>
        <v/>
      </c>
      <c r="CH701" s="1325" t="str">
        <f t="shared" si="3214"/>
        <v/>
      </c>
      <c r="CI701" s="1326" t="str">
        <f t="shared" si="3214"/>
        <v/>
      </c>
      <c r="CJ701" s="1325" t="str">
        <f t="shared" si="3214"/>
        <v/>
      </c>
      <c r="CK701" s="1325" t="str">
        <f t="shared" si="3214"/>
        <v/>
      </c>
      <c r="CL701" s="1325" t="str">
        <f t="shared" si="3214"/>
        <v/>
      </c>
      <c r="CM701" s="1325" t="str">
        <f t="shared" si="3214"/>
        <v/>
      </c>
      <c r="CN701" s="1324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1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223"/>
        <v/>
      </c>
      <c r="CF704" s="1322" t="str">
        <f t="shared" si="3223"/>
        <v/>
      </c>
      <c r="CG704" s="1322" t="str">
        <f t="shared" si="3223"/>
        <v/>
      </c>
      <c r="CH704" s="1322" t="str">
        <f t="shared" si="3223"/>
        <v/>
      </c>
      <c r="CI704" s="1323" t="str">
        <f t="shared" si="3223"/>
        <v/>
      </c>
      <c r="CJ704" s="1322" t="str">
        <f t="shared" si="3223"/>
        <v/>
      </c>
      <c r="CK704" s="1322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224"/>
        <v/>
      </c>
      <c r="CM704" s="1322" t="str">
        <f t="shared" si="3224"/>
        <v/>
      </c>
      <c r="CN704" s="1321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1" t="str">
        <f t="shared" si="3223"/>
        <v/>
      </c>
      <c r="CE705" s="1322" t="str">
        <f t="shared" si="3223"/>
        <v/>
      </c>
      <c r="CF705" s="1322" t="str">
        <f t="shared" si="3223"/>
        <v/>
      </c>
      <c r="CG705" s="1322" t="str">
        <f t="shared" si="3223"/>
        <v/>
      </c>
      <c r="CH705" s="1322" t="str">
        <f t="shared" si="3223"/>
        <v/>
      </c>
      <c r="CI705" s="1323" t="str">
        <f t="shared" si="3223"/>
        <v/>
      </c>
      <c r="CJ705" s="1322" t="str">
        <f t="shared" si="3223"/>
        <v/>
      </c>
      <c r="CK705" s="1322" t="str">
        <f t="shared" si="3224"/>
        <v/>
      </c>
      <c r="CL705" s="1322" t="str">
        <f t="shared" si="3224"/>
        <v/>
      </c>
      <c r="CM705" s="1322" t="str">
        <f t="shared" si="3224"/>
        <v/>
      </c>
      <c r="CN705" s="1321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1" t="str">
        <f t="shared" si="3223"/>
        <v/>
      </c>
      <c r="CE706" s="1322" t="str">
        <f t="shared" si="3223"/>
        <v/>
      </c>
      <c r="CF706" s="1322" t="str">
        <f t="shared" si="3223"/>
        <v/>
      </c>
      <c r="CG706" s="1322" t="str">
        <f t="shared" si="3223"/>
        <v/>
      </c>
      <c r="CH706" s="1322" t="str">
        <f t="shared" si="3223"/>
        <v/>
      </c>
      <c r="CI706" s="1323" t="str">
        <f t="shared" si="3223"/>
        <v/>
      </c>
      <c r="CJ706" s="1322" t="str">
        <f t="shared" si="3223"/>
        <v/>
      </c>
      <c r="CK706" s="1322" t="str">
        <f t="shared" si="3224"/>
        <v/>
      </c>
      <c r="CL706" s="1322" t="str">
        <f t="shared" si="3224"/>
        <v/>
      </c>
      <c r="CM706" s="1322" t="str">
        <f t="shared" si="3224"/>
        <v/>
      </c>
      <c r="CN706" s="1321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1" t="str">
        <f t="shared" si="3223"/>
        <v/>
      </c>
      <c r="CE707" s="1322" t="str">
        <f t="shared" si="3223"/>
        <v/>
      </c>
      <c r="CF707" s="1322" t="str">
        <f t="shared" si="3223"/>
        <v/>
      </c>
      <c r="CG707" s="1322" t="str">
        <f t="shared" si="3223"/>
        <v/>
      </c>
      <c r="CH707" s="1322" t="str">
        <f t="shared" si="3223"/>
        <v/>
      </c>
      <c r="CI707" s="1323" t="str">
        <f t="shared" si="3223"/>
        <v/>
      </c>
      <c r="CJ707" s="1322" t="str">
        <f t="shared" si="3223"/>
        <v/>
      </c>
      <c r="CK707" s="1322" t="str">
        <f t="shared" si="3224"/>
        <v/>
      </c>
      <c r="CL707" s="1322" t="str">
        <f t="shared" si="3224"/>
        <v/>
      </c>
      <c r="CM707" s="1322" t="str">
        <f t="shared" si="3224"/>
        <v/>
      </c>
      <c r="CN707" s="1321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1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27"/>
        <v>0</v>
      </c>
      <c r="CF708" s="1322">
        <f t="shared" si="3227"/>
        <v>0</v>
      </c>
      <c r="CG708" s="1322">
        <f t="shared" si="3227"/>
        <v>0</v>
      </c>
      <c r="CH708" s="1322">
        <f t="shared" si="3227"/>
        <v>0</v>
      </c>
      <c r="CI708" s="1323">
        <f t="shared" si="3227"/>
        <v>0</v>
      </c>
      <c r="CJ708" s="1322">
        <f t="shared" si="3227"/>
        <v>0</v>
      </c>
      <c r="CK708" s="1322">
        <f t="shared" si="3227"/>
        <v>0</v>
      </c>
      <c r="CL708" s="1322">
        <f t="shared" si="3227"/>
        <v>0</v>
      </c>
      <c r="CM708" s="1322">
        <f t="shared" si="3227"/>
        <v>0</v>
      </c>
      <c r="CN708" s="1321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1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28"/>
        <v/>
      </c>
      <c r="CF710" s="1322" t="str">
        <f t="shared" si="3228"/>
        <v/>
      </c>
      <c r="CG710" s="1322" t="str">
        <f t="shared" si="3228"/>
        <v/>
      </c>
      <c r="CH710" s="1322" t="str">
        <f t="shared" si="3228"/>
        <v/>
      </c>
      <c r="CI710" s="1323" t="str">
        <f t="shared" si="3228"/>
        <v/>
      </c>
      <c r="CJ710" s="1322" t="str">
        <f t="shared" si="3228"/>
        <v/>
      </c>
      <c r="CK710" s="1322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29"/>
        <v/>
      </c>
      <c r="CM710" s="1322" t="str">
        <f t="shared" si="3229"/>
        <v/>
      </c>
      <c r="CN710" s="1321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1" t="str">
        <f t="shared" si="3228"/>
        <v/>
      </c>
      <c r="CE711" s="1322" t="str">
        <f t="shared" si="3228"/>
        <v/>
      </c>
      <c r="CF711" s="1322" t="str">
        <f t="shared" si="3228"/>
        <v/>
      </c>
      <c r="CG711" s="1322" t="str">
        <f t="shared" si="3228"/>
        <v/>
      </c>
      <c r="CH711" s="1322" t="str">
        <f t="shared" si="3228"/>
        <v/>
      </c>
      <c r="CI711" s="1323" t="str">
        <f t="shared" si="3228"/>
        <v/>
      </c>
      <c r="CJ711" s="1322" t="str">
        <f t="shared" si="3228"/>
        <v/>
      </c>
      <c r="CK711" s="1322" t="str">
        <f t="shared" si="3229"/>
        <v/>
      </c>
      <c r="CL711" s="1322" t="str">
        <f t="shared" si="3229"/>
        <v/>
      </c>
      <c r="CM711" s="1322" t="str">
        <f t="shared" si="3229"/>
        <v/>
      </c>
      <c r="CN711" s="1321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1" t="str">
        <f t="shared" si="3228"/>
        <v/>
      </c>
      <c r="CE712" s="1322" t="str">
        <f t="shared" si="3228"/>
        <v/>
      </c>
      <c r="CF712" s="1322" t="str">
        <f t="shared" si="3228"/>
        <v/>
      </c>
      <c r="CG712" s="1322" t="str">
        <f t="shared" si="3228"/>
        <v/>
      </c>
      <c r="CH712" s="1322" t="str">
        <f t="shared" si="3228"/>
        <v/>
      </c>
      <c r="CI712" s="1323" t="str">
        <f t="shared" si="3228"/>
        <v/>
      </c>
      <c r="CJ712" s="1322" t="str">
        <f t="shared" si="3228"/>
        <v/>
      </c>
      <c r="CK712" s="1322" t="str">
        <f t="shared" si="3229"/>
        <v/>
      </c>
      <c r="CL712" s="1322" t="str">
        <f t="shared" si="3229"/>
        <v/>
      </c>
      <c r="CM712" s="1322" t="str">
        <f t="shared" si="3229"/>
        <v/>
      </c>
      <c r="CN712" s="1321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1" t="str">
        <f t="shared" si="3228"/>
        <v/>
      </c>
      <c r="CE713" s="1322" t="str">
        <f t="shared" si="3228"/>
        <v/>
      </c>
      <c r="CF713" s="1322" t="str">
        <f t="shared" si="3228"/>
        <v/>
      </c>
      <c r="CG713" s="1322" t="str">
        <f t="shared" si="3228"/>
        <v/>
      </c>
      <c r="CH713" s="1322" t="str">
        <f t="shared" si="3228"/>
        <v/>
      </c>
      <c r="CI713" s="1323" t="str">
        <f t="shared" si="3228"/>
        <v/>
      </c>
      <c r="CJ713" s="1322" t="str">
        <f t="shared" si="3228"/>
        <v/>
      </c>
      <c r="CK713" s="1322" t="str">
        <f t="shared" si="3229"/>
        <v/>
      </c>
      <c r="CL713" s="1322" t="str">
        <f t="shared" si="3229"/>
        <v/>
      </c>
      <c r="CM713" s="1322" t="str">
        <f t="shared" si="3229"/>
        <v/>
      </c>
      <c r="CN713" s="1321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32"/>
        <v>0</v>
      </c>
      <c r="CG714" s="1322">
        <f t="shared" si="3232"/>
        <v>0</v>
      </c>
      <c r="CH714" s="1322">
        <f t="shared" si="3232"/>
        <v>0</v>
      </c>
      <c r="CI714" s="1323">
        <f t="shared" si="3232"/>
        <v>0</v>
      </c>
      <c r="CJ714" s="1322">
        <f t="shared" si="3232"/>
        <v>0</v>
      </c>
      <c r="CK714" s="1322">
        <f t="shared" si="3232"/>
        <v>0</v>
      </c>
      <c r="CL714" s="1322">
        <f t="shared" si="3232"/>
        <v>0</v>
      </c>
      <c r="CM714" s="1322">
        <f t="shared" si="3232"/>
        <v>0</v>
      </c>
      <c r="CN714" s="1321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1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1" t="str">
        <f t="shared" si="3233"/>
        <v/>
      </c>
      <c r="CE717" s="1322" t="str">
        <f t="shared" si="3234"/>
        <v/>
      </c>
      <c r="CF717" s="1322" t="str">
        <f t="shared" si="3235"/>
        <v/>
      </c>
      <c r="CG717" s="1322" t="str">
        <f t="shared" si="3236"/>
        <v/>
      </c>
      <c r="CH717" s="1322" t="str">
        <f t="shared" si="3237"/>
        <v/>
      </c>
      <c r="CI717" s="1323" t="str">
        <f t="shared" si="3238"/>
        <v/>
      </c>
      <c r="CJ717" s="1322" t="str">
        <f t="shared" si="3239"/>
        <v/>
      </c>
      <c r="CK717" s="1322" t="str">
        <f t="shared" si="3240"/>
        <v/>
      </c>
      <c r="CL717" s="1322" t="str">
        <f t="shared" si="3241"/>
        <v/>
      </c>
      <c r="CM717" s="1322" t="str">
        <f t="shared" si="3242"/>
        <v/>
      </c>
      <c r="CN717" s="1321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1" t="str">
        <f t="shared" si="3233"/>
        <v/>
      </c>
      <c r="CE718" s="1322" t="str">
        <f t="shared" si="3234"/>
        <v/>
      </c>
      <c r="CF718" s="1322" t="str">
        <f t="shared" si="3235"/>
        <v/>
      </c>
      <c r="CG718" s="1322" t="str">
        <f t="shared" si="3236"/>
        <v/>
      </c>
      <c r="CH718" s="1322" t="str">
        <f t="shared" si="3237"/>
        <v/>
      </c>
      <c r="CI718" s="1323" t="str">
        <f t="shared" si="3238"/>
        <v/>
      </c>
      <c r="CJ718" s="1322" t="str">
        <f t="shared" si="3239"/>
        <v/>
      </c>
      <c r="CK718" s="1322" t="str">
        <f t="shared" si="3240"/>
        <v/>
      </c>
      <c r="CL718" s="1322" t="str">
        <f t="shared" si="3241"/>
        <v/>
      </c>
      <c r="CM718" s="1322" t="str">
        <f t="shared" si="3242"/>
        <v/>
      </c>
      <c r="CN718" s="1321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1" t="str">
        <f t="shared" si="3233"/>
        <v/>
      </c>
      <c r="CE719" s="1322" t="str">
        <f t="shared" si="3234"/>
        <v/>
      </c>
      <c r="CF719" s="1322" t="str">
        <f t="shared" si="3235"/>
        <v/>
      </c>
      <c r="CG719" s="1322" t="str">
        <f t="shared" si="3236"/>
        <v/>
      </c>
      <c r="CH719" s="1322" t="str">
        <f t="shared" si="3237"/>
        <v/>
      </c>
      <c r="CI719" s="1323" t="str">
        <f t="shared" si="3238"/>
        <v/>
      </c>
      <c r="CJ719" s="1322" t="str">
        <f t="shared" si="3239"/>
        <v/>
      </c>
      <c r="CK719" s="1322" t="str">
        <f t="shared" si="3240"/>
        <v/>
      </c>
      <c r="CL719" s="1322" t="str">
        <f t="shared" si="3241"/>
        <v/>
      </c>
      <c r="CM719" s="1322" t="str">
        <f t="shared" si="3242"/>
        <v/>
      </c>
      <c r="CN719" s="1321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1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64"/>
        <v>0</v>
      </c>
      <c r="CF720" s="1322">
        <f t="shared" si="3264"/>
        <v>0</v>
      </c>
      <c r="CG720" s="1322">
        <f t="shared" si="3264"/>
        <v>0</v>
      </c>
      <c r="CH720" s="1322">
        <f t="shared" si="3264"/>
        <v>0</v>
      </c>
      <c r="CI720" s="1323">
        <f t="shared" si="3264"/>
        <v>0</v>
      </c>
      <c r="CJ720" s="1322">
        <f t="shared" si="3264"/>
        <v>0</v>
      </c>
      <c r="CK720" s="1322">
        <f t="shared" si="3264"/>
        <v>0</v>
      </c>
      <c r="CL720" s="1322">
        <f t="shared" si="3264"/>
        <v>0</v>
      </c>
      <c r="CM720" s="1322">
        <f t="shared" si="3264"/>
        <v>0</v>
      </c>
      <c r="CN720" s="1321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1029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1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66"/>
        <v/>
      </c>
      <c r="CG721" s="1322" t="str">
        <f t="shared" si="3266"/>
        <v/>
      </c>
      <c r="CH721" s="1322" t="str">
        <f t="shared" si="3266"/>
        <v/>
      </c>
      <c r="CI721" s="1323" t="str">
        <f t="shared" si="3266"/>
        <v/>
      </c>
      <c r="CJ721" s="1322" t="str">
        <f t="shared" si="3266"/>
        <v/>
      </c>
      <c r="CK721" s="1322" t="str">
        <f t="shared" si="3266"/>
        <v/>
      </c>
      <c r="CL721" s="1322" t="str">
        <f t="shared" si="3266"/>
        <v/>
      </c>
      <c r="CM721" s="1322" t="str">
        <f t="shared" si="3266"/>
        <v/>
      </c>
      <c r="CN721" s="1321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1" t="str">
        <f t="shared" si="3265"/>
        <v/>
      </c>
      <c r="CE722" s="1322" t="str">
        <f t="shared" si="3266"/>
        <v/>
      </c>
      <c r="CF722" s="1322" t="str">
        <f t="shared" si="3266"/>
        <v/>
      </c>
      <c r="CG722" s="1322" t="str">
        <f t="shared" si="3266"/>
        <v/>
      </c>
      <c r="CH722" s="1322" t="str">
        <f t="shared" si="3266"/>
        <v/>
      </c>
      <c r="CI722" s="1323" t="str">
        <f t="shared" si="3266"/>
        <v/>
      </c>
      <c r="CJ722" s="1322" t="str">
        <f t="shared" si="3266"/>
        <v/>
      </c>
      <c r="CK722" s="1322" t="str">
        <f t="shared" si="3266"/>
        <v/>
      </c>
      <c r="CL722" s="1322" t="str">
        <f t="shared" si="3266"/>
        <v/>
      </c>
      <c r="CM722" s="1322" t="str">
        <f t="shared" si="3266"/>
        <v/>
      </c>
      <c r="CN722" s="1321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1" t="str">
        <f t="shared" si="3265"/>
        <v/>
      </c>
      <c r="CE723" s="1322" t="str">
        <f t="shared" si="3266"/>
        <v/>
      </c>
      <c r="CF723" s="1322" t="str">
        <f t="shared" si="3266"/>
        <v/>
      </c>
      <c r="CG723" s="1322" t="str">
        <f t="shared" si="3266"/>
        <v/>
      </c>
      <c r="CH723" s="1322" t="str">
        <f t="shared" si="3266"/>
        <v/>
      </c>
      <c r="CI723" s="1323" t="str">
        <f t="shared" si="3266"/>
        <v/>
      </c>
      <c r="CJ723" s="1322" t="str">
        <f t="shared" si="3266"/>
        <v/>
      </c>
      <c r="CK723" s="1322" t="str">
        <f t="shared" si="3266"/>
        <v/>
      </c>
      <c r="CL723" s="1322" t="str">
        <f t="shared" si="3266"/>
        <v/>
      </c>
      <c r="CM723" s="1322" t="str">
        <f t="shared" si="3266"/>
        <v/>
      </c>
      <c r="CN723" s="1321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1" t="str">
        <f t="shared" si="3265"/>
        <v/>
      </c>
      <c r="CE724" s="1322" t="str">
        <f t="shared" si="3266"/>
        <v/>
      </c>
      <c r="CF724" s="1322" t="str">
        <f t="shared" si="3266"/>
        <v/>
      </c>
      <c r="CG724" s="1322" t="str">
        <f t="shared" si="3266"/>
        <v/>
      </c>
      <c r="CH724" s="1322" t="str">
        <f t="shared" si="3266"/>
        <v/>
      </c>
      <c r="CI724" s="1323" t="str">
        <f t="shared" si="3266"/>
        <v/>
      </c>
      <c r="CJ724" s="1322" t="str">
        <f t="shared" si="3266"/>
        <v/>
      </c>
      <c r="CK724" s="1322" t="str">
        <f t="shared" si="3266"/>
        <v/>
      </c>
      <c r="CL724" s="1322" t="str">
        <f t="shared" si="3266"/>
        <v/>
      </c>
      <c r="CM724" s="1322" t="str">
        <f t="shared" si="3266"/>
        <v/>
      </c>
      <c r="CN724" s="1321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1" t="str">
        <f t="shared" si="3265"/>
        <v/>
      </c>
      <c r="CE725" s="1322" t="str">
        <f t="shared" si="3266"/>
        <v/>
      </c>
      <c r="CF725" s="1322" t="str">
        <f t="shared" si="3266"/>
        <v/>
      </c>
      <c r="CG725" s="1322" t="str">
        <f t="shared" si="3266"/>
        <v/>
      </c>
      <c r="CH725" s="1322" t="str">
        <f t="shared" si="3266"/>
        <v/>
      </c>
      <c r="CI725" s="1323" t="str">
        <f t="shared" si="3266"/>
        <v/>
      </c>
      <c r="CJ725" s="1322" t="str">
        <f t="shared" si="3266"/>
        <v/>
      </c>
      <c r="CK725" s="1322" t="str">
        <f t="shared" si="3266"/>
        <v/>
      </c>
      <c r="CL725" s="1322" t="str">
        <f t="shared" si="3266"/>
        <v/>
      </c>
      <c r="CM725" s="1322" t="str">
        <f t="shared" si="3266"/>
        <v/>
      </c>
      <c r="CN725" s="1321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1" t="str">
        <f t="shared" si="3265"/>
        <v/>
      </c>
      <c r="CE726" s="1322" t="str">
        <f t="shared" si="3266"/>
        <v/>
      </c>
      <c r="CF726" s="1322" t="str">
        <f t="shared" si="3266"/>
        <v/>
      </c>
      <c r="CG726" s="1322" t="str">
        <f t="shared" si="3266"/>
        <v/>
      </c>
      <c r="CH726" s="1322" t="str">
        <f t="shared" si="3266"/>
        <v/>
      </c>
      <c r="CI726" s="1323" t="str">
        <f t="shared" si="3266"/>
        <v/>
      </c>
      <c r="CJ726" s="1322" t="str">
        <f t="shared" si="3266"/>
        <v/>
      </c>
      <c r="CK726" s="1322" t="str">
        <f t="shared" si="3266"/>
        <v/>
      </c>
      <c r="CL726" s="1322" t="str">
        <f t="shared" si="3266"/>
        <v/>
      </c>
      <c r="CM726" s="1322" t="str">
        <f t="shared" si="3266"/>
        <v/>
      </c>
      <c r="CN726" s="1321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1" t="str">
        <f t="shared" si="3265"/>
        <v/>
      </c>
      <c r="CE727" s="1322" t="str">
        <f t="shared" si="3266"/>
        <v/>
      </c>
      <c r="CF727" s="1322" t="str">
        <f t="shared" si="3266"/>
        <v/>
      </c>
      <c r="CG727" s="1322" t="str">
        <f t="shared" si="3266"/>
        <v/>
      </c>
      <c r="CH727" s="1322" t="str">
        <f t="shared" si="3266"/>
        <v/>
      </c>
      <c r="CI727" s="1323" t="str">
        <f t="shared" si="3266"/>
        <v/>
      </c>
      <c r="CJ727" s="1322" t="str">
        <f t="shared" si="3266"/>
        <v/>
      </c>
      <c r="CK727" s="1322" t="str">
        <f t="shared" si="3266"/>
        <v/>
      </c>
      <c r="CL727" s="1322" t="str">
        <f t="shared" si="3266"/>
        <v/>
      </c>
      <c r="CM727" s="1322" t="str">
        <f t="shared" si="3266"/>
        <v/>
      </c>
      <c r="CN727" s="1321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1" t="str">
        <f t="shared" si="3233"/>
        <v/>
      </c>
      <c r="CE728" s="1322" t="str">
        <f t="shared" si="3234"/>
        <v/>
      </c>
      <c r="CF728" s="1322" t="str">
        <f t="shared" si="3235"/>
        <v/>
      </c>
      <c r="CG728" s="1322" t="str">
        <f t="shared" si="3236"/>
        <v/>
      </c>
      <c r="CH728" s="1322" t="str">
        <f t="shared" si="3237"/>
        <v/>
      </c>
      <c r="CI728" s="1323" t="str">
        <f t="shared" si="3238"/>
        <v/>
      </c>
      <c r="CJ728" s="1322" t="str">
        <f t="shared" si="3239"/>
        <v/>
      </c>
      <c r="CK728" s="1322" t="str">
        <f t="shared" si="3240"/>
        <v/>
      </c>
      <c r="CL728" s="1322" t="str">
        <f t="shared" si="3241"/>
        <v/>
      </c>
      <c r="CM728" s="1322" t="str">
        <f t="shared" si="3242"/>
        <v/>
      </c>
      <c r="CN728" s="1321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1" t="str">
        <f t="shared" si="3233"/>
        <v/>
      </c>
      <c r="CE729" s="1322" t="str">
        <f t="shared" si="3234"/>
        <v/>
      </c>
      <c r="CF729" s="1322" t="str">
        <f t="shared" si="3235"/>
        <v/>
      </c>
      <c r="CG729" s="1322" t="str">
        <f t="shared" si="3236"/>
        <v/>
      </c>
      <c r="CH729" s="1322" t="str">
        <f t="shared" si="3237"/>
        <v/>
      </c>
      <c r="CI729" s="1323" t="str">
        <f t="shared" si="3238"/>
        <v/>
      </c>
      <c r="CJ729" s="1322" t="str">
        <f t="shared" si="3239"/>
        <v/>
      </c>
      <c r="CK729" s="1322" t="str">
        <f t="shared" si="3240"/>
        <v/>
      </c>
      <c r="CL729" s="1322" t="str">
        <f t="shared" si="3241"/>
        <v/>
      </c>
      <c r="CM729" s="1322" t="str">
        <f t="shared" si="3242"/>
        <v/>
      </c>
      <c r="CN729" s="1321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1" t="str">
        <f t="shared" si="3233"/>
        <v/>
      </c>
      <c r="CE730" s="1322" t="str">
        <f t="shared" si="3234"/>
        <v/>
      </c>
      <c r="CF730" s="1322" t="str">
        <f t="shared" si="3235"/>
        <v/>
      </c>
      <c r="CG730" s="1322" t="str">
        <f t="shared" si="3236"/>
        <v/>
      </c>
      <c r="CH730" s="1322" t="str">
        <f t="shared" si="3237"/>
        <v/>
      </c>
      <c r="CI730" s="1323" t="str">
        <f t="shared" si="3238"/>
        <v/>
      </c>
      <c r="CJ730" s="1322" t="str">
        <f t="shared" si="3239"/>
        <v/>
      </c>
      <c r="CK730" s="1322" t="str">
        <f t="shared" si="3240"/>
        <v/>
      </c>
      <c r="CL730" s="1322" t="str">
        <f t="shared" si="3241"/>
        <v/>
      </c>
      <c r="CM730" s="1322" t="str">
        <f t="shared" si="3242"/>
        <v/>
      </c>
      <c r="CN730" s="1321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1" t="str">
        <f t="shared" si="3233"/>
        <v/>
      </c>
      <c r="CE731" s="1322" t="str">
        <f t="shared" si="3234"/>
        <v/>
      </c>
      <c r="CF731" s="1322" t="str">
        <f t="shared" si="3235"/>
        <v/>
      </c>
      <c r="CG731" s="1322" t="str">
        <f t="shared" si="3236"/>
        <v/>
      </c>
      <c r="CH731" s="1322" t="str">
        <f t="shared" si="3237"/>
        <v/>
      </c>
      <c r="CI731" s="1323" t="str">
        <f t="shared" si="3238"/>
        <v/>
      </c>
      <c r="CJ731" s="1322" t="str">
        <f t="shared" si="3239"/>
        <v/>
      </c>
      <c r="CK731" s="1322" t="str">
        <f t="shared" si="3240"/>
        <v/>
      </c>
      <c r="CL731" s="1322" t="str">
        <f t="shared" si="3241"/>
        <v/>
      </c>
      <c r="CM731" s="1322" t="str">
        <f t="shared" si="3242"/>
        <v/>
      </c>
      <c r="CN731" s="1321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1" t="str">
        <f t="shared" si="3233"/>
        <v/>
      </c>
      <c r="CE732" s="1322" t="str">
        <f t="shared" si="3234"/>
        <v/>
      </c>
      <c r="CF732" s="1322" t="str">
        <f t="shared" si="3235"/>
        <v/>
      </c>
      <c r="CG732" s="1322" t="str">
        <f t="shared" si="3236"/>
        <v/>
      </c>
      <c r="CH732" s="1322" t="str">
        <f t="shared" si="3237"/>
        <v/>
      </c>
      <c r="CI732" s="1323" t="str">
        <f t="shared" si="3238"/>
        <v/>
      </c>
      <c r="CJ732" s="1322" t="str">
        <f t="shared" si="3239"/>
        <v/>
      </c>
      <c r="CK732" s="1322" t="str">
        <f t="shared" si="3240"/>
        <v/>
      </c>
      <c r="CL732" s="1322" t="str">
        <f t="shared" si="3241"/>
        <v/>
      </c>
      <c r="CM732" s="1322" t="str">
        <f t="shared" si="3242"/>
        <v/>
      </c>
      <c r="CN732" s="1321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1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2">
        <f t="shared" si="3284"/>
        <v>1</v>
      </c>
      <c r="CF734" s="1322">
        <f t="shared" si="3284"/>
        <v>1</v>
      </c>
      <c r="CG734" s="1322">
        <f t="shared" si="3284"/>
        <v>1</v>
      </c>
      <c r="CH734" s="1322">
        <f t="shared" si="3284"/>
        <v>1</v>
      </c>
      <c r="CI734" s="1323">
        <f t="shared" si="3284"/>
        <v>1</v>
      </c>
      <c r="CJ734" s="1322">
        <f t="shared" si="3284"/>
        <v>1</v>
      </c>
      <c r="CK734" s="1322">
        <f t="shared" si="3284"/>
        <v>1</v>
      </c>
      <c r="CL734" s="1322">
        <f t="shared" si="3284"/>
        <v>1</v>
      </c>
      <c r="CM734" s="1322">
        <f t="shared" si="3284"/>
        <v>1</v>
      </c>
      <c r="CN734" s="1321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1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2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2">
        <f t="shared" si="3287"/>
        <v>12</v>
      </c>
      <c r="CG735" s="1322">
        <f t="shared" si="3287"/>
        <v>12</v>
      </c>
      <c r="CH735" s="1322">
        <f t="shared" si="3287"/>
        <v>12</v>
      </c>
      <c r="CI735" s="1323">
        <f t="shared" si="3287"/>
        <v>12</v>
      </c>
      <c r="CJ735" s="1322">
        <f t="shared" si="3287"/>
        <v>12</v>
      </c>
      <c r="CK735" s="1322">
        <f t="shared" si="3287"/>
        <v>12</v>
      </c>
      <c r="CL735" s="1322">
        <f t="shared" si="3287"/>
        <v>12</v>
      </c>
      <c r="CM735" s="1322">
        <f t="shared" si="3287"/>
        <v>12</v>
      </c>
      <c r="CN735" s="1321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1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2">
        <f t="shared" si="3287"/>
        <v>3500</v>
      </c>
      <c r="CF736" s="1322">
        <f t="shared" si="3287"/>
        <v>4000</v>
      </c>
      <c r="CG736" s="1322">
        <f t="shared" si="3287"/>
        <v>4000</v>
      </c>
      <c r="CH736" s="1322">
        <f t="shared" si="3287"/>
        <v>4500</v>
      </c>
      <c r="CI736" s="1323">
        <f t="shared" si="3287"/>
        <v>4600</v>
      </c>
      <c r="CJ736" s="1322">
        <f t="shared" si="3287"/>
        <v>5000</v>
      </c>
      <c r="CK736" s="1322">
        <f t="shared" si="3287"/>
        <v>5000</v>
      </c>
      <c r="CL736" s="1322">
        <f t="shared" si="3287"/>
        <v>5000</v>
      </c>
      <c r="CM736" s="1322">
        <f t="shared" si="3287"/>
        <v>5000</v>
      </c>
      <c r="CN736" s="1321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1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2">
        <f t="shared" si="3287"/>
        <v>48000</v>
      </c>
      <c r="CF737" s="1322">
        <f t="shared" si="3287"/>
        <v>48000</v>
      </c>
      <c r="CG737" s="1322">
        <f t="shared" si="3287"/>
        <v>54000</v>
      </c>
      <c r="CH737" s="1322">
        <f t="shared" si="3287"/>
        <v>55200</v>
      </c>
      <c r="CI737" s="1323">
        <f t="shared" si="3287"/>
        <v>60000</v>
      </c>
      <c r="CJ737" s="1322">
        <f t="shared" si="3287"/>
        <v>60000</v>
      </c>
      <c r="CK737" s="1322">
        <f t="shared" si="3287"/>
        <v>60000</v>
      </c>
      <c r="CL737" s="1322">
        <f t="shared" si="3287"/>
        <v>60000</v>
      </c>
      <c r="CM737" s="1322">
        <f t="shared" si="3287"/>
        <v>84000</v>
      </c>
      <c r="CN737" s="1321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1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92"/>
        <v/>
      </c>
      <c r="CF739" s="1322" t="str">
        <f t="shared" si="3292"/>
        <v/>
      </c>
      <c r="CG739" s="1322" t="str">
        <f t="shared" si="3292"/>
        <v/>
      </c>
      <c r="CH739" s="1322" t="str">
        <f t="shared" si="3292"/>
        <v/>
      </c>
      <c r="CI739" s="1323" t="str">
        <f t="shared" si="3292"/>
        <v/>
      </c>
      <c r="CJ739" s="1322" t="str">
        <f t="shared" si="3292"/>
        <v/>
      </c>
      <c r="CK739" s="1322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93"/>
        <v/>
      </c>
      <c r="CM739" s="1322" t="str">
        <f t="shared" si="3293"/>
        <v/>
      </c>
      <c r="CN739" s="1321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1" t="str">
        <f t="shared" si="3292"/>
        <v/>
      </c>
      <c r="CE740" s="1322" t="str">
        <f t="shared" si="3292"/>
        <v/>
      </c>
      <c r="CF740" s="1322" t="str">
        <f t="shared" si="3292"/>
        <v/>
      </c>
      <c r="CG740" s="1322" t="str">
        <f t="shared" si="3292"/>
        <v/>
      </c>
      <c r="CH740" s="1322" t="str">
        <f t="shared" si="3292"/>
        <v/>
      </c>
      <c r="CI740" s="1323" t="str">
        <f t="shared" si="3292"/>
        <v/>
      </c>
      <c r="CJ740" s="1322" t="str">
        <f t="shared" si="3292"/>
        <v/>
      </c>
      <c r="CK740" s="1322" t="str">
        <f t="shared" si="3293"/>
        <v/>
      </c>
      <c r="CL740" s="1322" t="str">
        <f t="shared" si="3293"/>
        <v/>
      </c>
      <c r="CM740" s="1322" t="str">
        <f t="shared" si="3293"/>
        <v/>
      </c>
      <c r="CN740" s="1321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1" t="str">
        <f t="shared" si="3292"/>
        <v/>
      </c>
      <c r="CE741" s="1322" t="str">
        <f t="shared" si="3292"/>
        <v/>
      </c>
      <c r="CF741" s="1322" t="str">
        <f t="shared" si="3292"/>
        <v/>
      </c>
      <c r="CG741" s="1322" t="str">
        <f t="shared" si="3292"/>
        <v/>
      </c>
      <c r="CH741" s="1322" t="str">
        <f t="shared" si="3292"/>
        <v/>
      </c>
      <c r="CI741" s="1323" t="str">
        <f t="shared" si="3292"/>
        <v/>
      </c>
      <c r="CJ741" s="1322" t="str">
        <f t="shared" si="3292"/>
        <v/>
      </c>
      <c r="CK741" s="1322" t="str">
        <f t="shared" si="3293"/>
        <v/>
      </c>
      <c r="CL741" s="1322" t="str">
        <f t="shared" si="3293"/>
        <v/>
      </c>
      <c r="CM741" s="1322" t="str">
        <f t="shared" si="3293"/>
        <v/>
      </c>
      <c r="CN741" s="1321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1" t="str">
        <f t="shared" si="3292"/>
        <v/>
      </c>
      <c r="CE742" s="1322" t="str">
        <f t="shared" si="3292"/>
        <v/>
      </c>
      <c r="CF742" s="1322" t="str">
        <f t="shared" si="3292"/>
        <v/>
      </c>
      <c r="CG742" s="1322" t="str">
        <f t="shared" si="3292"/>
        <v/>
      </c>
      <c r="CH742" s="1322" t="str">
        <f t="shared" si="3292"/>
        <v/>
      </c>
      <c r="CI742" s="1323" t="str">
        <f t="shared" si="3292"/>
        <v/>
      </c>
      <c r="CJ742" s="1322" t="str">
        <f t="shared" si="3292"/>
        <v/>
      </c>
      <c r="CK742" s="1322" t="str">
        <f t="shared" si="3293"/>
        <v/>
      </c>
      <c r="CL742" s="1322" t="str">
        <f t="shared" si="3293"/>
        <v/>
      </c>
      <c r="CM742" s="1322" t="str">
        <f t="shared" si="3293"/>
        <v/>
      </c>
      <c r="CN742" s="1321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2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2">
        <f t="shared" si="3296"/>
        <v>17040</v>
      </c>
      <c r="CG743" s="1322">
        <f t="shared" si="3296"/>
        <v>17040</v>
      </c>
      <c r="CH743" s="1322">
        <f t="shared" si="3296"/>
        <v>17040</v>
      </c>
      <c r="CI743" s="1323">
        <f t="shared" si="3296"/>
        <v>17040</v>
      </c>
      <c r="CJ743" s="1322">
        <f t="shared" si="3296"/>
        <v>17040</v>
      </c>
      <c r="CK743" s="1322">
        <f t="shared" si="3296"/>
        <v>17040</v>
      </c>
      <c r="CL743" s="1322">
        <f t="shared" si="3296"/>
        <v>17040</v>
      </c>
      <c r="CM743" s="1322">
        <f t="shared" si="3296"/>
        <v>21000</v>
      </c>
      <c r="CN743" s="1321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1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301"/>
        <v/>
      </c>
      <c r="CF745" s="1322" t="str">
        <f t="shared" si="3301"/>
        <v/>
      </c>
      <c r="CG745" s="1322" t="str">
        <f t="shared" si="3301"/>
        <v/>
      </c>
      <c r="CH745" s="1322" t="str">
        <f t="shared" si="3301"/>
        <v/>
      </c>
      <c r="CI745" s="1323" t="str">
        <f t="shared" si="3301"/>
        <v/>
      </c>
      <c r="CJ745" s="1322" t="str">
        <f t="shared" si="3301"/>
        <v/>
      </c>
      <c r="CK745" s="1322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302"/>
        <v/>
      </c>
      <c r="CM745" s="1322" t="str">
        <f t="shared" si="3302"/>
        <v/>
      </c>
      <c r="CN745" s="1321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1" t="str">
        <f t="shared" si="3301"/>
        <v/>
      </c>
      <c r="CE746" s="1322" t="str">
        <f t="shared" si="3301"/>
        <v/>
      </c>
      <c r="CF746" s="1322" t="str">
        <f t="shared" si="3301"/>
        <v/>
      </c>
      <c r="CG746" s="1322" t="str">
        <f t="shared" si="3301"/>
        <v/>
      </c>
      <c r="CH746" s="1322" t="str">
        <f t="shared" si="3301"/>
        <v/>
      </c>
      <c r="CI746" s="1323" t="str">
        <f t="shared" si="3301"/>
        <v/>
      </c>
      <c r="CJ746" s="1322" t="str">
        <f t="shared" si="3301"/>
        <v/>
      </c>
      <c r="CK746" s="1322" t="str">
        <f t="shared" si="3302"/>
        <v/>
      </c>
      <c r="CL746" s="1322" t="str">
        <f t="shared" si="3302"/>
        <v/>
      </c>
      <c r="CM746" s="1322" t="str">
        <f t="shared" si="3302"/>
        <v/>
      </c>
      <c r="CN746" s="1321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1" t="str">
        <f t="shared" si="3301"/>
        <v/>
      </c>
      <c r="CE747" s="1322" t="str">
        <f t="shared" si="3301"/>
        <v/>
      </c>
      <c r="CF747" s="1322" t="str">
        <f t="shared" si="3301"/>
        <v/>
      </c>
      <c r="CG747" s="1322" t="str">
        <f t="shared" si="3301"/>
        <v/>
      </c>
      <c r="CH747" s="1322" t="str">
        <f t="shared" si="3301"/>
        <v/>
      </c>
      <c r="CI747" s="1323" t="str">
        <f t="shared" si="3301"/>
        <v/>
      </c>
      <c r="CJ747" s="1322" t="str">
        <f t="shared" si="3301"/>
        <v/>
      </c>
      <c r="CK747" s="1322" t="str">
        <f t="shared" si="3302"/>
        <v/>
      </c>
      <c r="CL747" s="1322" t="str">
        <f t="shared" si="3302"/>
        <v/>
      </c>
      <c r="CM747" s="1322" t="str">
        <f t="shared" si="3302"/>
        <v/>
      </c>
      <c r="CN747" s="1321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1" t="str">
        <f t="shared" si="3301"/>
        <v/>
      </c>
      <c r="CE748" s="1322" t="str">
        <f t="shared" si="3301"/>
        <v/>
      </c>
      <c r="CF748" s="1322" t="str">
        <f t="shared" si="3301"/>
        <v/>
      </c>
      <c r="CG748" s="1322" t="str">
        <f t="shared" si="3301"/>
        <v/>
      </c>
      <c r="CH748" s="1322" t="str">
        <f t="shared" si="3301"/>
        <v/>
      </c>
      <c r="CI748" s="1323" t="str">
        <f t="shared" si="3301"/>
        <v/>
      </c>
      <c r="CJ748" s="1322" t="str">
        <f t="shared" si="3301"/>
        <v/>
      </c>
      <c r="CK748" s="1322" t="str">
        <f t="shared" si="3302"/>
        <v/>
      </c>
      <c r="CL748" s="1322" t="str">
        <f t="shared" si="3302"/>
        <v/>
      </c>
      <c r="CM748" s="1322" t="str">
        <f t="shared" si="3302"/>
        <v/>
      </c>
      <c r="CN748" s="1321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305"/>
        <v>0</v>
      </c>
      <c r="CG749" s="1322">
        <f t="shared" si="3305"/>
        <v>0</v>
      </c>
      <c r="CH749" s="1322">
        <f t="shared" si="3305"/>
        <v>0</v>
      </c>
      <c r="CI749" s="1323">
        <f t="shared" si="3305"/>
        <v>0</v>
      </c>
      <c r="CJ749" s="1322">
        <f t="shared" si="3305"/>
        <v>0</v>
      </c>
      <c r="CK749" s="1322">
        <f t="shared" si="3305"/>
        <v>0</v>
      </c>
      <c r="CL749" s="1322">
        <f t="shared" si="3305"/>
        <v>0</v>
      </c>
      <c r="CM749" s="1322">
        <f t="shared" si="3305"/>
        <v>0</v>
      </c>
      <c r="CN749" s="1321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1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306"/>
        <v/>
      </c>
      <c r="CF751" s="1322" t="str">
        <f t="shared" si="3306"/>
        <v/>
      </c>
      <c r="CG751" s="1322" t="str">
        <f t="shared" si="3306"/>
        <v/>
      </c>
      <c r="CH751" s="1322" t="str">
        <f t="shared" si="3306"/>
        <v/>
      </c>
      <c r="CI751" s="1323" t="str">
        <f t="shared" si="3306"/>
        <v/>
      </c>
      <c r="CJ751" s="1322" t="str">
        <f t="shared" si="3306"/>
        <v/>
      </c>
      <c r="CK751" s="1322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307"/>
        <v/>
      </c>
      <c r="CM751" s="1322" t="str">
        <f t="shared" si="3307"/>
        <v/>
      </c>
      <c r="CN751" s="1321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1" t="str">
        <f t="shared" si="3306"/>
        <v/>
      </c>
      <c r="CE752" s="1322" t="str">
        <f t="shared" si="3306"/>
        <v/>
      </c>
      <c r="CF752" s="1322" t="str">
        <f t="shared" si="3306"/>
        <v/>
      </c>
      <c r="CG752" s="1322" t="str">
        <f t="shared" si="3306"/>
        <v/>
      </c>
      <c r="CH752" s="1322" t="str">
        <f t="shared" si="3306"/>
        <v/>
      </c>
      <c r="CI752" s="1323" t="str">
        <f t="shared" si="3306"/>
        <v/>
      </c>
      <c r="CJ752" s="1322" t="str">
        <f t="shared" si="3306"/>
        <v/>
      </c>
      <c r="CK752" s="1322" t="str">
        <f t="shared" si="3307"/>
        <v/>
      </c>
      <c r="CL752" s="1322" t="str">
        <f t="shared" si="3307"/>
        <v/>
      </c>
      <c r="CM752" s="1322" t="str">
        <f t="shared" si="3307"/>
        <v/>
      </c>
      <c r="CN752" s="1321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1" t="str">
        <f t="shared" si="3306"/>
        <v/>
      </c>
      <c r="CE753" s="1322" t="str">
        <f t="shared" si="3306"/>
        <v/>
      </c>
      <c r="CF753" s="1322" t="str">
        <f t="shared" si="3306"/>
        <v/>
      </c>
      <c r="CG753" s="1322" t="str">
        <f t="shared" si="3306"/>
        <v/>
      </c>
      <c r="CH753" s="1322" t="str">
        <f t="shared" si="3306"/>
        <v/>
      </c>
      <c r="CI753" s="1323" t="str">
        <f t="shared" si="3306"/>
        <v/>
      </c>
      <c r="CJ753" s="1322" t="str">
        <f t="shared" si="3306"/>
        <v/>
      </c>
      <c r="CK753" s="1322" t="str">
        <f t="shared" si="3307"/>
        <v/>
      </c>
      <c r="CL753" s="1322" t="str">
        <f t="shared" si="3307"/>
        <v/>
      </c>
      <c r="CM753" s="1322" t="str">
        <f t="shared" si="3307"/>
        <v/>
      </c>
      <c r="CN753" s="1321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1" t="str">
        <f t="shared" si="3306"/>
        <v/>
      </c>
      <c r="CE754" s="1322" t="str">
        <f t="shared" si="3306"/>
        <v/>
      </c>
      <c r="CF754" s="1322" t="str">
        <f t="shared" si="3306"/>
        <v/>
      </c>
      <c r="CG754" s="1322" t="str">
        <f t="shared" si="3306"/>
        <v/>
      </c>
      <c r="CH754" s="1322" t="str">
        <f t="shared" si="3306"/>
        <v/>
      </c>
      <c r="CI754" s="1323" t="str">
        <f t="shared" si="3306"/>
        <v/>
      </c>
      <c r="CJ754" s="1322" t="str">
        <f t="shared" si="3306"/>
        <v/>
      </c>
      <c r="CK754" s="1322" t="str">
        <f t="shared" si="3307"/>
        <v/>
      </c>
      <c r="CL754" s="1322" t="str">
        <f t="shared" si="3307"/>
        <v/>
      </c>
      <c r="CM754" s="1322" t="str">
        <f t="shared" si="3307"/>
        <v/>
      </c>
      <c r="CN754" s="1321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2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2">
        <f t="shared" si="3310"/>
        <v>24000</v>
      </c>
      <c r="CG755" s="1322">
        <f t="shared" si="3310"/>
        <v>28800</v>
      </c>
      <c r="CH755" s="1322">
        <f t="shared" si="3310"/>
        <v>28800</v>
      </c>
      <c r="CI755" s="1323">
        <f t="shared" si="3310"/>
        <v>28800</v>
      </c>
      <c r="CJ755" s="1322">
        <f t="shared" si="3310"/>
        <v>33000</v>
      </c>
      <c r="CK755" s="1322">
        <f t="shared" si="3310"/>
        <v>36000</v>
      </c>
      <c r="CL755" s="1322">
        <f t="shared" si="3310"/>
        <v>36000</v>
      </c>
      <c r="CM755" s="1322">
        <f t="shared" si="3310"/>
        <v>45000</v>
      </c>
      <c r="CN755" s="1321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1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311"/>
        <v/>
      </c>
      <c r="CF757" s="1322" t="str">
        <f t="shared" si="3311"/>
        <v/>
      </c>
      <c r="CG757" s="1322" t="str">
        <f t="shared" si="3311"/>
        <v/>
      </c>
      <c r="CH757" s="1322" t="str">
        <f t="shared" si="3311"/>
        <v/>
      </c>
      <c r="CI757" s="1323" t="str">
        <f t="shared" si="3311"/>
        <v/>
      </c>
      <c r="CJ757" s="1322" t="str">
        <f t="shared" si="3311"/>
        <v/>
      </c>
      <c r="CK757" s="1322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312"/>
        <v/>
      </c>
      <c r="CM757" s="1322" t="str">
        <f t="shared" si="3312"/>
        <v/>
      </c>
      <c r="CN757" s="1321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1" t="str">
        <f t="shared" si="3311"/>
        <v/>
      </c>
      <c r="CE758" s="1322" t="str">
        <f t="shared" si="3311"/>
        <v/>
      </c>
      <c r="CF758" s="1322" t="str">
        <f t="shared" si="3311"/>
        <v/>
      </c>
      <c r="CG758" s="1322" t="str">
        <f t="shared" si="3311"/>
        <v/>
      </c>
      <c r="CH758" s="1322" t="str">
        <f t="shared" si="3311"/>
        <v/>
      </c>
      <c r="CI758" s="1323" t="str">
        <f t="shared" si="3311"/>
        <v/>
      </c>
      <c r="CJ758" s="1322" t="str">
        <f t="shared" si="3311"/>
        <v/>
      </c>
      <c r="CK758" s="1322" t="str">
        <f t="shared" si="3312"/>
        <v/>
      </c>
      <c r="CL758" s="1322" t="str">
        <f t="shared" si="3312"/>
        <v/>
      </c>
      <c r="CM758" s="1322" t="str">
        <f t="shared" si="3312"/>
        <v/>
      </c>
      <c r="CN758" s="1321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1" t="str">
        <f t="shared" si="3311"/>
        <v/>
      </c>
      <c r="CE759" s="1322" t="str">
        <f t="shared" si="3311"/>
        <v/>
      </c>
      <c r="CF759" s="1322" t="str">
        <f t="shared" si="3311"/>
        <v/>
      </c>
      <c r="CG759" s="1322" t="str">
        <f t="shared" si="3311"/>
        <v/>
      </c>
      <c r="CH759" s="1322" t="str">
        <f t="shared" si="3311"/>
        <v/>
      </c>
      <c r="CI759" s="1323" t="str">
        <f t="shared" si="3311"/>
        <v/>
      </c>
      <c r="CJ759" s="1322" t="str">
        <f t="shared" si="3311"/>
        <v/>
      </c>
      <c r="CK759" s="1322" t="str">
        <f t="shared" si="3312"/>
        <v/>
      </c>
      <c r="CL759" s="1322" t="str">
        <f t="shared" si="3312"/>
        <v/>
      </c>
      <c r="CM759" s="1322" t="str">
        <f t="shared" si="3312"/>
        <v/>
      </c>
      <c r="CN759" s="1321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315"/>
        <v>1200</v>
      </c>
      <c r="CG760" s="1322">
        <f t="shared" si="3315"/>
        <v>3600</v>
      </c>
      <c r="CH760" s="1322">
        <f t="shared" si="3315"/>
        <v>4320</v>
      </c>
      <c r="CI760" s="1323">
        <f t="shared" si="3315"/>
        <v>4320</v>
      </c>
      <c r="CJ760" s="1322">
        <f t="shared" si="3315"/>
        <v>5400</v>
      </c>
      <c r="CK760" s="1322">
        <f t="shared" si="3315"/>
        <v>6480</v>
      </c>
      <c r="CL760" s="1322">
        <f t="shared" si="3315"/>
        <v>7200</v>
      </c>
      <c r="CM760" s="1322">
        <f t="shared" si="3315"/>
        <v>7200</v>
      </c>
      <c r="CN760" s="1321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1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320"/>
        <v/>
      </c>
      <c r="CF762" s="1322" t="str">
        <f t="shared" si="3320"/>
        <v/>
      </c>
      <c r="CG762" s="1322" t="str">
        <f t="shared" si="3320"/>
        <v/>
      </c>
      <c r="CH762" s="1322" t="str">
        <f t="shared" si="3320"/>
        <v/>
      </c>
      <c r="CI762" s="1323" t="str">
        <f t="shared" si="3320"/>
        <v/>
      </c>
      <c r="CJ762" s="1322" t="str">
        <f t="shared" si="3320"/>
        <v/>
      </c>
      <c r="CK762" s="1322" t="str">
        <f t="shared" si="3320"/>
        <v/>
      </c>
      <c r="CL762" s="1322" t="str">
        <f t="shared" si="3320"/>
        <v/>
      </c>
      <c r="CM762" s="1322" t="str">
        <f t="shared" si="3320"/>
        <v/>
      </c>
      <c r="CN762" s="1321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323"/>
        <v/>
      </c>
      <c r="CG763" s="1322" t="str">
        <f t="shared" si="3323"/>
        <v/>
      </c>
      <c r="CH763" s="1322" t="str">
        <f t="shared" si="3323"/>
        <v/>
      </c>
      <c r="CI763" s="1323" t="str">
        <f t="shared" si="3323"/>
        <v/>
      </c>
      <c r="CJ763" s="1322" t="str">
        <f t="shared" si="3323"/>
        <v/>
      </c>
      <c r="CK763" s="1322" t="str">
        <f t="shared" si="3323"/>
        <v/>
      </c>
      <c r="CL763" s="1322" t="str">
        <f t="shared" si="3323"/>
        <v/>
      </c>
      <c r="CM763" s="1322" t="str">
        <f t="shared" si="3323"/>
        <v/>
      </c>
      <c r="CN763" s="1321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323"/>
        <v/>
      </c>
      <c r="CF764" s="1322" t="str">
        <f t="shared" si="3323"/>
        <v/>
      </c>
      <c r="CG764" s="1322" t="str">
        <f t="shared" si="3323"/>
        <v/>
      </c>
      <c r="CH764" s="1322" t="str">
        <f t="shared" si="3323"/>
        <v/>
      </c>
      <c r="CI764" s="1323" t="str">
        <f t="shared" si="3323"/>
        <v/>
      </c>
      <c r="CJ764" s="1322" t="str">
        <f t="shared" si="3323"/>
        <v/>
      </c>
      <c r="CK764" s="1322" t="str">
        <f t="shared" si="3323"/>
        <v/>
      </c>
      <c r="CL764" s="1322" t="str">
        <f t="shared" si="3323"/>
        <v/>
      </c>
      <c r="CM764" s="1322" t="str">
        <f t="shared" si="3323"/>
        <v/>
      </c>
      <c r="CN764" s="1321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323"/>
        <v/>
      </c>
      <c r="CF765" s="1322" t="str">
        <f t="shared" si="3323"/>
        <v/>
      </c>
      <c r="CG765" s="1322" t="str">
        <f t="shared" si="3323"/>
        <v/>
      </c>
      <c r="CH765" s="1322" t="str">
        <f t="shared" si="3323"/>
        <v/>
      </c>
      <c r="CI765" s="1323" t="str">
        <f t="shared" si="3323"/>
        <v/>
      </c>
      <c r="CJ765" s="1322" t="str">
        <f t="shared" si="3323"/>
        <v/>
      </c>
      <c r="CK765" s="1322" t="str">
        <f t="shared" si="3323"/>
        <v/>
      </c>
      <c r="CL765" s="1322" t="str">
        <f t="shared" si="3323"/>
        <v/>
      </c>
      <c r="CM765" s="1322" t="str">
        <f t="shared" si="3323"/>
        <v/>
      </c>
      <c r="CN765" s="1321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1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28"/>
        <v/>
      </c>
      <c r="CF767" s="1322" t="str">
        <f t="shared" si="3328"/>
        <v/>
      </c>
      <c r="CG767" s="1322" t="str">
        <f t="shared" si="3328"/>
        <v/>
      </c>
      <c r="CH767" s="1322" t="str">
        <f t="shared" si="3328"/>
        <v/>
      </c>
      <c r="CI767" s="1323" t="str">
        <f t="shared" si="3328"/>
        <v/>
      </c>
      <c r="CJ767" s="1322" t="str">
        <f t="shared" si="3328"/>
        <v/>
      </c>
      <c r="CK767" s="1322" t="str">
        <f t="shared" si="3328"/>
        <v/>
      </c>
      <c r="CL767" s="1322" t="str">
        <f t="shared" si="3328"/>
        <v/>
      </c>
      <c r="CM767" s="1322" t="str">
        <f t="shared" si="3328"/>
        <v/>
      </c>
      <c r="CN767" s="1321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31"/>
        <v/>
      </c>
      <c r="CG768" s="1322" t="str">
        <f t="shared" si="3331"/>
        <v/>
      </c>
      <c r="CH768" s="1322" t="str">
        <f t="shared" si="3331"/>
        <v/>
      </c>
      <c r="CI768" s="1323" t="str">
        <f t="shared" si="3331"/>
        <v/>
      </c>
      <c r="CJ768" s="1322" t="str">
        <f t="shared" si="3331"/>
        <v/>
      </c>
      <c r="CK768" s="1322" t="str">
        <f t="shared" si="3331"/>
        <v/>
      </c>
      <c r="CL768" s="1322" t="str">
        <f t="shared" si="3331"/>
        <v/>
      </c>
      <c r="CM768" s="1322" t="str">
        <f t="shared" si="3331"/>
        <v/>
      </c>
      <c r="CN768" s="1321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31"/>
        <v/>
      </c>
      <c r="CF769" s="1322" t="str">
        <f t="shared" si="3331"/>
        <v/>
      </c>
      <c r="CG769" s="1322" t="str">
        <f t="shared" si="3331"/>
        <v/>
      </c>
      <c r="CH769" s="1322" t="str">
        <f t="shared" si="3331"/>
        <v/>
      </c>
      <c r="CI769" s="1323" t="str">
        <f t="shared" si="3331"/>
        <v/>
      </c>
      <c r="CJ769" s="1322" t="str">
        <f t="shared" si="3331"/>
        <v/>
      </c>
      <c r="CK769" s="1322" t="str">
        <f t="shared" si="3331"/>
        <v/>
      </c>
      <c r="CL769" s="1322" t="str">
        <f t="shared" si="3331"/>
        <v/>
      </c>
      <c r="CM769" s="1322" t="str">
        <f t="shared" si="3331"/>
        <v/>
      </c>
      <c r="CN769" s="1321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31"/>
        <v/>
      </c>
      <c r="CF770" s="1322" t="str">
        <f t="shared" si="3331"/>
        <v/>
      </c>
      <c r="CG770" s="1322" t="str">
        <f t="shared" si="3331"/>
        <v/>
      </c>
      <c r="CH770" s="1322" t="str">
        <f t="shared" si="3331"/>
        <v/>
      </c>
      <c r="CI770" s="1323" t="str">
        <f t="shared" si="3331"/>
        <v/>
      </c>
      <c r="CJ770" s="1322" t="str">
        <f t="shared" si="3331"/>
        <v/>
      </c>
      <c r="CK770" s="1322" t="str">
        <f t="shared" si="3331"/>
        <v/>
      </c>
      <c r="CL770" s="1322" t="str">
        <f t="shared" si="3331"/>
        <v/>
      </c>
      <c r="CM770" s="1322" t="str">
        <f t="shared" si="3331"/>
        <v/>
      </c>
      <c r="CN770" s="1321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1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2">
        <f t="shared" si="3336"/>
        <v>210</v>
      </c>
      <c r="CF772" s="1322">
        <f t="shared" si="3336"/>
        <v>210</v>
      </c>
      <c r="CG772" s="1322">
        <f t="shared" si="3336"/>
        <v>210</v>
      </c>
      <c r="CH772" s="1322">
        <f t="shared" si="3336"/>
        <v>220</v>
      </c>
      <c r="CI772" s="1323">
        <f t="shared" si="3336"/>
        <v>250</v>
      </c>
      <c r="CJ772" s="1322">
        <f t="shared" si="3336"/>
        <v>250</v>
      </c>
      <c r="CK772" s="1322">
        <f t="shared" si="3336"/>
        <v>300</v>
      </c>
      <c r="CL772" s="1322">
        <f t="shared" si="3336"/>
        <v>300</v>
      </c>
      <c r="CM772" s="1322">
        <f t="shared" si="3336"/>
        <v>300</v>
      </c>
      <c r="CN772" s="1321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1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2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2">
        <f t="shared" si="3339"/>
        <v>40</v>
      </c>
      <c r="CG773" s="1322">
        <f t="shared" si="3339"/>
        <v>45</v>
      </c>
      <c r="CH773" s="1322">
        <f t="shared" si="3339"/>
        <v>50</v>
      </c>
      <c r="CI773" s="1323">
        <f t="shared" si="3339"/>
        <v>50</v>
      </c>
      <c r="CJ773" s="1322">
        <f t="shared" si="3339"/>
        <v>50</v>
      </c>
      <c r="CK773" s="1322">
        <f t="shared" si="3339"/>
        <v>51.96</v>
      </c>
      <c r="CL773" s="1322">
        <f t="shared" si="3339"/>
        <v>55</v>
      </c>
      <c r="CM773" s="1322">
        <f t="shared" si="3339"/>
        <v>60</v>
      </c>
      <c r="CN773" s="1321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1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2">
        <f t="shared" si="3339"/>
        <v>400</v>
      </c>
      <c r="CF774" s="1322">
        <f t="shared" si="3339"/>
        <v>500</v>
      </c>
      <c r="CG774" s="1322">
        <f t="shared" si="3339"/>
        <v>540</v>
      </c>
      <c r="CH774" s="1322">
        <f t="shared" si="3339"/>
        <v>540</v>
      </c>
      <c r="CI774" s="1323">
        <f t="shared" si="3339"/>
        <v>540</v>
      </c>
      <c r="CJ774" s="1322">
        <f t="shared" si="3339"/>
        <v>540</v>
      </c>
      <c r="CK774" s="1322">
        <f t="shared" si="3339"/>
        <v>540</v>
      </c>
      <c r="CL774" s="1322">
        <f t="shared" si="3339"/>
        <v>550</v>
      </c>
      <c r="CM774" s="1322">
        <f t="shared" si="3339"/>
        <v>600</v>
      </c>
      <c r="CN774" s="1321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1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2">
        <f t="shared" si="3339"/>
        <v>4000</v>
      </c>
      <c r="CF775" s="1322">
        <f t="shared" si="3339"/>
        <v>4800</v>
      </c>
      <c r="CG775" s="1322">
        <f t="shared" si="3339"/>
        <v>4800</v>
      </c>
      <c r="CH775" s="1322">
        <f t="shared" si="3339"/>
        <v>4800</v>
      </c>
      <c r="CI775" s="1323">
        <f t="shared" si="3339"/>
        <v>4800</v>
      </c>
      <c r="CJ775" s="1322">
        <f t="shared" si="3339"/>
        <v>4800</v>
      </c>
      <c r="CK775" s="1322">
        <f t="shared" si="3339"/>
        <v>4800</v>
      </c>
      <c r="CL775" s="1322">
        <f t="shared" si="3339"/>
        <v>5400</v>
      </c>
      <c r="CM775" s="1322">
        <f t="shared" si="3339"/>
        <v>6000</v>
      </c>
      <c r="CN775" s="1321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39"/>
        <v/>
      </c>
      <c r="CF776" s="1322" t="str">
        <f t="shared" si="3339"/>
        <v/>
      </c>
      <c r="CG776" s="1322" t="str">
        <f t="shared" si="3339"/>
        <v/>
      </c>
      <c r="CH776" s="1322">
        <f t="shared" si="3339"/>
        <v>0</v>
      </c>
      <c r="CI776" s="1323">
        <f t="shared" si="3339"/>
        <v>0</v>
      </c>
      <c r="CJ776" s="1322">
        <f t="shared" si="3339"/>
        <v>0</v>
      </c>
      <c r="CK776" s="1322">
        <f t="shared" si="3339"/>
        <v>0</v>
      </c>
      <c r="CL776" s="1322" t="str">
        <f t="shared" si="3339"/>
        <v/>
      </c>
      <c r="CM776" s="1322" t="str">
        <f t="shared" si="3339"/>
        <v/>
      </c>
      <c r="CN776" s="1321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1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44"/>
        <v/>
      </c>
      <c r="CF778" s="1322" t="str">
        <f t="shared" si="3344"/>
        <v/>
      </c>
      <c r="CG778" s="1322" t="str">
        <f t="shared" si="3344"/>
        <v/>
      </c>
      <c r="CH778" s="1322" t="str">
        <f t="shared" si="3344"/>
        <v/>
      </c>
      <c r="CI778" s="1323" t="str">
        <f t="shared" si="3344"/>
        <v/>
      </c>
      <c r="CJ778" s="1322" t="str">
        <f t="shared" si="3344"/>
        <v/>
      </c>
      <c r="CK778" s="1322" t="str">
        <f t="shared" si="3344"/>
        <v/>
      </c>
      <c r="CL778" s="1322" t="str">
        <f t="shared" si="3344"/>
        <v/>
      </c>
      <c r="CM778" s="1322" t="str">
        <f t="shared" si="3344"/>
        <v/>
      </c>
      <c r="CN778" s="1321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1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66"/>
        <v/>
      </c>
      <c r="CG779" s="1322" t="str">
        <f t="shared" si="3366"/>
        <v/>
      </c>
      <c r="CH779" s="1322" t="str">
        <f t="shared" si="3366"/>
        <v/>
      </c>
      <c r="CI779" s="1323" t="str">
        <f t="shared" si="3366"/>
        <v/>
      </c>
      <c r="CJ779" s="1322" t="str">
        <f t="shared" si="3366"/>
        <v/>
      </c>
      <c r="CK779" s="1322" t="str">
        <f t="shared" si="3366"/>
        <v/>
      </c>
      <c r="CL779" s="1322" t="str">
        <f t="shared" si="3366"/>
        <v/>
      </c>
      <c r="CM779" s="1322" t="str">
        <f t="shared" si="3366"/>
        <v/>
      </c>
      <c r="CN779" s="1321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1" t="str">
        <f t="shared" si="3365"/>
        <v/>
      </c>
      <c r="CE780" s="1322" t="str">
        <f t="shared" si="3366"/>
        <v/>
      </c>
      <c r="CF780" s="1322" t="str">
        <f t="shared" si="3366"/>
        <v/>
      </c>
      <c r="CG780" s="1322" t="str">
        <f t="shared" si="3366"/>
        <v/>
      </c>
      <c r="CH780" s="1322" t="str">
        <f t="shared" si="3366"/>
        <v/>
      </c>
      <c r="CI780" s="1323" t="str">
        <f t="shared" si="3366"/>
        <v/>
      </c>
      <c r="CJ780" s="1322" t="str">
        <f t="shared" si="3366"/>
        <v/>
      </c>
      <c r="CK780" s="1322" t="str">
        <f t="shared" si="3366"/>
        <v/>
      </c>
      <c r="CL780" s="1322" t="str">
        <f t="shared" si="3366"/>
        <v/>
      </c>
      <c r="CM780" s="1322" t="str">
        <f t="shared" si="3366"/>
        <v/>
      </c>
      <c r="CN780" s="1321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1" t="str">
        <f t="shared" si="3365"/>
        <v/>
      </c>
      <c r="CE781" s="1322" t="str">
        <f t="shared" si="3366"/>
        <v/>
      </c>
      <c r="CF781" s="1322" t="str">
        <f t="shared" si="3366"/>
        <v/>
      </c>
      <c r="CG781" s="1322" t="str">
        <f t="shared" si="3366"/>
        <v/>
      </c>
      <c r="CH781" s="1322" t="str">
        <f t="shared" si="3366"/>
        <v/>
      </c>
      <c r="CI781" s="1323" t="str">
        <f t="shared" si="3366"/>
        <v/>
      </c>
      <c r="CJ781" s="1322" t="str">
        <f t="shared" si="3366"/>
        <v/>
      </c>
      <c r="CK781" s="1322" t="str">
        <f t="shared" si="3366"/>
        <v/>
      </c>
      <c r="CL781" s="1322" t="str">
        <f t="shared" si="3366"/>
        <v/>
      </c>
      <c r="CM781" s="1322" t="str">
        <f t="shared" si="3366"/>
        <v/>
      </c>
      <c r="CN781" s="1321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1">
        <f t="shared" si="3365"/>
        <v>0</v>
      </c>
      <c r="CE782" s="1322">
        <f t="shared" si="3366"/>
        <v>0</v>
      </c>
      <c r="CF782" s="1322">
        <f t="shared" si="3366"/>
        <v>0</v>
      </c>
      <c r="CG782" s="1322">
        <f t="shared" si="3366"/>
        <v>0</v>
      </c>
      <c r="CH782" s="1322">
        <f t="shared" si="3366"/>
        <v>0</v>
      </c>
      <c r="CI782" s="1323">
        <f t="shared" si="3366"/>
        <v>0</v>
      </c>
      <c r="CJ782" s="1322">
        <f t="shared" si="3366"/>
        <v>0</v>
      </c>
      <c r="CK782" s="1322">
        <f t="shared" si="3366"/>
        <v>0</v>
      </c>
      <c r="CL782" s="1322">
        <f t="shared" si="3366"/>
        <v>0</v>
      </c>
      <c r="CM782" s="1322">
        <f t="shared" si="3366"/>
        <v>0</v>
      </c>
      <c r="CN782" s="1321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1">
        <f t="shared" si="3365"/>
        <v>200</v>
      </c>
      <c r="CE783" s="1322">
        <f t="shared" si="3366"/>
        <v>200</v>
      </c>
      <c r="CF783" s="1322">
        <f t="shared" si="3366"/>
        <v>200</v>
      </c>
      <c r="CG783" s="1322">
        <f t="shared" si="3366"/>
        <v>200</v>
      </c>
      <c r="CH783" s="1322">
        <f t="shared" si="3366"/>
        <v>220</v>
      </c>
      <c r="CI783" s="1323">
        <f t="shared" si="3366"/>
        <v>300</v>
      </c>
      <c r="CJ783" s="1322">
        <f t="shared" si="3366"/>
        <v>300</v>
      </c>
      <c r="CK783" s="1322">
        <f t="shared" si="3366"/>
        <v>300</v>
      </c>
      <c r="CL783" s="1322">
        <f t="shared" si="3366"/>
        <v>300</v>
      </c>
      <c r="CM783" s="1322">
        <f t="shared" si="3366"/>
        <v>350</v>
      </c>
      <c r="CN783" s="1321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1">
        <f t="shared" si="3365"/>
        <v>300</v>
      </c>
      <c r="CE784" s="1322">
        <f t="shared" si="3366"/>
        <v>300</v>
      </c>
      <c r="CF784" s="1322">
        <f t="shared" si="3366"/>
        <v>300</v>
      </c>
      <c r="CG784" s="1322">
        <f t="shared" si="3366"/>
        <v>330</v>
      </c>
      <c r="CH784" s="1322">
        <f t="shared" si="3366"/>
        <v>360</v>
      </c>
      <c r="CI784" s="1323">
        <f t="shared" si="3366"/>
        <v>400</v>
      </c>
      <c r="CJ784" s="1322">
        <f t="shared" si="3366"/>
        <v>400</v>
      </c>
      <c r="CK784" s="1322">
        <f t="shared" si="3366"/>
        <v>400</v>
      </c>
      <c r="CL784" s="1322">
        <f t="shared" si="3366"/>
        <v>400</v>
      </c>
      <c r="CM784" s="1322">
        <f t="shared" si="3366"/>
        <v>500</v>
      </c>
      <c r="CN784" s="1321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1">
        <f t="shared" si="3365"/>
        <v>350</v>
      </c>
      <c r="CE785" s="1322">
        <f t="shared" si="3366"/>
        <v>400</v>
      </c>
      <c r="CF785" s="1322">
        <f t="shared" si="3366"/>
        <v>400</v>
      </c>
      <c r="CG785" s="1322">
        <f t="shared" si="3366"/>
        <v>400</v>
      </c>
      <c r="CH785" s="1322">
        <f t="shared" si="3366"/>
        <v>450</v>
      </c>
      <c r="CI785" s="1323">
        <f t="shared" si="3366"/>
        <v>450</v>
      </c>
      <c r="CJ785" s="1322">
        <f t="shared" si="3366"/>
        <v>450</v>
      </c>
      <c r="CK785" s="1322">
        <f t="shared" si="3366"/>
        <v>500</v>
      </c>
      <c r="CL785" s="1322">
        <f t="shared" si="3366"/>
        <v>500</v>
      </c>
      <c r="CM785" s="1322">
        <f t="shared" si="3366"/>
        <v>500</v>
      </c>
      <c r="CN785" s="1321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1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74"/>
        <v/>
      </c>
      <c r="CF787" s="1322" t="str">
        <f t="shared" si="3374"/>
        <v/>
      </c>
      <c r="CG787" s="1322" t="str">
        <f t="shared" si="3374"/>
        <v/>
      </c>
      <c r="CH787" s="1322" t="str">
        <f t="shared" si="3374"/>
        <v/>
      </c>
      <c r="CI787" s="1323" t="str">
        <f t="shared" si="3374"/>
        <v/>
      </c>
      <c r="CJ787" s="1322" t="str">
        <f t="shared" si="3374"/>
        <v/>
      </c>
      <c r="CK787" s="1322" t="str">
        <f t="shared" si="3374"/>
        <v/>
      </c>
      <c r="CL787" s="1322" t="str">
        <f t="shared" si="3374"/>
        <v/>
      </c>
      <c r="CM787" s="1322" t="str">
        <f t="shared" si="3374"/>
        <v/>
      </c>
      <c r="CN787" s="1321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1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97"/>
        <v/>
      </c>
      <c r="CG788" s="1322" t="str">
        <f t="shared" si="3397"/>
        <v/>
      </c>
      <c r="CH788" s="1322" t="str">
        <f t="shared" si="3397"/>
        <v/>
      </c>
      <c r="CI788" s="1323" t="str">
        <f t="shared" si="3397"/>
        <v/>
      </c>
      <c r="CJ788" s="1322" t="str">
        <f t="shared" si="3397"/>
        <v/>
      </c>
      <c r="CK788" s="1322" t="str">
        <f t="shared" si="3397"/>
        <v/>
      </c>
      <c r="CL788" s="1322" t="str">
        <f t="shared" si="3397"/>
        <v/>
      </c>
      <c r="CM788" s="1322" t="str">
        <f t="shared" si="3397"/>
        <v/>
      </c>
      <c r="CN788" s="1321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1" t="str">
        <f t="shared" si="3396"/>
        <v/>
      </c>
      <c r="CE789" s="1322" t="str">
        <f t="shared" si="3397"/>
        <v/>
      </c>
      <c r="CF789" s="1322" t="str">
        <f t="shared" si="3397"/>
        <v/>
      </c>
      <c r="CG789" s="1322" t="str">
        <f t="shared" si="3397"/>
        <v/>
      </c>
      <c r="CH789" s="1322" t="str">
        <f t="shared" si="3397"/>
        <v/>
      </c>
      <c r="CI789" s="1323" t="str">
        <f t="shared" si="3397"/>
        <v/>
      </c>
      <c r="CJ789" s="1322" t="str">
        <f t="shared" si="3397"/>
        <v/>
      </c>
      <c r="CK789" s="1322" t="str">
        <f t="shared" si="3397"/>
        <v/>
      </c>
      <c r="CL789" s="1322" t="str">
        <f t="shared" si="3397"/>
        <v/>
      </c>
      <c r="CM789" s="1322" t="str">
        <f t="shared" si="3397"/>
        <v/>
      </c>
      <c r="CN789" s="1321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1" t="str">
        <f t="shared" si="3396"/>
        <v/>
      </c>
      <c r="CE790" s="1322" t="str">
        <f t="shared" si="3397"/>
        <v/>
      </c>
      <c r="CF790" s="1322" t="str">
        <f t="shared" si="3397"/>
        <v/>
      </c>
      <c r="CG790" s="1322" t="str">
        <f t="shared" si="3397"/>
        <v/>
      </c>
      <c r="CH790" s="1322" t="str">
        <f t="shared" si="3397"/>
        <v/>
      </c>
      <c r="CI790" s="1323" t="str">
        <f t="shared" si="3397"/>
        <v/>
      </c>
      <c r="CJ790" s="1322" t="str">
        <f t="shared" si="3397"/>
        <v/>
      </c>
      <c r="CK790" s="1322" t="str">
        <f t="shared" si="3397"/>
        <v/>
      </c>
      <c r="CL790" s="1322" t="str">
        <f t="shared" si="3397"/>
        <v/>
      </c>
      <c r="CM790" s="1322" t="str">
        <f t="shared" si="3397"/>
        <v/>
      </c>
      <c r="CN790" s="1321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1"/>
      <c r="CE791" s="1322" t="str">
        <f t="shared" si="3397"/>
        <v/>
      </c>
      <c r="CF791" s="1322" t="str">
        <f t="shared" si="3397"/>
        <v/>
      </c>
      <c r="CG791" s="1322" t="str">
        <f t="shared" si="3397"/>
        <v/>
      </c>
      <c r="CH791" s="1322" t="str">
        <f t="shared" si="3397"/>
        <v/>
      </c>
      <c r="CI791" s="1323" t="str">
        <f t="shared" si="3397"/>
        <v/>
      </c>
      <c r="CJ791" s="1322" t="str">
        <f t="shared" si="3397"/>
        <v/>
      </c>
      <c r="CK791" s="1322" t="str">
        <f t="shared" si="3397"/>
        <v/>
      </c>
      <c r="CL791" s="1322" t="str">
        <f t="shared" si="3397"/>
        <v/>
      </c>
      <c r="CM791" s="1322" t="str">
        <f t="shared" si="3397"/>
        <v/>
      </c>
      <c r="CN791" s="1321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1"/>
      <c r="CE792" s="1322">
        <f t="shared" si="3397"/>
        <v>50</v>
      </c>
      <c r="CF792" s="1322">
        <f t="shared" si="3397"/>
        <v>50</v>
      </c>
      <c r="CG792" s="1322">
        <f t="shared" si="3397"/>
        <v>55</v>
      </c>
      <c r="CH792" s="1322">
        <f t="shared" si="3397"/>
        <v>60</v>
      </c>
      <c r="CI792" s="1323">
        <f t="shared" si="3397"/>
        <v>100</v>
      </c>
      <c r="CJ792" s="1322">
        <f t="shared" si="3397"/>
        <v>200</v>
      </c>
      <c r="CK792" s="1322">
        <f t="shared" si="3397"/>
        <v>250</v>
      </c>
      <c r="CL792" s="1322">
        <f t="shared" si="3397"/>
        <v>350</v>
      </c>
      <c r="CM792" s="1322">
        <f t="shared" si="3397"/>
        <v>500</v>
      </c>
      <c r="CN792" s="1321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1" t="str">
        <f t="shared" si="3396"/>
        <v/>
      </c>
      <c r="CE793" s="1322">
        <f t="shared" si="3397"/>
        <v>250</v>
      </c>
      <c r="CF793" s="1322">
        <f t="shared" si="3397"/>
        <v>250</v>
      </c>
      <c r="CG793" s="1322">
        <f t="shared" si="3397"/>
        <v>300</v>
      </c>
      <c r="CH793" s="1322">
        <f t="shared" si="3397"/>
        <v>300</v>
      </c>
      <c r="CI793" s="1323">
        <f t="shared" si="3397"/>
        <v>350</v>
      </c>
      <c r="CJ793" s="1322">
        <f t="shared" si="3397"/>
        <v>400</v>
      </c>
      <c r="CK793" s="1322">
        <f t="shared" si="3397"/>
        <v>400</v>
      </c>
      <c r="CL793" s="1322">
        <f t="shared" si="3397"/>
        <v>500</v>
      </c>
      <c r="CM793" s="1322">
        <f t="shared" si="3397"/>
        <v>600</v>
      </c>
      <c r="CN793" s="1321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1" t="str">
        <f t="shared" si="3396"/>
        <v/>
      </c>
      <c r="CE794" s="1322" t="str">
        <f t="shared" si="3397"/>
        <v/>
      </c>
      <c r="CF794" s="1322" t="str">
        <f t="shared" si="3397"/>
        <v/>
      </c>
      <c r="CG794" s="1322" t="str">
        <f t="shared" si="3397"/>
        <v/>
      </c>
      <c r="CH794" s="1322" t="str">
        <f t="shared" si="3397"/>
        <v/>
      </c>
      <c r="CI794" s="1323" t="str">
        <f t="shared" si="3397"/>
        <v/>
      </c>
      <c r="CJ794" s="1322" t="str">
        <f t="shared" si="3397"/>
        <v/>
      </c>
      <c r="CK794" s="1322" t="str">
        <f t="shared" si="3397"/>
        <v/>
      </c>
      <c r="CL794" s="1322" t="str">
        <f t="shared" si="3397"/>
        <v/>
      </c>
      <c r="CM794" s="1322" t="str">
        <f t="shared" si="3397"/>
        <v/>
      </c>
      <c r="CN794" s="1321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1">
        <f t="shared" si="3396"/>
        <v>0</v>
      </c>
      <c r="CE795" s="1322">
        <f t="shared" si="3397"/>
        <v>800</v>
      </c>
      <c r="CF795" s="1322">
        <f t="shared" si="3397"/>
        <v>800</v>
      </c>
      <c r="CG795" s="1322">
        <f t="shared" si="3397"/>
        <v>950</v>
      </c>
      <c r="CH795" s="1322">
        <f t="shared" si="3397"/>
        <v>1000</v>
      </c>
      <c r="CI795" s="1323">
        <f t="shared" si="3397"/>
        <v>1000</v>
      </c>
      <c r="CJ795" s="1322">
        <f t="shared" si="3397"/>
        <v>1200</v>
      </c>
      <c r="CK795" s="1322">
        <f t="shared" si="3397"/>
        <v>1200</v>
      </c>
      <c r="CL795" s="1322">
        <f t="shared" si="3397"/>
        <v>1200</v>
      </c>
      <c r="CM795" s="1322">
        <f t="shared" si="3397"/>
        <v>1200</v>
      </c>
      <c r="CN795" s="1321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1" t="str">
        <f t="shared" si="3396"/>
        <v/>
      </c>
      <c r="CE796" s="1322" t="str">
        <f t="shared" si="3397"/>
        <v/>
      </c>
      <c r="CF796" s="1322" t="str">
        <f t="shared" si="3397"/>
        <v/>
      </c>
      <c r="CG796" s="1322" t="str">
        <f t="shared" si="3397"/>
        <v/>
      </c>
      <c r="CH796" s="1322" t="str">
        <f t="shared" si="3397"/>
        <v/>
      </c>
      <c r="CI796" s="1323" t="str">
        <f t="shared" si="3397"/>
        <v/>
      </c>
      <c r="CJ796" s="1322" t="str">
        <f t="shared" si="3397"/>
        <v/>
      </c>
      <c r="CK796" s="1322" t="str">
        <f t="shared" si="3397"/>
        <v/>
      </c>
      <c r="CL796" s="1322" t="str">
        <f t="shared" si="3397"/>
        <v/>
      </c>
      <c r="CM796" s="1322" t="str">
        <f t="shared" si="3397"/>
        <v/>
      </c>
      <c r="CN796" s="1321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1" t="str">
        <f t="shared" si="3396"/>
        <v/>
      </c>
      <c r="CE797" s="1322" t="str">
        <f t="shared" si="3397"/>
        <v/>
      </c>
      <c r="CF797" s="1322" t="str">
        <f t="shared" si="3397"/>
        <v/>
      </c>
      <c r="CG797" s="1322" t="str">
        <f t="shared" si="3397"/>
        <v/>
      </c>
      <c r="CH797" s="1322" t="str">
        <f t="shared" si="3397"/>
        <v/>
      </c>
      <c r="CI797" s="1323" t="str">
        <f t="shared" si="3397"/>
        <v/>
      </c>
      <c r="CJ797" s="1322" t="str">
        <f t="shared" si="3397"/>
        <v/>
      </c>
      <c r="CK797" s="1322" t="str">
        <f t="shared" si="3397"/>
        <v/>
      </c>
      <c r="CL797" s="1322" t="str">
        <f t="shared" si="3397"/>
        <v/>
      </c>
      <c r="CM797" s="1322" t="str">
        <f t="shared" si="3397"/>
        <v/>
      </c>
      <c r="CN797" s="1321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1" t="str">
        <f t="shared" si="3396"/>
        <v/>
      </c>
      <c r="CE798" s="1322" t="str">
        <f t="shared" si="3397"/>
        <v/>
      </c>
      <c r="CF798" s="1322" t="str">
        <f t="shared" si="3397"/>
        <v/>
      </c>
      <c r="CG798" s="1322" t="str">
        <f t="shared" si="3397"/>
        <v/>
      </c>
      <c r="CH798" s="1322" t="str">
        <f t="shared" si="3397"/>
        <v/>
      </c>
      <c r="CI798" s="1323" t="str">
        <f t="shared" si="3397"/>
        <v/>
      </c>
      <c r="CJ798" s="1322" t="str">
        <f t="shared" si="3397"/>
        <v/>
      </c>
      <c r="CK798" s="1322" t="str">
        <f t="shared" si="3397"/>
        <v/>
      </c>
      <c r="CL798" s="1322" t="str">
        <f t="shared" si="3397"/>
        <v/>
      </c>
      <c r="CM798" s="1322" t="str">
        <f t="shared" si="3397"/>
        <v/>
      </c>
      <c r="CN798" s="1321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1">
        <f t="shared" si="3396"/>
        <v>800</v>
      </c>
      <c r="CE799" s="1322">
        <f t="shared" si="3397"/>
        <v>800</v>
      </c>
      <c r="CF799" s="1322">
        <f t="shared" si="3397"/>
        <v>900</v>
      </c>
      <c r="CG799" s="1322">
        <f t="shared" si="3397"/>
        <v>1000</v>
      </c>
      <c r="CH799" s="1322">
        <f t="shared" si="3397"/>
        <v>1000</v>
      </c>
      <c r="CI799" s="1323">
        <f t="shared" si="3397"/>
        <v>1200</v>
      </c>
      <c r="CJ799" s="1322">
        <f t="shared" si="3397"/>
        <v>1200</v>
      </c>
      <c r="CK799" s="1322">
        <f t="shared" si="3397"/>
        <v>1200</v>
      </c>
      <c r="CL799" s="1322">
        <f t="shared" si="3397"/>
        <v>1200</v>
      </c>
      <c r="CM799" s="1322">
        <f t="shared" si="3397"/>
        <v>3000</v>
      </c>
      <c r="CN799" s="1321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1">
        <f t="shared" si="3396"/>
        <v>500</v>
      </c>
      <c r="CE800" s="1322">
        <f t="shared" si="3397"/>
        <v>700</v>
      </c>
      <c r="CF800" s="1322">
        <f t="shared" si="3397"/>
        <v>750</v>
      </c>
      <c r="CG800" s="1322">
        <f t="shared" si="3397"/>
        <v>800</v>
      </c>
      <c r="CH800" s="1322">
        <f t="shared" si="3397"/>
        <v>800</v>
      </c>
      <c r="CI800" s="1323">
        <f t="shared" si="3397"/>
        <v>800</v>
      </c>
      <c r="CJ800" s="1322">
        <f t="shared" si="3397"/>
        <v>800</v>
      </c>
      <c r="CK800" s="1322">
        <f t="shared" si="3397"/>
        <v>900</v>
      </c>
      <c r="CL800" s="1322">
        <f t="shared" si="3397"/>
        <v>900</v>
      </c>
      <c r="CM800" s="1322">
        <f t="shared" si="3397"/>
        <v>1200</v>
      </c>
      <c r="CN800" s="1321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1">
        <f t="shared" si="3396"/>
        <v>400</v>
      </c>
      <c r="CE801" s="1322">
        <f t="shared" si="3397"/>
        <v>800</v>
      </c>
      <c r="CF801" s="1322">
        <f t="shared" si="3397"/>
        <v>1000</v>
      </c>
      <c r="CG801" s="1322">
        <f t="shared" si="3397"/>
        <v>1200</v>
      </c>
      <c r="CH801" s="1322">
        <f t="shared" si="3397"/>
        <v>1500</v>
      </c>
      <c r="CI801" s="1323">
        <f t="shared" si="3397"/>
        <v>1550</v>
      </c>
      <c r="CJ801" s="1322">
        <f t="shared" si="3397"/>
        <v>1600</v>
      </c>
      <c r="CK801" s="1322">
        <f t="shared" si="3397"/>
        <v>1800</v>
      </c>
      <c r="CL801" s="1322">
        <f t="shared" si="3397"/>
        <v>2000</v>
      </c>
      <c r="CM801" s="1322">
        <f t="shared" si="3397"/>
        <v>2400</v>
      </c>
      <c r="CN801" s="1321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1">
        <f t="shared" si="3396"/>
        <v>300</v>
      </c>
      <c r="CE802" s="1322">
        <f t="shared" si="3397"/>
        <v>390</v>
      </c>
      <c r="CF802" s="1322">
        <f t="shared" si="3397"/>
        <v>400</v>
      </c>
      <c r="CG802" s="1322">
        <f t="shared" si="3397"/>
        <v>450</v>
      </c>
      <c r="CH802" s="1322">
        <f t="shared" si="3397"/>
        <v>500</v>
      </c>
      <c r="CI802" s="1323">
        <f t="shared" si="3397"/>
        <v>500</v>
      </c>
      <c r="CJ802" s="1322">
        <f t="shared" si="3397"/>
        <v>600</v>
      </c>
      <c r="CK802" s="1322">
        <f t="shared" si="3397"/>
        <v>600</v>
      </c>
      <c r="CL802" s="1322">
        <f t="shared" si="3397"/>
        <v>700</v>
      </c>
      <c r="CM802" s="1322">
        <f t="shared" si="3397"/>
        <v>1200</v>
      </c>
      <c r="CN802" s="1321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1">
        <f t="shared" si="3396"/>
        <v>1200</v>
      </c>
      <c r="CE803" s="1322">
        <f t="shared" si="3397"/>
        <v>1200</v>
      </c>
      <c r="CF803" s="1322">
        <f t="shared" si="3397"/>
        <v>1200</v>
      </c>
      <c r="CG803" s="1322">
        <f t="shared" si="3397"/>
        <v>2500</v>
      </c>
      <c r="CH803" s="1322">
        <f t="shared" si="3397"/>
        <v>3000</v>
      </c>
      <c r="CI803" s="1323">
        <f t="shared" si="3397"/>
        <v>3000</v>
      </c>
      <c r="CJ803" s="1322">
        <f t="shared" si="3397"/>
        <v>3000</v>
      </c>
      <c r="CK803" s="1322">
        <f t="shared" si="3397"/>
        <v>3000</v>
      </c>
      <c r="CL803" s="1322">
        <f t="shared" si="3397"/>
        <v>3000</v>
      </c>
      <c r="CM803" s="1322">
        <f t="shared" si="3397"/>
        <v>3000</v>
      </c>
      <c r="CN803" s="1321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1" t="str">
        <f t="shared" si="3396"/>
        <v/>
      </c>
      <c r="CE804" s="1322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406"/>
        <v/>
      </c>
      <c r="CG804" s="1322" t="str">
        <f t="shared" si="3406"/>
        <v/>
      </c>
      <c r="CH804" s="1322" t="str">
        <f t="shared" si="3406"/>
        <v/>
      </c>
      <c r="CI804" s="1323" t="str">
        <f t="shared" si="3406"/>
        <v/>
      </c>
      <c r="CJ804" s="1322" t="str">
        <f t="shared" si="3406"/>
        <v/>
      </c>
      <c r="CK804" s="1322" t="str">
        <f t="shared" si="3406"/>
        <v/>
      </c>
      <c r="CL804" s="1322" t="str">
        <f t="shared" si="3406"/>
        <v/>
      </c>
      <c r="CM804" s="1322" t="str">
        <f t="shared" si="3406"/>
        <v/>
      </c>
      <c r="CN804" s="1321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1" t="str">
        <f t="shared" si="3396"/>
        <v/>
      </c>
      <c r="CE805" s="1322" t="str">
        <f t="shared" si="3406"/>
        <v/>
      </c>
      <c r="CF805" s="1322" t="str">
        <f t="shared" si="3406"/>
        <v/>
      </c>
      <c r="CG805" s="1322" t="str">
        <f t="shared" si="3406"/>
        <v/>
      </c>
      <c r="CH805" s="1322" t="str">
        <f t="shared" si="3406"/>
        <v/>
      </c>
      <c r="CI805" s="1323" t="str">
        <f t="shared" si="3406"/>
        <v/>
      </c>
      <c r="CJ805" s="1322" t="str">
        <f t="shared" si="3406"/>
        <v/>
      </c>
      <c r="CK805" s="1322" t="str">
        <f t="shared" si="3406"/>
        <v/>
      </c>
      <c r="CL805" s="1322" t="str">
        <f t="shared" si="3406"/>
        <v/>
      </c>
      <c r="CM805" s="1322" t="str">
        <f t="shared" si="3406"/>
        <v/>
      </c>
      <c r="CN805" s="1321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1" t="str">
        <f t="shared" si="3396"/>
        <v/>
      </c>
      <c r="CE806" s="1322" t="str">
        <f t="shared" si="3406"/>
        <v/>
      </c>
      <c r="CF806" s="1322" t="str">
        <f t="shared" si="3406"/>
        <v/>
      </c>
      <c r="CG806" s="1322" t="str">
        <f t="shared" si="3406"/>
        <v/>
      </c>
      <c r="CH806" s="1322" t="str">
        <f t="shared" si="3406"/>
        <v/>
      </c>
      <c r="CI806" s="1323" t="str">
        <f t="shared" si="3406"/>
        <v/>
      </c>
      <c r="CJ806" s="1322" t="str">
        <f t="shared" si="3406"/>
        <v/>
      </c>
      <c r="CK806" s="1322" t="str">
        <f t="shared" si="3406"/>
        <v/>
      </c>
      <c r="CL806" s="1322" t="str">
        <f t="shared" si="3406"/>
        <v/>
      </c>
      <c r="CM806" s="1322" t="str">
        <f t="shared" si="3406"/>
        <v/>
      </c>
      <c r="CN806" s="1321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740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96"/>
        <v/>
      </c>
      <c r="CE809" s="1322" t="str">
        <f t="shared" si="3406"/>
        <v/>
      </c>
      <c r="CF809" s="1322" t="str">
        <f t="shared" si="3406"/>
        <v/>
      </c>
      <c r="CG809" s="1322" t="str">
        <f t="shared" si="3406"/>
        <v/>
      </c>
      <c r="CH809" s="1322" t="str">
        <f t="shared" si="3406"/>
        <v/>
      </c>
      <c r="CI809" s="1323" t="str">
        <f t="shared" si="3406"/>
        <v/>
      </c>
      <c r="CJ809" s="1322" t="str">
        <f t="shared" si="3406"/>
        <v/>
      </c>
      <c r="CK809" s="1322" t="str">
        <f t="shared" si="3406"/>
        <v/>
      </c>
      <c r="CL809" s="1322" t="str">
        <f t="shared" si="3406"/>
        <v/>
      </c>
      <c r="CM809" s="1322" t="str">
        <f t="shared" si="3406"/>
        <v/>
      </c>
      <c r="CN809" s="1321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951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96"/>
        <v/>
      </c>
      <c r="CE810" s="1322" t="str">
        <f t="shared" si="3406"/>
        <v/>
      </c>
      <c r="CF810" s="1322" t="str">
        <f t="shared" si="3406"/>
        <v/>
      </c>
      <c r="CG810" s="1322" t="str">
        <f t="shared" si="3406"/>
        <v/>
      </c>
      <c r="CH810" s="1322" t="str">
        <f t="shared" si="3406"/>
        <v/>
      </c>
      <c r="CI810" s="1323" t="str">
        <f t="shared" si="3406"/>
        <v/>
      </c>
      <c r="CJ810" s="1322" t="str">
        <f t="shared" si="3406"/>
        <v/>
      </c>
      <c r="CK810" s="1322" t="str">
        <f t="shared" si="3406"/>
        <v/>
      </c>
      <c r="CL810" s="1322" t="str">
        <f t="shared" si="3406"/>
        <v/>
      </c>
      <c r="CM810" s="1322" t="str">
        <f t="shared" si="3406"/>
        <v/>
      </c>
      <c r="CN810" s="1321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2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2">
        <f t="shared" si="3411"/>
        <v>13389.96</v>
      </c>
      <c r="CG812" s="1322">
        <f t="shared" si="3411"/>
        <v>14700</v>
      </c>
      <c r="CH812" s="1322">
        <f t="shared" si="3411"/>
        <v>14710</v>
      </c>
      <c r="CI812" s="1323">
        <f t="shared" si="3411"/>
        <v>14840</v>
      </c>
      <c r="CJ812" s="1322">
        <f t="shared" si="3411"/>
        <v>15130</v>
      </c>
      <c r="CK812" s="1322">
        <f t="shared" si="3411"/>
        <v>17955</v>
      </c>
      <c r="CL812" s="1322">
        <f t="shared" si="3411"/>
        <v>19720</v>
      </c>
      <c r="CM812" s="1322">
        <f t="shared" si="3411"/>
        <v>20350</v>
      </c>
      <c r="CN812" s="1321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4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422"/>
        <v>0</v>
      </c>
      <c r="CF820" s="1325">
        <f t="shared" si="3422"/>
        <v>0</v>
      </c>
      <c r="CG820" s="1325">
        <f t="shared" si="3422"/>
        <v>0</v>
      </c>
      <c r="CH820" s="1325">
        <f t="shared" si="3422"/>
        <v>0</v>
      </c>
      <c r="CI820" s="1326">
        <f t="shared" si="3422"/>
        <v>0</v>
      </c>
      <c r="CJ820" s="1325">
        <f t="shared" si="3422"/>
        <v>0</v>
      </c>
      <c r="CK820" s="1325">
        <f t="shared" si="3422"/>
        <v>0</v>
      </c>
      <c r="CL820" s="1325">
        <f t="shared" si="3422"/>
        <v>0</v>
      </c>
      <c r="CM820" s="1325">
        <f t="shared" si="3422"/>
        <v>0</v>
      </c>
      <c r="CN820" s="1324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4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48"/>
        <v>0</v>
      </c>
      <c r="CG821" s="1325">
        <f t="shared" si="3448"/>
        <v>0</v>
      </c>
      <c r="CH821" s="1325">
        <f t="shared" si="3448"/>
        <v>0</v>
      </c>
      <c r="CI821" s="1326">
        <f t="shared" si="3448"/>
        <v>0</v>
      </c>
      <c r="CJ821" s="1325">
        <f t="shared" si="3448"/>
        <v>0</v>
      </c>
      <c r="CK821" s="1325">
        <f t="shared" si="3448"/>
        <v>0</v>
      </c>
      <c r="CL821" s="1325">
        <f t="shared" si="3448"/>
        <v>0</v>
      </c>
      <c r="CM821" s="1325">
        <f t="shared" si="3448"/>
        <v>0</v>
      </c>
      <c r="CN821" s="1324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4">
        <f t="shared" si="3447"/>
        <v>0</v>
      </c>
      <c r="CE822" s="1325">
        <f t="shared" si="3448"/>
        <v>0</v>
      </c>
      <c r="CF822" s="1325">
        <f t="shared" si="3448"/>
        <v>0</v>
      </c>
      <c r="CG822" s="1325">
        <f t="shared" si="3448"/>
        <v>0</v>
      </c>
      <c r="CH822" s="1325">
        <f t="shared" si="3448"/>
        <v>0</v>
      </c>
      <c r="CI822" s="1326">
        <f t="shared" si="3448"/>
        <v>0</v>
      </c>
      <c r="CJ822" s="1325">
        <f t="shared" si="3448"/>
        <v>0</v>
      </c>
      <c r="CK822" s="1325">
        <f t="shared" si="3448"/>
        <v>0</v>
      </c>
      <c r="CL822" s="1325">
        <f t="shared" si="3448"/>
        <v>0</v>
      </c>
      <c r="CM822" s="1325">
        <f t="shared" si="3448"/>
        <v>0</v>
      </c>
      <c r="CN822" s="1324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4">
        <f t="shared" si="3447"/>
        <v>0</v>
      </c>
      <c r="CE823" s="1325">
        <f t="shared" si="3448"/>
        <v>0</v>
      </c>
      <c r="CF823" s="1325">
        <f t="shared" si="3448"/>
        <v>0</v>
      </c>
      <c r="CG823" s="1325">
        <f t="shared" si="3448"/>
        <v>0</v>
      </c>
      <c r="CH823" s="1325">
        <f t="shared" si="3448"/>
        <v>0</v>
      </c>
      <c r="CI823" s="1326">
        <f t="shared" si="3448"/>
        <v>0</v>
      </c>
      <c r="CJ823" s="1325">
        <f t="shared" si="3448"/>
        <v>0</v>
      </c>
      <c r="CK823" s="1325">
        <f t="shared" si="3448"/>
        <v>0</v>
      </c>
      <c r="CL823" s="1325">
        <f t="shared" si="3448"/>
        <v>0</v>
      </c>
      <c r="CM823" s="1325">
        <f t="shared" si="3448"/>
        <v>0</v>
      </c>
      <c r="CN823" s="1324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4">
        <f t="shared" si="3447"/>
        <v>0</v>
      </c>
      <c r="CE824" s="1325">
        <f t="shared" si="3448"/>
        <v>0</v>
      </c>
      <c r="CF824" s="1325">
        <f t="shared" si="3448"/>
        <v>0</v>
      </c>
      <c r="CG824" s="1325">
        <f t="shared" si="3448"/>
        <v>0</v>
      </c>
      <c r="CH824" s="1325">
        <f t="shared" si="3448"/>
        <v>0</v>
      </c>
      <c r="CI824" s="1326">
        <f t="shared" si="3448"/>
        <v>0</v>
      </c>
      <c r="CJ824" s="1325">
        <f t="shared" si="3448"/>
        <v>0</v>
      </c>
      <c r="CK824" s="1325">
        <f t="shared" si="3448"/>
        <v>0</v>
      </c>
      <c r="CL824" s="1325">
        <f t="shared" si="3448"/>
        <v>0</v>
      </c>
      <c r="CM824" s="1325">
        <f t="shared" si="3448"/>
        <v>0</v>
      </c>
      <c r="CN824" s="1324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4">
        <f t="shared" si="3447"/>
        <v>0</v>
      </c>
      <c r="CE825" s="1325">
        <f t="shared" si="3448"/>
        <v>0</v>
      </c>
      <c r="CF825" s="1325">
        <f t="shared" si="3448"/>
        <v>0</v>
      </c>
      <c r="CG825" s="1325">
        <f t="shared" si="3448"/>
        <v>0</v>
      </c>
      <c r="CH825" s="1325">
        <f t="shared" si="3448"/>
        <v>0</v>
      </c>
      <c r="CI825" s="1326">
        <f t="shared" si="3448"/>
        <v>0</v>
      </c>
      <c r="CJ825" s="1325">
        <f t="shared" si="3448"/>
        <v>0</v>
      </c>
      <c r="CK825" s="1325">
        <f t="shared" si="3448"/>
        <v>0</v>
      </c>
      <c r="CL825" s="1325">
        <f t="shared" si="3448"/>
        <v>0</v>
      </c>
      <c r="CM825" s="1325">
        <f t="shared" si="3448"/>
        <v>0</v>
      </c>
      <c r="CN825" s="1324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4">
        <f t="shared" si="3447"/>
        <v>0</v>
      </c>
      <c r="CE826" s="1325">
        <f t="shared" si="3448"/>
        <v>0</v>
      </c>
      <c r="CF826" s="1325">
        <f t="shared" si="3448"/>
        <v>0</v>
      </c>
      <c r="CG826" s="1325">
        <f t="shared" si="3448"/>
        <v>0</v>
      </c>
      <c r="CH826" s="1325">
        <f t="shared" si="3448"/>
        <v>0</v>
      </c>
      <c r="CI826" s="1326">
        <f t="shared" si="3448"/>
        <v>0</v>
      </c>
      <c r="CJ826" s="1325">
        <f t="shared" si="3448"/>
        <v>0</v>
      </c>
      <c r="CK826" s="1325">
        <f t="shared" si="3448"/>
        <v>0</v>
      </c>
      <c r="CL826" s="1325">
        <f t="shared" si="3448"/>
        <v>0</v>
      </c>
      <c r="CM826" s="1325">
        <f t="shared" si="3448"/>
        <v>0</v>
      </c>
      <c r="CN826" s="1324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4">
        <f t="shared" si="3447"/>
        <v>0</v>
      </c>
      <c r="CE827" s="1325">
        <f t="shared" si="3448"/>
        <v>0</v>
      </c>
      <c r="CF827" s="1325">
        <f t="shared" si="3448"/>
        <v>0</v>
      </c>
      <c r="CG827" s="1325">
        <f t="shared" si="3448"/>
        <v>0</v>
      </c>
      <c r="CH827" s="1325">
        <f t="shared" si="3448"/>
        <v>0</v>
      </c>
      <c r="CI827" s="1326">
        <f t="shared" si="3448"/>
        <v>0</v>
      </c>
      <c r="CJ827" s="1325">
        <f t="shared" si="3448"/>
        <v>0</v>
      </c>
      <c r="CK827" s="1325">
        <f t="shared" si="3448"/>
        <v>0</v>
      </c>
      <c r="CL827" s="1325">
        <f t="shared" si="3448"/>
        <v>0</v>
      </c>
      <c r="CM827" s="1325">
        <f t="shared" si="3448"/>
        <v>0</v>
      </c>
      <c r="CN827" s="1324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4">
        <f t="shared" si="3447"/>
        <v>6.3341434464508101E-2</v>
      </c>
      <c r="CE828" s="1325">
        <f t="shared" si="3448"/>
        <v>9.2330479452054803E-2</v>
      </c>
      <c r="CF828" s="1325">
        <f t="shared" si="3448"/>
        <v>9.2330479452054803E-2</v>
      </c>
      <c r="CG828" s="1325">
        <f t="shared" si="3448"/>
        <v>0.10808094645080948</v>
      </c>
      <c r="CH828" s="1325">
        <f t="shared" si="3448"/>
        <v>0.12969713574097136</v>
      </c>
      <c r="CI828" s="1326">
        <f t="shared" si="3448"/>
        <v>0.14440214430261519</v>
      </c>
      <c r="CJ828" s="1325">
        <f t="shared" si="3448"/>
        <v>0.16891049190535495</v>
      </c>
      <c r="CK828" s="1325">
        <f t="shared" si="3448"/>
        <v>0.18466095890410961</v>
      </c>
      <c r="CL828" s="1325">
        <f t="shared" si="3448"/>
        <v>0.2533657378580324</v>
      </c>
      <c r="CM828" s="1325">
        <f t="shared" si="3448"/>
        <v>0.26721523453715235</v>
      </c>
      <c r="CN828" s="1324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4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88"/>
        <v>0</v>
      </c>
      <c r="CF830" s="1325">
        <f t="shared" si="3488"/>
        <v>0</v>
      </c>
      <c r="CG830" s="1325">
        <f t="shared" si="3488"/>
        <v>0</v>
      </c>
      <c r="CH830" s="1325">
        <f t="shared" si="3488"/>
        <v>0</v>
      </c>
      <c r="CI830" s="1326">
        <f t="shared" si="3488"/>
        <v>0</v>
      </c>
      <c r="CJ830" s="1325">
        <f t="shared" si="3488"/>
        <v>0</v>
      </c>
      <c r="CK830" s="1325">
        <f t="shared" si="3488"/>
        <v>0</v>
      </c>
      <c r="CL830" s="1325">
        <f t="shared" si="3488"/>
        <v>0</v>
      </c>
      <c r="CM830" s="1325">
        <f t="shared" si="3488"/>
        <v>0</v>
      </c>
      <c r="CN830" s="1324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4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514"/>
        <v>0</v>
      </c>
      <c r="CG831" s="1325">
        <f t="shared" si="3514"/>
        <v>0</v>
      </c>
      <c r="CH831" s="1325">
        <f t="shared" si="3514"/>
        <v>0</v>
      </c>
      <c r="CI831" s="1326">
        <f t="shared" si="3514"/>
        <v>0</v>
      </c>
      <c r="CJ831" s="1325">
        <f t="shared" si="3514"/>
        <v>0</v>
      </c>
      <c r="CK831" s="1325">
        <f t="shared" si="3514"/>
        <v>0</v>
      </c>
      <c r="CL831" s="1325">
        <f t="shared" si="3514"/>
        <v>0</v>
      </c>
      <c r="CM831" s="1325">
        <f t="shared" si="3514"/>
        <v>0</v>
      </c>
      <c r="CN831" s="1324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4">
        <f t="shared" si="3513"/>
        <v>3.7853260273972601E-2</v>
      </c>
      <c r="CE832" s="1325">
        <f t="shared" si="3514"/>
        <v>5.9145719178082187E-2</v>
      </c>
      <c r="CF832" s="1325">
        <f t="shared" si="3514"/>
        <v>7.8860958904109588E-2</v>
      </c>
      <c r="CG832" s="1325">
        <f t="shared" si="3514"/>
        <v>7.8860958904109588E-2</v>
      </c>
      <c r="CH832" s="1325">
        <f t="shared" si="3514"/>
        <v>7.8860958904109588E-2</v>
      </c>
      <c r="CI832" s="1326">
        <f t="shared" si="3514"/>
        <v>0.14194972602739722</v>
      </c>
      <c r="CJ832" s="1325">
        <f t="shared" si="3514"/>
        <v>0.15141304109589038</v>
      </c>
      <c r="CK832" s="1325">
        <f t="shared" si="3514"/>
        <v>0.15772191780821918</v>
      </c>
      <c r="CL832" s="1325">
        <f t="shared" si="3514"/>
        <v>0.17743715753424655</v>
      </c>
      <c r="CM832" s="1325">
        <f t="shared" si="3514"/>
        <v>0.23658287671232869</v>
      </c>
      <c r="CN832" s="1324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4">
        <f t="shared" si="3513"/>
        <v>0</v>
      </c>
      <c r="CE833" s="1325">
        <f t="shared" si="3514"/>
        <v>0</v>
      </c>
      <c r="CF833" s="1325">
        <f t="shared" si="3514"/>
        <v>0</v>
      </c>
      <c r="CG833" s="1325">
        <f t="shared" si="3514"/>
        <v>0</v>
      </c>
      <c r="CH833" s="1325">
        <f t="shared" si="3514"/>
        <v>0</v>
      </c>
      <c r="CI833" s="1326">
        <f t="shared" si="3514"/>
        <v>0</v>
      </c>
      <c r="CJ833" s="1325">
        <f t="shared" si="3514"/>
        <v>0</v>
      </c>
      <c r="CK833" s="1325">
        <f t="shared" si="3514"/>
        <v>0</v>
      </c>
      <c r="CL833" s="1325">
        <f t="shared" si="3514"/>
        <v>0</v>
      </c>
      <c r="CM833" s="1325">
        <f t="shared" si="3514"/>
        <v>0</v>
      </c>
      <c r="CN833" s="1324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4">
        <f t="shared" si="3513"/>
        <v>0</v>
      </c>
      <c r="CE834" s="1325">
        <f t="shared" si="3514"/>
        <v>0</v>
      </c>
      <c r="CF834" s="1325">
        <f t="shared" si="3514"/>
        <v>0</v>
      </c>
      <c r="CG834" s="1325">
        <f t="shared" si="3514"/>
        <v>0</v>
      </c>
      <c r="CH834" s="1325">
        <f t="shared" si="3514"/>
        <v>0</v>
      </c>
      <c r="CI834" s="1326">
        <f t="shared" si="3514"/>
        <v>0</v>
      </c>
      <c r="CJ834" s="1325">
        <f t="shared" si="3514"/>
        <v>0</v>
      </c>
      <c r="CK834" s="1325">
        <f t="shared" si="3514"/>
        <v>0</v>
      </c>
      <c r="CL834" s="1325">
        <f t="shared" si="3514"/>
        <v>0</v>
      </c>
      <c r="CM834" s="1325">
        <f t="shared" si="3514"/>
        <v>0</v>
      </c>
      <c r="CN834" s="1324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4">
        <f t="shared" si="3513"/>
        <v>0</v>
      </c>
      <c r="CE835" s="1325">
        <f t="shared" si="3514"/>
        <v>0</v>
      </c>
      <c r="CF835" s="1325">
        <f t="shared" si="3514"/>
        <v>0</v>
      </c>
      <c r="CG835" s="1325">
        <f t="shared" si="3514"/>
        <v>0</v>
      </c>
      <c r="CH835" s="1325">
        <f t="shared" si="3514"/>
        <v>0</v>
      </c>
      <c r="CI835" s="1326">
        <f t="shared" si="3514"/>
        <v>0</v>
      </c>
      <c r="CJ835" s="1325">
        <f t="shared" si="3514"/>
        <v>0</v>
      </c>
      <c r="CK835" s="1325">
        <f t="shared" si="3514"/>
        <v>0</v>
      </c>
      <c r="CL835" s="1325">
        <f t="shared" si="3514"/>
        <v>0</v>
      </c>
      <c r="CM835" s="1325">
        <f t="shared" si="3514"/>
        <v>0</v>
      </c>
      <c r="CN835" s="1324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4">
        <f t="shared" si="3513"/>
        <v>0</v>
      </c>
      <c r="CE836" s="1325">
        <f t="shared" si="3514"/>
        <v>0</v>
      </c>
      <c r="CF836" s="1325">
        <f t="shared" si="3514"/>
        <v>0</v>
      </c>
      <c r="CG836" s="1325">
        <f t="shared" si="3514"/>
        <v>0</v>
      </c>
      <c r="CH836" s="1325">
        <f t="shared" si="3514"/>
        <v>0</v>
      </c>
      <c r="CI836" s="1326">
        <f t="shared" si="3514"/>
        <v>0</v>
      </c>
      <c r="CJ836" s="1325">
        <f t="shared" si="3514"/>
        <v>0</v>
      </c>
      <c r="CK836" s="1325">
        <f t="shared" si="3514"/>
        <v>0</v>
      </c>
      <c r="CL836" s="1325">
        <f t="shared" si="3514"/>
        <v>0</v>
      </c>
      <c r="CM836" s="1325">
        <f t="shared" si="3514"/>
        <v>0</v>
      </c>
      <c r="CN836" s="1324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4">
        <f t="shared" si="3513"/>
        <v>3.6823505603985056E-2</v>
      </c>
      <c r="CE837" s="1325">
        <f t="shared" si="3514"/>
        <v>6.6282310087173099E-2</v>
      </c>
      <c r="CF837" s="1325">
        <f t="shared" si="3514"/>
        <v>7.3647011207970112E-2</v>
      </c>
      <c r="CG837" s="1325">
        <f t="shared" si="3514"/>
        <v>7.7329361768368618E-2</v>
      </c>
      <c r="CH837" s="1325">
        <f t="shared" si="3514"/>
        <v>8.8376413449564123E-2</v>
      </c>
      <c r="CI837" s="1326">
        <f t="shared" si="3514"/>
        <v>0.11783521793275219</v>
      </c>
      <c r="CJ837" s="1325">
        <f t="shared" si="3514"/>
        <v>0.14729402241594022</v>
      </c>
      <c r="CK837" s="1325">
        <f t="shared" si="3514"/>
        <v>0.14729402241594022</v>
      </c>
      <c r="CL837" s="1325">
        <f t="shared" si="3514"/>
        <v>0.17675282689912825</v>
      </c>
      <c r="CM837" s="1325">
        <f t="shared" si="3514"/>
        <v>0.24855866282689915</v>
      </c>
      <c r="CN837" s="1324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4">
        <f t="shared" si="3513"/>
        <v>0</v>
      </c>
      <c r="CE838" s="1325">
        <f t="shared" si="3514"/>
        <v>0</v>
      </c>
      <c r="CF838" s="1325">
        <f t="shared" si="3514"/>
        <v>0</v>
      </c>
      <c r="CG838" s="1325">
        <f t="shared" si="3514"/>
        <v>0</v>
      </c>
      <c r="CH838" s="1325">
        <f t="shared" si="3514"/>
        <v>0</v>
      </c>
      <c r="CI838" s="1326">
        <f t="shared" si="3514"/>
        <v>0</v>
      </c>
      <c r="CJ838" s="1325">
        <f t="shared" si="3514"/>
        <v>0</v>
      </c>
      <c r="CK838" s="1325">
        <f t="shared" si="3514"/>
        <v>0</v>
      </c>
      <c r="CL838" s="1325">
        <f t="shared" si="3514"/>
        <v>0</v>
      </c>
      <c r="CM838" s="1325">
        <f t="shared" si="3514"/>
        <v>0</v>
      </c>
      <c r="CN838" s="1324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4">
        <f t="shared" si="3513"/>
        <v>0</v>
      </c>
      <c r="CE839" s="1325">
        <f t="shared" si="3514"/>
        <v>0</v>
      </c>
      <c r="CF839" s="1325">
        <f t="shared" si="3514"/>
        <v>0</v>
      </c>
      <c r="CG839" s="1325">
        <f t="shared" si="3514"/>
        <v>0</v>
      </c>
      <c r="CH839" s="1325">
        <f t="shared" si="3514"/>
        <v>0</v>
      </c>
      <c r="CI839" s="1326">
        <f t="shared" si="3514"/>
        <v>0</v>
      </c>
      <c r="CJ839" s="1325">
        <f t="shared" si="3514"/>
        <v>0</v>
      </c>
      <c r="CK839" s="1325">
        <f t="shared" si="3514"/>
        <v>0</v>
      </c>
      <c r="CL839" s="1325">
        <f t="shared" si="3514"/>
        <v>0</v>
      </c>
      <c r="CM839" s="1325">
        <f t="shared" si="3514"/>
        <v>0</v>
      </c>
      <c r="CN839" s="1324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4">
        <f t="shared" si="3513"/>
        <v>0</v>
      </c>
      <c r="CE840" s="1325">
        <f t="shared" si="3514"/>
        <v>0</v>
      </c>
      <c r="CF840" s="1325">
        <f t="shared" si="3514"/>
        <v>0</v>
      </c>
      <c r="CG840" s="1325">
        <f t="shared" si="3514"/>
        <v>0</v>
      </c>
      <c r="CH840" s="1325">
        <f t="shared" si="3514"/>
        <v>0</v>
      </c>
      <c r="CI840" s="1326">
        <f t="shared" si="3514"/>
        <v>0</v>
      </c>
      <c r="CJ840" s="1325">
        <f t="shared" si="3514"/>
        <v>0</v>
      </c>
      <c r="CK840" s="1325">
        <f t="shared" si="3514"/>
        <v>0</v>
      </c>
      <c r="CL840" s="1325">
        <f t="shared" si="3514"/>
        <v>0</v>
      </c>
      <c r="CM840" s="1325">
        <f t="shared" si="3514"/>
        <v>0</v>
      </c>
      <c r="CN840" s="1324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4">
        <f t="shared" si="3513"/>
        <v>0</v>
      </c>
      <c r="CE841" s="1325">
        <f t="shared" si="3514"/>
        <v>0</v>
      </c>
      <c r="CF841" s="1325">
        <f t="shared" si="3514"/>
        <v>0</v>
      </c>
      <c r="CG841" s="1325">
        <f t="shared" si="3514"/>
        <v>0</v>
      </c>
      <c r="CH841" s="1325">
        <f t="shared" si="3514"/>
        <v>0</v>
      </c>
      <c r="CI841" s="1326">
        <f t="shared" si="3514"/>
        <v>0</v>
      </c>
      <c r="CJ841" s="1325">
        <f t="shared" si="3514"/>
        <v>0</v>
      </c>
      <c r="CK841" s="1325">
        <f t="shared" si="3514"/>
        <v>0</v>
      </c>
      <c r="CL841" s="1325">
        <f t="shared" si="3514"/>
        <v>0</v>
      </c>
      <c r="CM841" s="1325">
        <f t="shared" si="3514"/>
        <v>0</v>
      </c>
      <c r="CN841" s="1324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4">
        <f t="shared" si="3513"/>
        <v>0</v>
      </c>
      <c r="CE842" s="1325">
        <f t="shared" si="3514"/>
        <v>0</v>
      </c>
      <c r="CF842" s="1325">
        <f t="shared" si="3514"/>
        <v>0</v>
      </c>
      <c r="CG842" s="1325">
        <f t="shared" si="3514"/>
        <v>0</v>
      </c>
      <c r="CH842" s="1325">
        <f t="shared" si="3514"/>
        <v>0</v>
      </c>
      <c r="CI842" s="1326">
        <f t="shared" si="3514"/>
        <v>0</v>
      </c>
      <c r="CJ842" s="1325">
        <f t="shared" si="3514"/>
        <v>0</v>
      </c>
      <c r="CK842" s="1325">
        <f t="shared" si="3514"/>
        <v>0</v>
      </c>
      <c r="CL842" s="1325">
        <f t="shared" si="3514"/>
        <v>0</v>
      </c>
      <c r="CM842" s="1325">
        <f t="shared" si="3514"/>
        <v>0</v>
      </c>
      <c r="CN842" s="1324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4">
        <f t="shared" si="3513"/>
        <v>0</v>
      </c>
      <c r="CE843" s="1325">
        <f t="shared" si="3514"/>
        <v>0</v>
      </c>
      <c r="CF843" s="1325">
        <f t="shared" si="3514"/>
        <v>0</v>
      </c>
      <c r="CG843" s="1325">
        <f t="shared" si="3514"/>
        <v>0</v>
      </c>
      <c r="CH843" s="1325">
        <f t="shared" si="3514"/>
        <v>0</v>
      </c>
      <c r="CI843" s="1326">
        <f t="shared" si="3514"/>
        <v>0</v>
      </c>
      <c r="CJ843" s="1325">
        <f t="shared" si="3514"/>
        <v>0</v>
      </c>
      <c r="CK843" s="1325">
        <f t="shared" si="3514"/>
        <v>0</v>
      </c>
      <c r="CL843" s="1325">
        <f t="shared" si="3514"/>
        <v>0</v>
      </c>
      <c r="CM843" s="1325">
        <f t="shared" si="3514"/>
        <v>0</v>
      </c>
      <c r="CN843" s="1324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4">
        <f t="shared" si="3513"/>
        <v>4.8879202988792031E-3</v>
      </c>
      <c r="CE844" s="1325">
        <f t="shared" si="3514"/>
        <v>6.5172270651722708E-3</v>
      </c>
      <c r="CF844" s="1325">
        <f t="shared" si="3514"/>
        <v>7.820672478206725E-3</v>
      </c>
      <c r="CG844" s="1325">
        <f t="shared" si="3514"/>
        <v>9.7758405977584062E-3</v>
      </c>
      <c r="CH844" s="1325">
        <f t="shared" si="3514"/>
        <v>1.6293067662930677E-2</v>
      </c>
      <c r="CI844" s="1326">
        <f t="shared" si="3514"/>
        <v>2.1995641344956414E-2</v>
      </c>
      <c r="CJ844" s="1325">
        <f t="shared" si="3514"/>
        <v>3.6659402241594023E-2</v>
      </c>
      <c r="CK844" s="1325">
        <f t="shared" si="3514"/>
        <v>3.7474055624740557E-2</v>
      </c>
      <c r="CL844" s="1325">
        <f t="shared" si="3514"/>
        <v>4.8879202988792031E-2</v>
      </c>
      <c r="CM844" s="1325">
        <f t="shared" si="3514"/>
        <v>6.1913657119136566E-2</v>
      </c>
      <c r="CN844" s="1324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4">
        <f t="shared" si="3513"/>
        <v>0</v>
      </c>
      <c r="CE845" s="1325">
        <f t="shared" si="3514"/>
        <v>0</v>
      </c>
      <c r="CF845" s="1325">
        <f t="shared" si="3514"/>
        <v>0</v>
      </c>
      <c r="CG845" s="1325">
        <f t="shared" si="3514"/>
        <v>0</v>
      </c>
      <c r="CH845" s="1325">
        <f t="shared" si="3514"/>
        <v>0</v>
      </c>
      <c r="CI845" s="1326">
        <f t="shared" si="3514"/>
        <v>0</v>
      </c>
      <c r="CJ845" s="1325">
        <f t="shared" si="3514"/>
        <v>0</v>
      </c>
      <c r="CK845" s="1325">
        <f t="shared" si="3514"/>
        <v>0</v>
      </c>
      <c r="CL845" s="1325">
        <f t="shared" si="3514"/>
        <v>0</v>
      </c>
      <c r="CM845" s="1325">
        <f t="shared" si="3514"/>
        <v>0</v>
      </c>
      <c r="CN845" s="1324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4">
        <f t="shared" si="3513"/>
        <v>0</v>
      </c>
      <c r="CE846" s="1325">
        <f t="shared" si="3514"/>
        <v>0</v>
      </c>
      <c r="CF846" s="1325">
        <f t="shared" si="3514"/>
        <v>0</v>
      </c>
      <c r="CG846" s="1325">
        <f t="shared" si="3514"/>
        <v>0</v>
      </c>
      <c r="CH846" s="1325">
        <f t="shared" si="3514"/>
        <v>0</v>
      </c>
      <c r="CI846" s="1326">
        <f t="shared" si="3514"/>
        <v>0</v>
      </c>
      <c r="CJ846" s="1325">
        <f t="shared" si="3514"/>
        <v>0</v>
      </c>
      <c r="CK846" s="1325">
        <f t="shared" si="3514"/>
        <v>0</v>
      </c>
      <c r="CL846" s="1325">
        <f t="shared" si="3514"/>
        <v>0</v>
      </c>
      <c r="CM846" s="1325">
        <f t="shared" si="3514"/>
        <v>0</v>
      </c>
      <c r="CN846" s="1324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4">
        <f t="shared" si="3513"/>
        <v>0</v>
      </c>
      <c r="CE847" s="1325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79"/>
        <v>0</v>
      </c>
      <c r="CG847" s="1325">
        <f t="shared" si="3579"/>
        <v>0</v>
      </c>
      <c r="CH847" s="1325">
        <f t="shared" si="3579"/>
        <v>0</v>
      </c>
      <c r="CI847" s="1326">
        <f t="shared" si="3579"/>
        <v>0</v>
      </c>
      <c r="CJ847" s="1325">
        <f t="shared" si="3579"/>
        <v>0</v>
      </c>
      <c r="CK847" s="1325">
        <f t="shared" si="3579"/>
        <v>0</v>
      </c>
      <c r="CL847" s="1325">
        <f t="shared" si="3579"/>
        <v>0</v>
      </c>
      <c r="CM847" s="1325">
        <f t="shared" si="3579"/>
        <v>1.8057285180572851E-2</v>
      </c>
      <c r="CN847" s="1324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4">
        <f t="shared" si="3513"/>
        <v>0</v>
      </c>
      <c r="CE848" s="1325">
        <f t="shared" si="3579"/>
        <v>0</v>
      </c>
      <c r="CF848" s="1325">
        <f t="shared" si="3579"/>
        <v>0</v>
      </c>
      <c r="CG848" s="1325">
        <f t="shared" si="3579"/>
        <v>0</v>
      </c>
      <c r="CH848" s="1325">
        <f t="shared" si="3579"/>
        <v>0</v>
      </c>
      <c r="CI848" s="1326">
        <f t="shared" si="3579"/>
        <v>0</v>
      </c>
      <c r="CJ848" s="1325">
        <f t="shared" si="3579"/>
        <v>0</v>
      </c>
      <c r="CK848" s="1325">
        <f t="shared" si="3579"/>
        <v>0</v>
      </c>
      <c r="CL848" s="1325">
        <f t="shared" si="3579"/>
        <v>0</v>
      </c>
      <c r="CM848" s="1325">
        <f t="shared" si="3579"/>
        <v>0</v>
      </c>
      <c r="CN848" s="1324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4">
        <f t="shared" si="3513"/>
        <v>0</v>
      </c>
      <c r="CE849" s="1325">
        <f t="shared" si="3579"/>
        <v>0</v>
      </c>
      <c r="CF849" s="1325">
        <f t="shared" si="3579"/>
        <v>0</v>
      </c>
      <c r="CG849" s="1325">
        <f t="shared" si="3579"/>
        <v>0</v>
      </c>
      <c r="CH849" s="1325">
        <f t="shared" si="3579"/>
        <v>0</v>
      </c>
      <c r="CI849" s="1326">
        <f t="shared" si="3579"/>
        <v>0</v>
      </c>
      <c r="CJ849" s="1325">
        <f t="shared" si="3579"/>
        <v>0</v>
      </c>
      <c r="CK849" s="1325">
        <f t="shared" si="3579"/>
        <v>0</v>
      </c>
      <c r="CL849" s="1325">
        <f t="shared" si="3579"/>
        <v>0</v>
      </c>
      <c r="CM849" s="1325">
        <f t="shared" si="3579"/>
        <v>0</v>
      </c>
      <c r="CN849" s="1324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92"/>
        <v>0</v>
      </c>
      <c r="CF851" s="1325">
        <f t="shared" si="3592"/>
        <v>0</v>
      </c>
      <c r="CG851" s="1325">
        <f t="shared" si="3592"/>
        <v>0</v>
      </c>
      <c r="CH851" s="1325">
        <f t="shared" si="3592"/>
        <v>0</v>
      </c>
      <c r="CI851" s="1326">
        <f t="shared" si="3592"/>
        <v>0</v>
      </c>
      <c r="CJ851" s="1325">
        <f t="shared" si="3592"/>
        <v>0</v>
      </c>
      <c r="CK851" s="1325">
        <f t="shared" si="3592"/>
        <v>0</v>
      </c>
      <c r="CL851" s="1325">
        <f t="shared" si="3592"/>
        <v>0</v>
      </c>
      <c r="CM851" s="1325">
        <f t="shared" si="3592"/>
        <v>0</v>
      </c>
      <c r="CN851" s="1324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92"/>
        <v>0</v>
      </c>
      <c r="CE852" s="1325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99"/>
        <v>0</v>
      </c>
      <c r="CG852" s="1325">
        <f t="shared" si="3599"/>
        <v>0</v>
      </c>
      <c r="CH852" s="1325">
        <f t="shared" si="3599"/>
        <v>0</v>
      </c>
      <c r="CI852" s="1326">
        <f t="shared" si="3599"/>
        <v>0</v>
      </c>
      <c r="CJ852" s="1325">
        <f t="shared" si="3599"/>
        <v>0</v>
      </c>
      <c r="CK852" s="1325">
        <f t="shared" si="3599"/>
        <v>0</v>
      </c>
      <c r="CL852" s="1325">
        <f t="shared" si="3599"/>
        <v>0</v>
      </c>
      <c r="CM852" s="1325">
        <f t="shared" si="3599"/>
        <v>0</v>
      </c>
      <c r="CN852" s="1324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604"/>
        <v>0</v>
      </c>
      <c r="CF854" s="1325">
        <f t="shared" si="3604"/>
        <v>0</v>
      </c>
      <c r="CG854" s="1325">
        <f t="shared" si="3604"/>
        <v>0</v>
      </c>
      <c r="CH854" s="1325">
        <f t="shared" si="3604"/>
        <v>0</v>
      </c>
      <c r="CI854" s="1326">
        <f t="shared" si="3604"/>
        <v>0</v>
      </c>
      <c r="CJ854" s="1325">
        <f t="shared" si="3604"/>
        <v>0</v>
      </c>
      <c r="CK854" s="1325">
        <f t="shared" si="3604"/>
        <v>0</v>
      </c>
      <c r="CL854" s="1325">
        <f t="shared" si="3604"/>
        <v>0</v>
      </c>
      <c r="CM854" s="1325">
        <f t="shared" si="3604"/>
        <v>0</v>
      </c>
      <c r="CN854" s="1324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611"/>
        <v>0</v>
      </c>
      <c r="CG855" s="1325">
        <f t="shared" si="3611"/>
        <v>0</v>
      </c>
      <c r="CH855" s="1325">
        <f t="shared" si="3611"/>
        <v>0</v>
      </c>
      <c r="CI855" s="1326">
        <f t="shared" si="3611"/>
        <v>0</v>
      </c>
      <c r="CJ855" s="1325">
        <f t="shared" si="3611"/>
        <v>0</v>
      </c>
      <c r="CK855" s="1325">
        <f t="shared" si="3611"/>
        <v>0</v>
      </c>
      <c r="CL855" s="1325">
        <f t="shared" si="3611"/>
        <v>0</v>
      </c>
      <c r="CM855" s="1325">
        <f t="shared" si="3611"/>
        <v>0</v>
      </c>
      <c r="CN855" s="1324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611"/>
        <v>0</v>
      </c>
      <c r="CF856" s="1325">
        <f t="shared" si="3611"/>
        <v>0</v>
      </c>
      <c r="CG856" s="1325">
        <f t="shared" si="3611"/>
        <v>0</v>
      </c>
      <c r="CH856" s="1325">
        <f t="shared" si="3611"/>
        <v>0</v>
      </c>
      <c r="CI856" s="1326">
        <f t="shared" si="3611"/>
        <v>0</v>
      </c>
      <c r="CJ856" s="1325">
        <f t="shared" si="3611"/>
        <v>0</v>
      </c>
      <c r="CK856" s="1325">
        <f t="shared" si="3611"/>
        <v>0</v>
      </c>
      <c r="CL856" s="1325">
        <f t="shared" si="3611"/>
        <v>0</v>
      </c>
      <c r="CM856" s="1325">
        <f t="shared" si="3611"/>
        <v>0</v>
      </c>
      <c r="CN856" s="1324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611"/>
        <v>0</v>
      </c>
      <c r="CF857" s="1325">
        <f t="shared" si="3611"/>
        <v>0</v>
      </c>
      <c r="CG857" s="1325">
        <f t="shared" si="3611"/>
        <v>0</v>
      </c>
      <c r="CH857" s="1325">
        <f t="shared" si="3611"/>
        <v>0</v>
      </c>
      <c r="CI857" s="1326">
        <f t="shared" si="3611"/>
        <v>0</v>
      </c>
      <c r="CJ857" s="1325">
        <f t="shared" si="3611"/>
        <v>0</v>
      </c>
      <c r="CK857" s="1325">
        <f t="shared" si="3611"/>
        <v>0</v>
      </c>
      <c r="CL857" s="1325">
        <f t="shared" si="3611"/>
        <v>0</v>
      </c>
      <c r="CM857" s="1325">
        <f t="shared" si="3611"/>
        <v>0</v>
      </c>
      <c r="CN857" s="1324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4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5">
        <f t="shared" si="3629"/>
        <v>0.17694834993773351</v>
      </c>
      <c r="CF859" s="1325">
        <f t="shared" si="3629"/>
        <v>0.20222668564312399</v>
      </c>
      <c r="CG859" s="1325">
        <f t="shared" si="3629"/>
        <v>0.23593113325031131</v>
      </c>
      <c r="CH859" s="1325">
        <f t="shared" si="3629"/>
        <v>0.23593113325031131</v>
      </c>
      <c r="CI859" s="1326">
        <f t="shared" si="3629"/>
        <v>0.28311735990037362</v>
      </c>
      <c r="CJ859" s="1325">
        <f t="shared" si="3629"/>
        <v>0.28311735990037362</v>
      </c>
      <c r="CK859" s="1325">
        <f t="shared" si="3629"/>
        <v>0.40445337128624798</v>
      </c>
      <c r="CL859" s="1325">
        <f t="shared" si="3629"/>
        <v>0.40445337128624798</v>
      </c>
      <c r="CM859" s="1325">
        <f t="shared" si="3629"/>
        <v>0.47186226650062263</v>
      </c>
      <c r="CN859" s="1324">
        <f t="shared" si="3629"/>
        <v>0.47186226650062263</v>
      </c>
      <c r="CO859" s="1334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30"/>
        <v/>
      </c>
      <c r="CQ859" s="1335">
        <f t="shared" si="3630"/>
        <v>0.17694834993773351</v>
      </c>
      <c r="CR859" s="1335">
        <f t="shared" si="3630"/>
        <v>0.17694834993773351</v>
      </c>
      <c r="CS859" s="1335">
        <f t="shared" si="3630"/>
        <v>0.23593113325031131</v>
      </c>
      <c r="CT859" s="1335">
        <f t="shared" si="3630"/>
        <v>0.23593113325031131</v>
      </c>
      <c r="CU859" s="1336">
        <f t="shared" si="3630"/>
        <v>0.23593113325031131</v>
      </c>
      <c r="CV859" s="1336">
        <f t="shared" si="3630"/>
        <v>0.23593113325031131</v>
      </c>
      <c r="CW859" s="1336">
        <f t="shared" si="3630"/>
        <v>0.28311735990037362</v>
      </c>
      <c r="CX859" s="1335">
        <f t="shared" si="3630"/>
        <v>0.28311735990037362</v>
      </c>
      <c r="CY859" s="1335">
        <f t="shared" si="3630"/>
        <v>0.33030358655043585</v>
      </c>
      <c r="CZ859" s="1335">
        <f t="shared" si="3630"/>
        <v>0.35389669987546701</v>
      </c>
      <c r="DA859" s="1335">
        <f t="shared" si="3630"/>
        <v>0.47186226650062263</v>
      </c>
      <c r="DB859" s="1335" t="str">
        <f t="shared" si="3630"/>
        <v/>
      </c>
      <c r="DC859" s="1334" t="str">
        <f t="shared" si="3630"/>
        <v/>
      </c>
      <c r="DD859" s="1392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4">
        <f t="shared" si="3629"/>
        <v>0</v>
      </c>
      <c r="CE860" s="1325">
        <f t="shared" si="3629"/>
        <v>0</v>
      </c>
      <c r="CF860" s="1325">
        <f t="shared" si="3629"/>
        <v>0</v>
      </c>
      <c r="CG860" s="1325">
        <f t="shared" si="3629"/>
        <v>3.5487431506849312E-2</v>
      </c>
      <c r="CH860" s="1325">
        <f t="shared" si="3629"/>
        <v>4.0557064579256355E-2</v>
      </c>
      <c r="CI860" s="1326">
        <f t="shared" si="3629"/>
        <v>8.111412915851271E-2</v>
      </c>
      <c r="CJ860" s="1325">
        <f t="shared" si="3629"/>
        <v>8.111412915851271E-2</v>
      </c>
      <c r="CK860" s="1325">
        <f t="shared" si="3629"/>
        <v>9.46331506849315E-2</v>
      </c>
      <c r="CL860" s="1325">
        <f t="shared" si="3629"/>
        <v>9.46331506849315E-2</v>
      </c>
      <c r="CM860" s="1325">
        <f t="shared" si="3629"/>
        <v>0.11355978082191778</v>
      </c>
      <c r="CN860" s="1324">
        <f t="shared" si="3629"/>
        <v>0.11355978082191778</v>
      </c>
      <c r="CO860" s="1334" t="str">
        <f t="shared" si="3630"/>
        <v/>
      </c>
      <c r="CP860" s="1335" t="str">
        <f t="shared" si="3630"/>
        <v/>
      </c>
      <c r="CQ860" s="1335">
        <f t="shared" si="3630"/>
        <v>9.46331506849315E-2</v>
      </c>
      <c r="CR860" s="1335">
        <f t="shared" si="3630"/>
        <v>9.46331506849315E-2</v>
      </c>
      <c r="CS860" s="1335">
        <f t="shared" si="3630"/>
        <v>9.46331506849315E-2</v>
      </c>
      <c r="CT860" s="1335">
        <f t="shared" si="3630"/>
        <v>9.46331506849315E-2</v>
      </c>
      <c r="CU860" s="1336">
        <f t="shared" si="3630"/>
        <v>9.46331506849315E-2</v>
      </c>
      <c r="CV860" s="1336">
        <f t="shared" si="3630"/>
        <v>0.11355978082191778</v>
      </c>
      <c r="CW860" s="1336">
        <f t="shared" si="3630"/>
        <v>0.11355978082191778</v>
      </c>
      <c r="CX860" s="1335">
        <f t="shared" si="3630"/>
        <v>0.14194972602739725</v>
      </c>
      <c r="CY860" s="1335">
        <f t="shared" si="3630"/>
        <v>0.14194972602739725</v>
      </c>
      <c r="CZ860" s="1335">
        <f t="shared" si="3630"/>
        <v>0.189266301369863</v>
      </c>
      <c r="DA860" s="1335">
        <f t="shared" si="3630"/>
        <v>0.2838994520547945</v>
      </c>
      <c r="DB860" s="1335" t="str">
        <f t="shared" si="3630"/>
        <v/>
      </c>
      <c r="DC860" s="1334" t="str">
        <f t="shared" si="3630"/>
        <v/>
      </c>
      <c r="DD860" s="1392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4">
        <f t="shared" si="3629"/>
        <v>6.9215155666251554E-2</v>
      </c>
      <c r="CE861" s="1325">
        <f t="shared" si="3629"/>
        <v>7.9103035047144624E-2</v>
      </c>
      <c r="CF861" s="1325">
        <f t="shared" si="3629"/>
        <v>7.9103035047144624E-2</v>
      </c>
      <c r="CG861" s="1325">
        <f t="shared" si="3629"/>
        <v>7.9103035047144624E-2</v>
      </c>
      <c r="CH861" s="1325">
        <f t="shared" si="3629"/>
        <v>9.2286874221668744E-2</v>
      </c>
      <c r="CI861" s="1326">
        <f t="shared" si="3629"/>
        <v>9.2286874221668744E-2</v>
      </c>
      <c r="CJ861" s="1325">
        <f t="shared" si="3629"/>
        <v>9.2286874221668744E-2</v>
      </c>
      <c r="CK861" s="1325">
        <f t="shared" si="3629"/>
        <v>9.2286874221668744E-2</v>
      </c>
      <c r="CL861" s="1325">
        <f t="shared" si="3629"/>
        <v>0.11074424906600248</v>
      </c>
      <c r="CM861" s="1325">
        <f t="shared" si="3629"/>
        <v>0.11074424906600248</v>
      </c>
      <c r="CN861" s="1324">
        <f t="shared" si="3629"/>
        <v>0.11865455257071696</v>
      </c>
      <c r="CO861" s="1334" t="str">
        <f t="shared" si="3630"/>
        <v/>
      </c>
      <c r="CP861" s="1335" t="str">
        <f t="shared" si="3630"/>
        <v/>
      </c>
      <c r="CQ861" s="1335">
        <f t="shared" si="3630"/>
        <v>6.1524582814445818E-2</v>
      </c>
      <c r="CR861" s="1335">
        <f t="shared" si="3630"/>
        <v>9.2286874221668744E-2</v>
      </c>
      <c r="CS861" s="1335">
        <f t="shared" si="3630"/>
        <v>0.11535859277708592</v>
      </c>
      <c r="CT861" s="1335">
        <f t="shared" si="3630"/>
        <v>0.13843031133250311</v>
      </c>
      <c r="CU861" s="1336">
        <f t="shared" si="3630"/>
        <v>0.13843031133250311</v>
      </c>
      <c r="CV861" s="1336">
        <f t="shared" si="3630"/>
        <v>0.1730378891656289</v>
      </c>
      <c r="CW861" s="1336">
        <f t="shared" si="3630"/>
        <v>0.1730378891656289</v>
      </c>
      <c r="CX861" s="1335">
        <f t="shared" si="3630"/>
        <v>0.18457374844333749</v>
      </c>
      <c r="CY861" s="1335">
        <f t="shared" si="3630"/>
        <v>0.23071718555417184</v>
      </c>
      <c r="CZ861" s="1335">
        <f t="shared" si="3630"/>
        <v>0.23071718555417184</v>
      </c>
      <c r="DA861" s="1335">
        <f t="shared" si="3630"/>
        <v>0.27686062266500622</v>
      </c>
      <c r="DB861" s="1335" t="str">
        <f t="shared" si="3630"/>
        <v/>
      </c>
      <c r="DC861" s="1334" t="str">
        <f t="shared" si="3630"/>
        <v/>
      </c>
      <c r="DD861" s="1392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4">
        <f t="shared" si="3629"/>
        <v>0</v>
      </c>
      <c r="CE862" s="1325">
        <f t="shared" si="3629"/>
        <v>0</v>
      </c>
      <c r="CF862" s="1325">
        <f t="shared" si="3629"/>
        <v>1.4664227895392278E-2</v>
      </c>
      <c r="CG862" s="1325">
        <f t="shared" si="3629"/>
        <v>1.6759117594734033E-2</v>
      </c>
      <c r="CH862" s="1325">
        <f t="shared" si="3629"/>
        <v>1.6759117594734033E-2</v>
      </c>
      <c r="CI862" s="1326">
        <f t="shared" si="3629"/>
        <v>1.6759117594734033E-2</v>
      </c>
      <c r="CJ862" s="1325">
        <f t="shared" si="3629"/>
        <v>1.9552303860523038E-2</v>
      </c>
      <c r="CK862" s="1325">
        <f t="shared" si="3629"/>
        <v>1.9552303860523038E-2</v>
      </c>
      <c r="CL862" s="1325">
        <f t="shared" si="3629"/>
        <v>1.9552303860523038E-2</v>
      </c>
      <c r="CM862" s="1325">
        <f t="shared" si="3629"/>
        <v>1.9552303860523038E-2</v>
      </c>
      <c r="CN862" s="1324">
        <f t="shared" si="3629"/>
        <v>2.3462764632627642E-2</v>
      </c>
      <c r="CO862" s="1334" t="str">
        <f t="shared" si="3630"/>
        <v/>
      </c>
      <c r="CP862" s="1335" t="str">
        <f t="shared" si="3630"/>
        <v/>
      </c>
      <c r="CQ862" s="1335">
        <f t="shared" si="3630"/>
        <v>1.4664227895392278E-2</v>
      </c>
      <c r="CR862" s="1335">
        <f t="shared" si="3630"/>
        <v>1.9552303860523038E-2</v>
      </c>
      <c r="CS862" s="1335">
        <f t="shared" si="3630"/>
        <v>1.9552303860523038E-2</v>
      </c>
      <c r="CT862" s="1335">
        <f t="shared" si="3630"/>
        <v>1.9552303860523038E-2</v>
      </c>
      <c r="CU862" s="1336">
        <f t="shared" si="3630"/>
        <v>1.9552303860523038E-2</v>
      </c>
      <c r="CV862" s="1336">
        <f t="shared" si="3630"/>
        <v>2.3462764632627642E-2</v>
      </c>
      <c r="CW862" s="1336">
        <f t="shared" si="3630"/>
        <v>2.3462764632627642E-2</v>
      </c>
      <c r="CX862" s="1335">
        <f t="shared" si="3630"/>
        <v>2.9328455790784556E-2</v>
      </c>
      <c r="CY862" s="1335">
        <f t="shared" si="3630"/>
        <v>2.9328455790784556E-2</v>
      </c>
      <c r="CZ862" s="1335">
        <f t="shared" si="3630"/>
        <v>3.9104607721046077E-2</v>
      </c>
      <c r="DA862" s="1335">
        <f t="shared" si="3630"/>
        <v>3.9104607721046077E-2</v>
      </c>
      <c r="DB862" s="1335" t="str">
        <f t="shared" si="3630"/>
        <v/>
      </c>
      <c r="DC862" s="1334" t="str">
        <f t="shared" si="3630"/>
        <v/>
      </c>
      <c r="DD862" s="1392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4">
        <f t="shared" si="3629"/>
        <v>0</v>
      </c>
      <c r="CE863" s="1325">
        <f t="shared" si="3629"/>
        <v>0</v>
      </c>
      <c r="CF863" s="1325">
        <f t="shared" si="3629"/>
        <v>0</v>
      </c>
      <c r="CG863" s="1325">
        <f t="shared" si="3629"/>
        <v>0</v>
      </c>
      <c r="CH863" s="1325">
        <f t="shared" si="3629"/>
        <v>4.4344625155666249E-2</v>
      </c>
      <c r="CI863" s="1326">
        <f t="shared" si="3629"/>
        <v>6.6516937733499371E-2</v>
      </c>
      <c r="CJ863" s="1325">
        <f t="shared" si="3629"/>
        <v>7.2218389539227892E-2</v>
      </c>
      <c r="CK863" s="1325">
        <f t="shared" si="3629"/>
        <v>9.9775406600249056E-2</v>
      </c>
      <c r="CL863" s="1325">
        <f t="shared" si="3629"/>
        <v>0.106427100373599</v>
      </c>
      <c r="CM863" s="1325">
        <f t="shared" si="3629"/>
        <v>0.11402903611457034</v>
      </c>
      <c r="CN863" s="1324">
        <f t="shared" si="3629"/>
        <v>0.13303387546699874</v>
      </c>
      <c r="CO863" s="1334" t="str">
        <f t="shared" si="3630"/>
        <v/>
      </c>
      <c r="CP863" s="1335" t="str">
        <f t="shared" si="3630"/>
        <v/>
      </c>
      <c r="CQ863" s="1335">
        <f t="shared" si="3630"/>
        <v>5.3213550186799491E-2</v>
      </c>
      <c r="CR863" s="1335">
        <f t="shared" si="3630"/>
        <v>9.9775406600249056E-2</v>
      </c>
      <c r="CS863" s="1335">
        <f t="shared" si="3630"/>
        <v>0.13303387546699874</v>
      </c>
      <c r="CT863" s="1335">
        <f t="shared" si="3630"/>
        <v>0.13303387546699874</v>
      </c>
      <c r="CU863" s="1336">
        <f t="shared" si="3630"/>
        <v>0.13303387546699874</v>
      </c>
      <c r="CV863" s="1336">
        <f t="shared" si="3630"/>
        <v>0.13303387546699874</v>
      </c>
      <c r="CW863" s="1336">
        <f t="shared" si="3630"/>
        <v>0.13746833798256536</v>
      </c>
      <c r="CX863" s="1335">
        <f t="shared" si="3630"/>
        <v>0.1596406505603985</v>
      </c>
      <c r="CY863" s="1335">
        <f t="shared" si="3630"/>
        <v>0.1596406505603985</v>
      </c>
      <c r="CZ863" s="1335">
        <f t="shared" si="3630"/>
        <v>0.22172312577833125</v>
      </c>
      <c r="DA863" s="1335">
        <f t="shared" si="3630"/>
        <v>0.36584315753424651</v>
      </c>
      <c r="DB863" s="1335" t="str">
        <f t="shared" si="3630"/>
        <v/>
      </c>
      <c r="DC863" s="1334" t="str">
        <f t="shared" si="3630"/>
        <v/>
      </c>
      <c r="DD863" s="1392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4">
        <f t="shared" si="3629"/>
        <v>0</v>
      </c>
      <c r="CE864" s="1325">
        <f t="shared" si="3629"/>
        <v>0</v>
      </c>
      <c r="CF864" s="1325">
        <f t="shared" si="3629"/>
        <v>0</v>
      </c>
      <c r="CG864" s="1325">
        <f t="shared" si="3629"/>
        <v>0</v>
      </c>
      <c r="CH864" s="1325">
        <f t="shared" si="3629"/>
        <v>0</v>
      </c>
      <c r="CI864" s="1326">
        <f t="shared" si="3629"/>
        <v>0</v>
      </c>
      <c r="CJ864" s="1325">
        <f t="shared" si="3629"/>
        <v>0</v>
      </c>
      <c r="CK864" s="1325">
        <f t="shared" si="3629"/>
        <v>0</v>
      </c>
      <c r="CL864" s="1325">
        <f t="shared" si="3629"/>
        <v>0</v>
      </c>
      <c r="CM864" s="1325">
        <f t="shared" si="3629"/>
        <v>0</v>
      </c>
      <c r="CN864" s="1324">
        <f t="shared" si="3629"/>
        <v>0</v>
      </c>
      <c r="CO864" s="1334" t="str">
        <f t="shared" si="3630"/>
        <v/>
      </c>
      <c r="CP864" s="1335" t="str">
        <f t="shared" si="3630"/>
        <v/>
      </c>
      <c r="CQ864" s="1335">
        <f t="shared" si="3630"/>
        <v>0</v>
      </c>
      <c r="CR864" s="1335">
        <f t="shared" si="3630"/>
        <v>0</v>
      </c>
      <c r="CS864" s="1335">
        <f t="shared" si="3630"/>
        <v>0</v>
      </c>
      <c r="CT864" s="1335">
        <f t="shared" si="3630"/>
        <v>0</v>
      </c>
      <c r="CU864" s="1336">
        <f t="shared" si="3630"/>
        <v>0</v>
      </c>
      <c r="CV864" s="1336">
        <f t="shared" si="3630"/>
        <v>0</v>
      </c>
      <c r="CW864" s="1336">
        <f t="shared" si="3630"/>
        <v>0</v>
      </c>
      <c r="CX864" s="1335">
        <f t="shared" si="3630"/>
        <v>0</v>
      </c>
      <c r="CY864" s="1335">
        <f t="shared" si="3630"/>
        <v>0</v>
      </c>
      <c r="CZ864" s="1335">
        <f t="shared" si="3630"/>
        <v>0</v>
      </c>
      <c r="DA864" s="1335">
        <f t="shared" si="3630"/>
        <v>0</v>
      </c>
      <c r="DB864" s="1335" t="str">
        <f t="shared" si="3630"/>
        <v/>
      </c>
      <c r="DC864" s="1334" t="str">
        <f t="shared" si="3630"/>
        <v/>
      </c>
      <c r="DD864" s="1392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7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4">
        <f t="shared" si="3629"/>
        <v>0</v>
      </c>
      <c r="CE865" s="1325">
        <f t="shared" si="3629"/>
        <v>0</v>
      </c>
      <c r="CF865" s="1325">
        <f t="shared" si="3629"/>
        <v>0</v>
      </c>
      <c r="CG865" s="1325">
        <f t="shared" si="3629"/>
        <v>0</v>
      </c>
      <c r="CH865" s="1325">
        <f t="shared" si="3629"/>
        <v>0</v>
      </c>
      <c r="CI865" s="1326">
        <f t="shared" si="3629"/>
        <v>0</v>
      </c>
      <c r="CJ865" s="1325">
        <f t="shared" si="3629"/>
        <v>0</v>
      </c>
      <c r="CK865" s="1325">
        <f t="shared" si="3629"/>
        <v>0</v>
      </c>
      <c r="CL865" s="1325">
        <f t="shared" si="3629"/>
        <v>0</v>
      </c>
      <c r="CM865" s="1325">
        <f t="shared" si="3629"/>
        <v>0</v>
      </c>
      <c r="CN865" s="1324">
        <f t="shared" si="3629"/>
        <v>0</v>
      </c>
      <c r="CO865" s="1334" t="str">
        <f t="shared" si="3630"/>
        <v/>
      </c>
      <c r="CP865" s="1335" t="str">
        <f t="shared" si="3630"/>
        <v/>
      </c>
      <c r="CQ865" s="1335">
        <f t="shared" si="3630"/>
        <v>0</v>
      </c>
      <c r="CR865" s="1335">
        <f t="shared" si="3630"/>
        <v>0</v>
      </c>
      <c r="CS865" s="1335">
        <f t="shared" si="3630"/>
        <v>8.1467932752179329E-3</v>
      </c>
      <c r="CT865" s="1335">
        <f t="shared" si="3630"/>
        <v>8.1467932752179329E-3</v>
      </c>
      <c r="CU865" s="1336">
        <f t="shared" si="3630"/>
        <v>8.6899128268991283E-3</v>
      </c>
      <c r="CV865" s="1336">
        <f t="shared" si="3630"/>
        <v>1.086239103362391E-2</v>
      </c>
      <c r="CW865" s="1336">
        <f t="shared" si="3630"/>
        <v>1.086239103362391E-2</v>
      </c>
      <c r="CX865" s="1335">
        <f t="shared" si="3630"/>
        <v>1.086239103362391E-2</v>
      </c>
      <c r="CY865" s="1335">
        <f t="shared" si="3630"/>
        <v>1.3034869240348693E-2</v>
      </c>
      <c r="CZ865" s="1335">
        <f t="shared" si="3630"/>
        <v>1.6293586550435866E-2</v>
      </c>
      <c r="DA865" s="1335">
        <f t="shared" si="3630"/>
        <v>1.7379825653798257E-2</v>
      </c>
      <c r="DB865" s="1335" t="str">
        <f t="shared" si="3630"/>
        <v/>
      </c>
      <c r="DC865" s="1334" t="str">
        <f t="shared" si="3630"/>
        <v/>
      </c>
      <c r="DD865" s="1392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7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4">
        <f t="shared" si="3629"/>
        <v>4.5249617505781888E-2</v>
      </c>
      <c r="CE866" s="1325">
        <f t="shared" si="3629"/>
        <v>9.0499235011563775E-2</v>
      </c>
      <c r="CF866" s="1325">
        <f t="shared" si="3629"/>
        <v>9.8983538293897888E-2</v>
      </c>
      <c r="CG866" s="1325">
        <f t="shared" si="3629"/>
        <v>0.1055824408468244</v>
      </c>
      <c r="CH866" s="1325">
        <f t="shared" si="3629"/>
        <v>0.1055824408468244</v>
      </c>
      <c r="CI866" s="1326">
        <f t="shared" si="3629"/>
        <v>0.1055824408468244</v>
      </c>
      <c r="CJ866" s="1325">
        <f t="shared" si="3629"/>
        <v>0.11312404376445473</v>
      </c>
      <c r="CK866" s="1325">
        <f t="shared" si="3629"/>
        <v>0.11312404376445473</v>
      </c>
      <c r="CL866" s="1325">
        <f t="shared" si="3629"/>
        <v>0.12669892901618929</v>
      </c>
      <c r="CM866" s="1325">
        <f t="shared" si="3629"/>
        <v>0.12669892901618929</v>
      </c>
      <c r="CN866" s="1324">
        <f t="shared" si="3629"/>
        <v>0.1319780510585305</v>
      </c>
      <c r="CO866" s="1334" t="str">
        <f t="shared" si="3630"/>
        <v/>
      </c>
      <c r="CP866" s="1335" t="str">
        <f t="shared" si="3630"/>
        <v/>
      </c>
      <c r="CQ866" s="1335">
        <f t="shared" si="3630"/>
        <v>0</v>
      </c>
      <c r="CR866" s="1335">
        <f t="shared" si="3630"/>
        <v>0</v>
      </c>
      <c r="CS866" s="1335">
        <f t="shared" si="3630"/>
        <v>0</v>
      </c>
      <c r="CT866" s="1335">
        <f t="shared" si="3630"/>
        <v>0</v>
      </c>
      <c r="CU866" s="1336">
        <f t="shared" si="3630"/>
        <v>0</v>
      </c>
      <c r="CV866" s="1336">
        <f t="shared" si="3630"/>
        <v>0</v>
      </c>
      <c r="CW866" s="1336">
        <f t="shared" si="3630"/>
        <v>0</v>
      </c>
      <c r="CX866" s="1335">
        <f t="shared" si="3630"/>
        <v>0</v>
      </c>
      <c r="CY866" s="1335">
        <f t="shared" si="3630"/>
        <v>0</v>
      </c>
      <c r="CZ866" s="1335">
        <f t="shared" si="3630"/>
        <v>0</v>
      </c>
      <c r="DA866" s="1335">
        <f t="shared" si="3630"/>
        <v>0</v>
      </c>
      <c r="DB866" s="1335" t="str">
        <f t="shared" si="3630"/>
        <v/>
      </c>
      <c r="DC866" s="1334" t="str">
        <f t="shared" si="3630"/>
        <v/>
      </c>
      <c r="DD866" s="1392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7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4">
        <f t="shared" si="3629"/>
        <v>8.7985367372353671E-2</v>
      </c>
      <c r="CE867" s="1325">
        <f t="shared" si="3629"/>
        <v>0.10055470556840419</v>
      </c>
      <c r="CF867" s="1325">
        <f t="shared" si="3629"/>
        <v>0.10055470556840419</v>
      </c>
      <c r="CG867" s="1325">
        <f t="shared" si="3629"/>
        <v>0.10055470556840419</v>
      </c>
      <c r="CH867" s="1325">
        <f t="shared" si="3629"/>
        <v>0.10055470556840419</v>
      </c>
      <c r="CI867" s="1326">
        <f t="shared" si="3629"/>
        <v>0.11731382316313822</v>
      </c>
      <c r="CJ867" s="1325">
        <f t="shared" si="3629"/>
        <v>0.11731382316313822</v>
      </c>
      <c r="CK867" s="1325">
        <f t="shared" si="3629"/>
        <v>0.11731382316313822</v>
      </c>
      <c r="CL867" s="1325">
        <f t="shared" si="3629"/>
        <v>0.11731382316313822</v>
      </c>
      <c r="CM867" s="1325">
        <f t="shared" si="3629"/>
        <v>0.14077658779576588</v>
      </c>
      <c r="CN867" s="1324">
        <f t="shared" si="3629"/>
        <v>0.14077658779576588</v>
      </c>
      <c r="CO867" s="1334" t="str">
        <f t="shared" si="3630"/>
        <v/>
      </c>
      <c r="CP867" s="1335" t="str">
        <f t="shared" si="3630"/>
        <v/>
      </c>
      <c r="CQ867" s="1335">
        <f t="shared" si="3630"/>
        <v>1.9552303860523038E-2</v>
      </c>
      <c r="CR867" s="1335">
        <f t="shared" si="3630"/>
        <v>2.3462764632627642E-2</v>
      </c>
      <c r="CS867" s="1335">
        <f t="shared" si="3630"/>
        <v>7.0388293897882925E-2</v>
      </c>
      <c r="CT867" s="1335">
        <f t="shared" si="3630"/>
        <v>8.7985367372353671E-2</v>
      </c>
      <c r="CU867" s="1336">
        <f t="shared" si="3630"/>
        <v>8.7985367372353671E-2</v>
      </c>
      <c r="CV867" s="1336">
        <f t="shared" si="3630"/>
        <v>0.11731382316313822</v>
      </c>
      <c r="CW867" s="1336">
        <f t="shared" si="3630"/>
        <v>0.11731382316313822</v>
      </c>
      <c r="CX867" s="1335">
        <f t="shared" si="3630"/>
        <v>0.11731382316313822</v>
      </c>
      <c r="CY867" s="1335">
        <f t="shared" si="3630"/>
        <v>0.11731382316313822</v>
      </c>
      <c r="CZ867" s="1335">
        <f t="shared" si="3630"/>
        <v>0.14077658779576588</v>
      </c>
      <c r="DA867" s="1335">
        <f t="shared" si="3630"/>
        <v>0.14077658779576588</v>
      </c>
      <c r="DB867" s="1335" t="str">
        <f t="shared" si="3630"/>
        <v/>
      </c>
      <c r="DC867" s="1334" t="str">
        <f t="shared" si="3630"/>
        <v/>
      </c>
      <c r="DD867" s="1392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7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4">
        <f t="shared" si="3629"/>
        <v>0</v>
      </c>
      <c r="CE868" s="1325">
        <f t="shared" si="3629"/>
        <v>0</v>
      </c>
      <c r="CF868" s="1325">
        <f t="shared" si="3629"/>
        <v>0</v>
      </c>
      <c r="CG868" s="1325">
        <f t="shared" si="3629"/>
        <v>0</v>
      </c>
      <c r="CH868" s="1325">
        <f t="shared" si="3629"/>
        <v>0</v>
      </c>
      <c r="CI868" s="1326">
        <f t="shared" si="3629"/>
        <v>0</v>
      </c>
      <c r="CJ868" s="1325">
        <f t="shared" si="3629"/>
        <v>0</v>
      </c>
      <c r="CK868" s="1325">
        <f t="shared" si="3629"/>
        <v>1.2513474470734743E-3</v>
      </c>
      <c r="CL868" s="1325">
        <f t="shared" si="3629"/>
        <v>8.5806682085038232E-3</v>
      </c>
      <c r="CM868" s="1325">
        <f t="shared" si="3629"/>
        <v>8.5806682085038232E-3</v>
      </c>
      <c r="CN868" s="1324">
        <f t="shared" si="3629"/>
        <v>1.2012935491905354E-2</v>
      </c>
      <c r="CO868" s="1334" t="str">
        <f t="shared" si="3630"/>
        <v/>
      </c>
      <c r="CP868" s="1335" t="str">
        <f t="shared" si="3630"/>
        <v/>
      </c>
      <c r="CQ868" s="1335">
        <f t="shared" si="3630"/>
        <v>7.5080846824408451E-3</v>
      </c>
      <c r="CR868" s="1335">
        <f t="shared" si="3630"/>
        <v>1.0010779576587794E-2</v>
      </c>
      <c r="CS868" s="1335">
        <f t="shared" si="3630"/>
        <v>1.0010779576587794E-2</v>
      </c>
      <c r="CT868" s="1335">
        <f t="shared" si="3630"/>
        <v>1.0010779576587794E-2</v>
      </c>
      <c r="CU868" s="1336">
        <f t="shared" si="3630"/>
        <v>1.0010779576587794E-2</v>
      </c>
      <c r="CV868" s="1336">
        <f t="shared" si="3630"/>
        <v>1.2012935491905354E-2</v>
      </c>
      <c r="CW868" s="1336">
        <f t="shared" si="3630"/>
        <v>1.2012935491905354E-2</v>
      </c>
      <c r="CX868" s="1335">
        <f t="shared" si="3630"/>
        <v>1.501616936488169E-2</v>
      </c>
      <c r="CY868" s="1335">
        <f t="shared" si="3630"/>
        <v>1.501616936488169E-2</v>
      </c>
      <c r="CZ868" s="1335">
        <f t="shared" si="3630"/>
        <v>2.0021559153175588E-2</v>
      </c>
      <c r="DA868" s="1335">
        <f t="shared" si="3630"/>
        <v>2.0021559153175588E-2</v>
      </c>
      <c r="DB868" s="1335" t="str">
        <f t="shared" si="3630"/>
        <v/>
      </c>
      <c r="DC868" s="1334" t="str">
        <f t="shared" si="3630"/>
        <v/>
      </c>
      <c r="DD868" s="1392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81">SUM(C530)</f>
        <v>0</v>
      </c>
      <c r="D869" s="1114">
        <f t="shared" si="3681"/>
        <v>0</v>
      </c>
      <c r="E869" s="1114">
        <f t="shared" si="3681"/>
        <v>0</v>
      </c>
      <c r="F869" s="1114">
        <f t="shared" si="3681"/>
        <v>0</v>
      </c>
      <c r="G869" s="1114">
        <f t="shared" si="3681"/>
        <v>0</v>
      </c>
      <c r="H869" s="1114">
        <f t="shared" si="3681"/>
        <v>0</v>
      </c>
      <c r="I869" s="1114">
        <f t="shared" si="3681"/>
        <v>0</v>
      </c>
      <c r="J869" s="1114">
        <f t="shared" si="3681"/>
        <v>0</v>
      </c>
      <c r="K869" s="1114">
        <f t="shared" si="3681"/>
        <v>0</v>
      </c>
      <c r="L869" s="1114">
        <f t="shared" si="3681"/>
        <v>0</v>
      </c>
      <c r="M869" s="1114">
        <f t="shared" si="3681"/>
        <v>0</v>
      </c>
      <c r="N869" s="1114">
        <f t="shared" si="3681"/>
        <v>0</v>
      </c>
      <c r="O869" s="1114">
        <f t="shared" si="3681"/>
        <v>0</v>
      </c>
      <c r="P869" s="1114">
        <f t="shared" si="3681"/>
        <v>0</v>
      </c>
      <c r="Q869" s="1114">
        <f t="shared" si="3681"/>
        <v>0</v>
      </c>
      <c r="R869" s="1114">
        <f t="shared" si="3681"/>
        <v>0</v>
      </c>
      <c r="S869" s="799"/>
      <c r="T869" s="1114">
        <f>SUM(T530)</f>
        <v>1.7162577833125775E-3</v>
      </c>
      <c r="U869" s="1114">
        <f t="shared" ref="U869:AD869" si="3682">SUM(U530)</f>
        <v>0</v>
      </c>
      <c r="V869" s="1114">
        <f t="shared" si="3682"/>
        <v>0</v>
      </c>
      <c r="W869" s="1114">
        <f t="shared" si="3682"/>
        <v>0</v>
      </c>
      <c r="X869" s="1114">
        <f t="shared" si="3682"/>
        <v>0</v>
      </c>
      <c r="Y869" s="1114">
        <f t="shared" si="3682"/>
        <v>0</v>
      </c>
      <c r="Z869" s="1114">
        <f t="shared" si="3682"/>
        <v>0</v>
      </c>
      <c r="AA869" s="1114">
        <f t="shared" si="3682"/>
        <v>0</v>
      </c>
      <c r="AB869" s="1114">
        <f t="shared" si="3682"/>
        <v>0</v>
      </c>
      <c r="AC869" s="1114">
        <f t="shared" si="3682"/>
        <v>0</v>
      </c>
      <c r="AD869" s="1114">
        <f t="shared" si="3682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83">SUM(AM530)</f>
        <v>0</v>
      </c>
      <c r="AN869" s="1114">
        <f t="shared" si="3683"/>
        <v>0</v>
      </c>
      <c r="AO869" s="1114">
        <f t="shared" si="3683"/>
        <v>0</v>
      </c>
      <c r="AP869" s="1114">
        <f t="shared" si="3683"/>
        <v>1.3345620523038604E-2</v>
      </c>
      <c r="AQ869" s="1114">
        <f t="shared" si="3683"/>
        <v>0</v>
      </c>
      <c r="AR869" s="1114">
        <f t="shared" si="3683"/>
        <v>0</v>
      </c>
      <c r="AS869" s="1114">
        <f t="shared" si="3683"/>
        <v>0</v>
      </c>
      <c r="AT869" s="1114">
        <f t="shared" si="3683"/>
        <v>1.8683868732254048E-2</v>
      </c>
      <c r="AU869" s="1114">
        <f t="shared" si="3683"/>
        <v>1.3345620523038604E-2</v>
      </c>
      <c r="AV869" s="1114">
        <f t="shared" si="3683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84">SUM(BE530)</f>
        <v>2.0595093399750929E-3</v>
      </c>
      <c r="BF869" s="1114">
        <f t="shared" si="3684"/>
        <v>1.4828467247820669E-3</v>
      </c>
      <c r="BG869" s="1114">
        <f t="shared" si="3684"/>
        <v>1.2357056039850559E-3</v>
      </c>
      <c r="BH869" s="1114">
        <f t="shared" si="3684"/>
        <v>1.4828467247820669E-3</v>
      </c>
      <c r="BI869" s="1114">
        <f t="shared" si="3684"/>
        <v>2.4027608966376087E-3</v>
      </c>
      <c r="BJ869" s="1114">
        <f t="shared" si="3684"/>
        <v>1.0297546699875465E-3</v>
      </c>
      <c r="BK869" s="1114">
        <f t="shared" si="3684"/>
        <v>7.7231600249065991E-4</v>
      </c>
      <c r="BL869" s="1114">
        <f t="shared" si="3684"/>
        <v>1.0297546699875465E-3</v>
      </c>
      <c r="BM869" s="1114">
        <f t="shared" si="3684"/>
        <v>1.5446320049813198E-3</v>
      </c>
      <c r="BN869" s="1114">
        <f t="shared" si="3684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85">SUM(BV530)</f>
        <v>0</v>
      </c>
      <c r="BW869" s="1114">
        <f t="shared" si="3685"/>
        <v>0</v>
      </c>
      <c r="BX869" s="1568">
        <f t="shared" si="3685"/>
        <v>1.2357056039850559E-2</v>
      </c>
      <c r="BY869" s="1114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4">
        <f t="shared" si="3629"/>
        <v>0</v>
      </c>
      <c r="CE869" s="1325">
        <f t="shared" si="3629"/>
        <v>0</v>
      </c>
      <c r="CF869" s="1325">
        <f t="shared" si="3629"/>
        <v>0</v>
      </c>
      <c r="CG869" s="1325">
        <f t="shared" si="3629"/>
        <v>0</v>
      </c>
      <c r="CH869" s="1325">
        <f t="shared" si="3629"/>
        <v>0</v>
      </c>
      <c r="CI869" s="1326">
        <f t="shared" si="3629"/>
        <v>0</v>
      </c>
      <c r="CJ869" s="1325">
        <f t="shared" si="3629"/>
        <v>0</v>
      </c>
      <c r="CK869" s="1325">
        <f t="shared" si="3629"/>
        <v>0</v>
      </c>
      <c r="CL869" s="1325">
        <f t="shared" si="3629"/>
        <v>1.3345620523038604E-2</v>
      </c>
      <c r="CM869" s="1325">
        <f t="shared" si="3629"/>
        <v>1.3345620523038604E-2</v>
      </c>
      <c r="CN869" s="1324">
        <f t="shared" si="3629"/>
        <v>1.8683868732254048E-2</v>
      </c>
      <c r="CO869" s="1334" t="str">
        <f t="shared" si="3630"/>
        <v/>
      </c>
      <c r="CP869" s="1335" t="str">
        <f t="shared" si="3630"/>
        <v/>
      </c>
      <c r="CQ869" s="1335">
        <f t="shared" si="3630"/>
        <v>7.7231600249065991E-4</v>
      </c>
      <c r="CR869" s="1335">
        <f t="shared" si="3630"/>
        <v>7.7231600249065991E-4</v>
      </c>
      <c r="CS869" s="1335">
        <f t="shared" si="3630"/>
        <v>1.0297546699875465E-3</v>
      </c>
      <c r="CT869" s="1335">
        <f t="shared" si="3630"/>
        <v>1.0297546699875465E-3</v>
      </c>
      <c r="CU869" s="1336">
        <f t="shared" si="3630"/>
        <v>1.0297546699875465E-3</v>
      </c>
      <c r="CV869" s="1336">
        <f t="shared" si="3630"/>
        <v>1.2357056039850559E-3</v>
      </c>
      <c r="CW869" s="1336">
        <f t="shared" si="3630"/>
        <v>1.4828467247820669E-3</v>
      </c>
      <c r="CX869" s="1335">
        <f t="shared" si="3630"/>
        <v>1.4828467247820669E-3</v>
      </c>
      <c r="CY869" s="1335">
        <f t="shared" si="3630"/>
        <v>1.5446320049813198E-3</v>
      </c>
      <c r="CZ869" s="1335">
        <f t="shared" si="3630"/>
        <v>2.0595093399750929E-3</v>
      </c>
      <c r="DA869" s="1335">
        <f t="shared" si="3630"/>
        <v>2.4027608966376087E-3</v>
      </c>
      <c r="DB869" s="1335" t="str">
        <f t="shared" si="3630"/>
        <v/>
      </c>
      <c r="DC869" s="1334" t="str">
        <f t="shared" si="3630"/>
        <v/>
      </c>
      <c r="DD869" s="1392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R870" si="3686">SUM(C536)</f>
        <v>0</v>
      </c>
      <c r="D870" s="1114">
        <f t="shared" si="3686"/>
        <v>0</v>
      </c>
      <c r="E870" s="1114">
        <f t="shared" si="3686"/>
        <v>0</v>
      </c>
      <c r="F870" s="1114">
        <f t="shared" si="3686"/>
        <v>0</v>
      </c>
      <c r="G870" s="1114">
        <f t="shared" si="3686"/>
        <v>0</v>
      </c>
      <c r="H870" s="1114">
        <f t="shared" si="3686"/>
        <v>0</v>
      </c>
      <c r="I870" s="1114">
        <f t="shared" si="3686"/>
        <v>0</v>
      </c>
      <c r="J870" s="1114">
        <f t="shared" si="3686"/>
        <v>0</v>
      </c>
      <c r="K870" s="1114">
        <f t="shared" si="3686"/>
        <v>0</v>
      </c>
      <c r="L870" s="1114">
        <f t="shared" si="3686"/>
        <v>0</v>
      </c>
      <c r="M870" s="1114">
        <f t="shared" si="3686"/>
        <v>0</v>
      </c>
      <c r="N870" s="1114">
        <f t="shared" si="3686"/>
        <v>0</v>
      </c>
      <c r="O870" s="1114">
        <f t="shared" si="3686"/>
        <v>0</v>
      </c>
      <c r="P870" s="1114">
        <f t="shared" si="3686"/>
        <v>0</v>
      </c>
      <c r="Q870" s="1114">
        <f t="shared" si="3686"/>
        <v>0</v>
      </c>
      <c r="R870" s="1114">
        <f t="shared" si="3686"/>
        <v>0</v>
      </c>
      <c r="S870" s="799"/>
      <c r="T870" s="1114">
        <f>SUM(T536)</f>
        <v>0</v>
      </c>
      <c r="U870" s="1114">
        <f t="shared" ref="U870:AD870" si="3687">SUM(U536)</f>
        <v>0</v>
      </c>
      <c r="V870" s="1114">
        <f t="shared" si="3687"/>
        <v>0</v>
      </c>
      <c r="W870" s="1114">
        <f t="shared" si="3687"/>
        <v>0</v>
      </c>
      <c r="X870" s="1114">
        <f t="shared" si="3687"/>
        <v>0</v>
      </c>
      <c r="Y870" s="1114">
        <f t="shared" si="3687"/>
        <v>0</v>
      </c>
      <c r="Z870" s="1114">
        <f t="shared" si="3687"/>
        <v>0</v>
      </c>
      <c r="AA870" s="1114">
        <f t="shared" si="3687"/>
        <v>0</v>
      </c>
      <c r="AB870" s="1114">
        <f t="shared" si="3687"/>
        <v>0</v>
      </c>
      <c r="AC870" s="1114">
        <f t="shared" si="3687"/>
        <v>0</v>
      </c>
      <c r="AD870" s="1114">
        <f t="shared" si="3687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1.7515605541718552E-3</v>
      </c>
      <c r="AM870" s="1114">
        <f t="shared" ref="AM870:AV870" si="3688">SUM(AM536)</f>
        <v>0</v>
      </c>
      <c r="AN870" s="1114">
        <f t="shared" si="3688"/>
        <v>0</v>
      </c>
      <c r="AO870" s="1114">
        <f t="shared" si="3688"/>
        <v>2.0017834904821202E-3</v>
      </c>
      <c r="AP870" s="1114">
        <f t="shared" si="3688"/>
        <v>0</v>
      </c>
      <c r="AQ870" s="1114">
        <f t="shared" si="3688"/>
        <v>0</v>
      </c>
      <c r="AR870" s="1114">
        <f t="shared" si="3688"/>
        <v>4.8042803771570887E-3</v>
      </c>
      <c r="AS870" s="1114">
        <f t="shared" si="3688"/>
        <v>0</v>
      </c>
      <c r="AT870" s="1114">
        <f t="shared" si="3688"/>
        <v>0</v>
      </c>
      <c r="AU870" s="1114">
        <f t="shared" si="3688"/>
        <v>0</v>
      </c>
      <c r="AV870" s="1114">
        <f t="shared" si="3688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89">SUM(BE536)</f>
        <v>0</v>
      </c>
      <c r="BF870" s="1114">
        <f t="shared" si="3689"/>
        <v>0</v>
      </c>
      <c r="BG870" s="1114">
        <f t="shared" si="3689"/>
        <v>0</v>
      </c>
      <c r="BH870" s="1114">
        <f t="shared" si="3689"/>
        <v>0</v>
      </c>
      <c r="BI870" s="1114">
        <f t="shared" si="3689"/>
        <v>0</v>
      </c>
      <c r="BJ870" s="1114">
        <f t="shared" si="3689"/>
        <v>0</v>
      </c>
      <c r="BK870" s="1114">
        <f t="shared" si="3689"/>
        <v>0</v>
      </c>
      <c r="BL870" s="1114">
        <f t="shared" si="3689"/>
        <v>0</v>
      </c>
      <c r="BM870" s="1114">
        <f t="shared" si="3689"/>
        <v>0</v>
      </c>
      <c r="BN870" s="1114">
        <f t="shared" si="3689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90">SUM(BV536)</f>
        <v>0</v>
      </c>
      <c r="BW870" s="1114">
        <f t="shared" si="3690"/>
        <v>0</v>
      </c>
      <c r="BX870" s="1568">
        <f t="shared" si="3690"/>
        <v>0</v>
      </c>
      <c r="BY870" s="1114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4">
        <f t="shared" si="3629"/>
        <v>0</v>
      </c>
      <c r="CE870" s="1325">
        <f t="shared" si="3629"/>
        <v>0</v>
      </c>
      <c r="CF870" s="1325">
        <f t="shared" si="3629"/>
        <v>0</v>
      </c>
      <c r="CG870" s="1325">
        <f t="shared" si="3629"/>
        <v>0</v>
      </c>
      <c r="CH870" s="1325">
        <f t="shared" si="3629"/>
        <v>0</v>
      </c>
      <c r="CI870" s="1326">
        <f t="shared" si="3629"/>
        <v>0</v>
      </c>
      <c r="CJ870" s="1325">
        <f t="shared" si="3629"/>
        <v>0</v>
      </c>
      <c r="CK870" s="1325">
        <f t="shared" si="3629"/>
        <v>0</v>
      </c>
      <c r="CL870" s="1325">
        <f t="shared" si="3629"/>
        <v>1.7515605541718552E-3</v>
      </c>
      <c r="CM870" s="1325">
        <f t="shared" si="3629"/>
        <v>2.0017834904821202E-3</v>
      </c>
      <c r="CN870" s="1324">
        <f t="shared" si="3629"/>
        <v>4.8042803771570887E-3</v>
      </c>
      <c r="CO870" s="1334" t="str">
        <f t="shared" si="3630"/>
        <v/>
      </c>
      <c r="CP870" s="1335" t="str">
        <f t="shared" si="3630"/>
        <v/>
      </c>
      <c r="CQ870" s="1335">
        <f t="shared" si="3630"/>
        <v>0</v>
      </c>
      <c r="CR870" s="1335">
        <f t="shared" si="3630"/>
        <v>0</v>
      </c>
      <c r="CS870" s="1335">
        <f t="shared" si="3630"/>
        <v>0</v>
      </c>
      <c r="CT870" s="1335">
        <f t="shared" si="3630"/>
        <v>0</v>
      </c>
      <c r="CU870" s="1336">
        <f t="shared" si="3630"/>
        <v>0</v>
      </c>
      <c r="CV870" s="1336">
        <f t="shared" si="3630"/>
        <v>0</v>
      </c>
      <c r="CW870" s="1336">
        <f t="shared" si="3630"/>
        <v>0</v>
      </c>
      <c r="CX870" s="1335">
        <f t="shared" si="3630"/>
        <v>0</v>
      </c>
      <c r="CY870" s="1335">
        <f t="shared" si="3630"/>
        <v>0</v>
      </c>
      <c r="CZ870" s="1335">
        <f t="shared" si="3630"/>
        <v>0</v>
      </c>
      <c r="DA870" s="1335">
        <f t="shared" si="3630"/>
        <v>0</v>
      </c>
      <c r="DB870" s="1335" t="str">
        <f t="shared" si="3630"/>
        <v/>
      </c>
      <c r="DC870" s="1334" t="str">
        <f t="shared" si="3630"/>
        <v/>
      </c>
      <c r="DD870" s="1392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91">SUM(C542)</f>
        <v>0</v>
      </c>
      <c r="D871" s="1114">
        <f t="shared" si="3691"/>
        <v>0</v>
      </c>
      <c r="E871" s="1114">
        <f t="shared" si="3691"/>
        <v>0</v>
      </c>
      <c r="F871" s="1114">
        <f t="shared" si="3691"/>
        <v>0</v>
      </c>
      <c r="G871" s="1114">
        <f t="shared" si="3691"/>
        <v>0</v>
      </c>
      <c r="H871" s="1114">
        <f t="shared" si="3691"/>
        <v>0</v>
      </c>
      <c r="I871" s="1114">
        <f t="shared" si="3691"/>
        <v>0</v>
      </c>
      <c r="J871" s="1114">
        <f t="shared" si="3691"/>
        <v>0</v>
      </c>
      <c r="K871" s="1114">
        <f t="shared" si="3691"/>
        <v>0</v>
      </c>
      <c r="L871" s="1114">
        <f t="shared" si="3691"/>
        <v>0</v>
      </c>
      <c r="M871" s="1114">
        <f t="shared" si="3691"/>
        <v>0</v>
      </c>
      <c r="N871" s="1114">
        <f t="shared" si="3691"/>
        <v>0</v>
      </c>
      <c r="O871" s="1114">
        <f t="shared" si="3691"/>
        <v>0</v>
      </c>
      <c r="P871" s="1114">
        <f t="shared" si="3691"/>
        <v>0</v>
      </c>
      <c r="Q871" s="1114">
        <f t="shared" si="3691"/>
        <v>0</v>
      </c>
      <c r="R871" s="1114">
        <f t="shared" si="3691"/>
        <v>0</v>
      </c>
      <c r="S871" s="799"/>
      <c r="T871" s="1114">
        <f>SUM(T542)</f>
        <v>0</v>
      </c>
      <c r="U871" s="1114">
        <f t="shared" ref="U871:AD871" si="3692">SUM(U542)</f>
        <v>0</v>
      </c>
      <c r="V871" s="1114">
        <f t="shared" si="3692"/>
        <v>0</v>
      </c>
      <c r="W871" s="1114">
        <f t="shared" si="3692"/>
        <v>0</v>
      </c>
      <c r="X871" s="1114">
        <f t="shared" si="3692"/>
        <v>0</v>
      </c>
      <c r="Y871" s="1114">
        <f t="shared" si="3692"/>
        <v>0</v>
      </c>
      <c r="Z871" s="1114">
        <f t="shared" si="3692"/>
        <v>0</v>
      </c>
      <c r="AA871" s="1114">
        <f t="shared" si="3692"/>
        <v>0</v>
      </c>
      <c r="AB871" s="1114">
        <f t="shared" si="3692"/>
        <v>0</v>
      </c>
      <c r="AC871" s="1114">
        <f t="shared" si="3692"/>
        <v>0</v>
      </c>
      <c r="AD871" s="1114">
        <f t="shared" si="3692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93">SUM(AM542)</f>
        <v>0</v>
      </c>
      <c r="AN871" s="1114">
        <f t="shared" si="3693"/>
        <v>0</v>
      </c>
      <c r="AO871" s="1114">
        <f t="shared" si="3693"/>
        <v>0</v>
      </c>
      <c r="AP871" s="1114">
        <f t="shared" si="3693"/>
        <v>1.3127975449208323E-2</v>
      </c>
      <c r="AQ871" s="1114">
        <f t="shared" si="3693"/>
        <v>0</v>
      </c>
      <c r="AR871" s="1114">
        <f t="shared" si="3693"/>
        <v>0</v>
      </c>
      <c r="AS871" s="1114">
        <f t="shared" si="3693"/>
        <v>0</v>
      </c>
      <c r="AT871" s="1114">
        <f t="shared" si="3693"/>
        <v>7.3516662515566614E-2</v>
      </c>
      <c r="AU871" s="1114">
        <f t="shared" si="3693"/>
        <v>5.2511901796833294E-2</v>
      </c>
      <c r="AV871" s="1114">
        <f t="shared" si="3693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94">SUM(BE542)</f>
        <v>6.1263885429638842E-2</v>
      </c>
      <c r="BF871" s="1114">
        <f t="shared" si="3694"/>
        <v>3.6758331257783307E-2</v>
      </c>
      <c r="BG871" s="1114">
        <f t="shared" si="3694"/>
        <v>3.0631942714819421E-2</v>
      </c>
      <c r="BH871" s="1114">
        <f t="shared" si="3694"/>
        <v>3.6758331257783307E-2</v>
      </c>
      <c r="BI871" s="1114">
        <f t="shared" si="3694"/>
        <v>1.8379165628891657E-2</v>
      </c>
      <c r="BJ871" s="1114">
        <f t="shared" si="3694"/>
        <v>3.0631942714819421E-2</v>
      </c>
      <c r="BK871" s="1114">
        <f t="shared" si="3694"/>
        <v>2.2973957036114566E-2</v>
      </c>
      <c r="BL871" s="1114">
        <f t="shared" si="3694"/>
        <v>6.1263885429638842E-2</v>
      </c>
      <c r="BM871" s="1114">
        <f t="shared" si="3694"/>
        <v>9.1895828144458264E-2</v>
      </c>
      <c r="BN871" s="1114">
        <f t="shared" si="3694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95">SUM(BV542)</f>
        <v>0</v>
      </c>
      <c r="BW871" s="1114">
        <f t="shared" si="3695"/>
        <v>0</v>
      </c>
      <c r="BX871" s="1568">
        <f t="shared" si="3695"/>
        <v>0</v>
      </c>
      <c r="BY871" s="1114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4">
        <f t="shared" si="3629"/>
        <v>0</v>
      </c>
      <c r="CE871" s="1325">
        <f t="shared" si="3629"/>
        <v>0</v>
      </c>
      <c r="CF871" s="1325">
        <f t="shared" si="3629"/>
        <v>0</v>
      </c>
      <c r="CG871" s="1325">
        <f t="shared" si="3629"/>
        <v>0</v>
      </c>
      <c r="CH871" s="1325">
        <f t="shared" si="3629"/>
        <v>0</v>
      </c>
      <c r="CI871" s="1326">
        <f t="shared" si="3629"/>
        <v>0</v>
      </c>
      <c r="CJ871" s="1325">
        <f t="shared" si="3629"/>
        <v>0</v>
      </c>
      <c r="CK871" s="1325">
        <f t="shared" si="3629"/>
        <v>0</v>
      </c>
      <c r="CL871" s="1325">
        <f t="shared" si="3629"/>
        <v>1.3127975449208323E-2</v>
      </c>
      <c r="CM871" s="1325">
        <f t="shared" si="3629"/>
        <v>5.2511901796833294E-2</v>
      </c>
      <c r="CN871" s="1324">
        <f t="shared" si="3629"/>
        <v>7.3516662515566614E-2</v>
      </c>
      <c r="CO871" s="1334" t="str">
        <f t="shared" si="3630"/>
        <v/>
      </c>
      <c r="CP871" s="1335" t="str">
        <f t="shared" si="3630"/>
        <v/>
      </c>
      <c r="CQ871" s="1335">
        <f t="shared" si="3630"/>
        <v>1.225277708592777E-2</v>
      </c>
      <c r="CR871" s="1335">
        <f t="shared" si="3630"/>
        <v>1.8379165628891657E-2</v>
      </c>
      <c r="CS871" s="1335">
        <f t="shared" si="3630"/>
        <v>2.2973957036114566E-2</v>
      </c>
      <c r="CT871" s="1335">
        <f t="shared" si="3630"/>
        <v>3.0631942714819421E-2</v>
      </c>
      <c r="CU871" s="1336">
        <f t="shared" si="3630"/>
        <v>3.0631942714819421E-2</v>
      </c>
      <c r="CV871" s="1336">
        <f t="shared" si="3630"/>
        <v>3.6758331257783307E-2</v>
      </c>
      <c r="CW871" s="1336">
        <f t="shared" si="3630"/>
        <v>3.6758331257783307E-2</v>
      </c>
      <c r="CX871" s="1335">
        <f t="shared" si="3630"/>
        <v>6.1263885429638842E-2</v>
      </c>
      <c r="CY871" s="1335">
        <f t="shared" si="3630"/>
        <v>6.1263885429638842E-2</v>
      </c>
      <c r="CZ871" s="1335">
        <f t="shared" si="3630"/>
        <v>9.1895828144458264E-2</v>
      </c>
      <c r="DA871" s="1335">
        <f t="shared" si="3630"/>
        <v>0.11486978518057285</v>
      </c>
      <c r="DB871" s="1335" t="str">
        <f t="shared" si="3630"/>
        <v/>
      </c>
      <c r="DC871" s="1334" t="str">
        <f t="shared" si="3630"/>
        <v/>
      </c>
      <c r="DD871" s="1392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96">SUM(C548)</f>
        <v>0</v>
      </c>
      <c r="D872" s="1114">
        <f t="shared" si="3696"/>
        <v>0</v>
      </c>
      <c r="E872" s="1114">
        <f t="shared" si="3696"/>
        <v>0</v>
      </c>
      <c r="F872" s="1114">
        <f t="shared" si="3696"/>
        <v>0</v>
      </c>
      <c r="G872" s="1114">
        <f t="shared" si="3696"/>
        <v>0</v>
      </c>
      <c r="H872" s="1114">
        <f t="shared" si="3696"/>
        <v>0</v>
      </c>
      <c r="I872" s="1114">
        <f t="shared" si="3696"/>
        <v>0</v>
      </c>
      <c r="J872" s="1114">
        <f t="shared" si="3696"/>
        <v>0</v>
      </c>
      <c r="K872" s="1114">
        <f t="shared" si="3696"/>
        <v>0</v>
      </c>
      <c r="L872" s="1114">
        <f t="shared" si="3696"/>
        <v>0</v>
      </c>
      <c r="M872" s="1114">
        <f t="shared" si="3696"/>
        <v>0</v>
      </c>
      <c r="N872" s="1114">
        <f t="shared" si="3696"/>
        <v>0</v>
      </c>
      <c r="O872" s="1114">
        <f t="shared" si="3696"/>
        <v>0</v>
      </c>
      <c r="P872" s="1114">
        <f t="shared" si="3696"/>
        <v>0</v>
      </c>
      <c r="Q872" s="1114">
        <f t="shared" si="3696"/>
        <v>0</v>
      </c>
      <c r="R872" s="1114">
        <f t="shared" si="3696"/>
        <v>0</v>
      </c>
      <c r="S872" s="799"/>
      <c r="T872" s="1114">
        <f>SUM(T548)</f>
        <v>0</v>
      </c>
      <c r="U872" s="1114">
        <f t="shared" ref="U872:AD872" si="3697">SUM(U548)</f>
        <v>0</v>
      </c>
      <c r="V872" s="1114">
        <f t="shared" si="3697"/>
        <v>0</v>
      </c>
      <c r="W872" s="1114">
        <f t="shared" si="3697"/>
        <v>0</v>
      </c>
      <c r="X872" s="1114">
        <f t="shared" si="3697"/>
        <v>0</v>
      </c>
      <c r="Y872" s="1114">
        <f t="shared" si="3697"/>
        <v>0</v>
      </c>
      <c r="Z872" s="1114">
        <f t="shared" si="3697"/>
        <v>0</v>
      </c>
      <c r="AA872" s="1114">
        <f t="shared" si="3697"/>
        <v>0</v>
      </c>
      <c r="AB872" s="1114">
        <f t="shared" si="3697"/>
        <v>0</v>
      </c>
      <c r="AC872" s="1114">
        <f t="shared" si="3697"/>
        <v>0</v>
      </c>
      <c r="AD872" s="1114">
        <f t="shared" si="3697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98">SUM(AM548)</f>
        <v>0</v>
      </c>
      <c r="AN872" s="1114">
        <f t="shared" si="3698"/>
        <v>0</v>
      </c>
      <c r="AO872" s="1114">
        <f t="shared" si="3698"/>
        <v>0</v>
      </c>
      <c r="AP872" s="1114">
        <f t="shared" si="3698"/>
        <v>0</v>
      </c>
      <c r="AQ872" s="1114">
        <f t="shared" si="3698"/>
        <v>0</v>
      </c>
      <c r="AR872" s="1114">
        <f t="shared" si="3698"/>
        <v>0</v>
      </c>
      <c r="AS872" s="1114">
        <f t="shared" si="3698"/>
        <v>0</v>
      </c>
      <c r="AT872" s="1114">
        <f t="shared" si="3698"/>
        <v>0</v>
      </c>
      <c r="AU872" s="1114">
        <f t="shared" si="3698"/>
        <v>0</v>
      </c>
      <c r="AV872" s="1114">
        <f t="shared" si="3698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3.0510585305105853E-3</v>
      </c>
      <c r="BE872" s="1114">
        <f t="shared" ref="BE872:BN872" si="3699">SUM(BE548)</f>
        <v>6.1021170610211705E-3</v>
      </c>
      <c r="BF872" s="1114">
        <f t="shared" si="3699"/>
        <v>3.6612702366127024E-3</v>
      </c>
      <c r="BG872" s="1114">
        <f t="shared" si="3699"/>
        <v>3.0510585305105853E-3</v>
      </c>
      <c r="BH872" s="1114">
        <f t="shared" si="3699"/>
        <v>3.6612702366127024E-3</v>
      </c>
      <c r="BI872" s="1114">
        <f t="shared" si="3699"/>
        <v>6.1021170610211705E-3</v>
      </c>
      <c r="BJ872" s="1114">
        <f t="shared" si="3699"/>
        <v>3.0510585305105853E-3</v>
      </c>
      <c r="BK872" s="1114">
        <f t="shared" si="3699"/>
        <v>2.2882938978829388E-3</v>
      </c>
      <c r="BL872" s="1114">
        <f t="shared" si="3699"/>
        <v>6.1021170610211705E-3</v>
      </c>
      <c r="BM872" s="1114">
        <f t="shared" si="3699"/>
        <v>9.1531755915317554E-3</v>
      </c>
      <c r="BN872" s="1114">
        <f t="shared" si="3699"/>
        <v>6.864881693648817E-3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700">SUM(BV548)</f>
        <v>0</v>
      </c>
      <c r="BW872" s="1114">
        <f t="shared" si="3700"/>
        <v>0</v>
      </c>
      <c r="BX872" s="1568">
        <f t="shared" si="3700"/>
        <v>0</v>
      </c>
      <c r="BY872" s="1114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4">
        <f t="shared" si="3629"/>
        <v>0</v>
      </c>
      <c r="CE872" s="1325">
        <f t="shared" si="3629"/>
        <v>0</v>
      </c>
      <c r="CF872" s="1325">
        <f t="shared" si="3629"/>
        <v>0</v>
      </c>
      <c r="CG872" s="1325">
        <f t="shared" si="3629"/>
        <v>0</v>
      </c>
      <c r="CH872" s="1325">
        <f t="shared" si="3629"/>
        <v>0</v>
      </c>
      <c r="CI872" s="1326">
        <f t="shared" si="3629"/>
        <v>0</v>
      </c>
      <c r="CJ872" s="1325">
        <f t="shared" si="3629"/>
        <v>0</v>
      </c>
      <c r="CK872" s="1325">
        <f t="shared" si="3629"/>
        <v>0</v>
      </c>
      <c r="CL872" s="1325">
        <f t="shared" si="3629"/>
        <v>0</v>
      </c>
      <c r="CM872" s="1325">
        <f t="shared" si="3629"/>
        <v>0</v>
      </c>
      <c r="CN872" s="1324">
        <f t="shared" si="3629"/>
        <v>0</v>
      </c>
      <c r="CO872" s="1334" t="str">
        <f t="shared" si="3630"/>
        <v/>
      </c>
      <c r="CP872" s="1335" t="str">
        <f t="shared" si="3630"/>
        <v/>
      </c>
      <c r="CQ872" s="1335">
        <f t="shared" si="3630"/>
        <v>2.2882938978829388E-3</v>
      </c>
      <c r="CR872" s="1335">
        <f t="shared" si="3630"/>
        <v>3.0510585305105853E-3</v>
      </c>
      <c r="CS872" s="1335">
        <f t="shared" si="3630"/>
        <v>3.0510585305105853E-3</v>
      </c>
      <c r="CT872" s="1335">
        <f t="shared" si="3630"/>
        <v>3.0510585305105853E-3</v>
      </c>
      <c r="CU872" s="1336">
        <f t="shared" si="3630"/>
        <v>3.6612702366127024E-3</v>
      </c>
      <c r="CV872" s="1336">
        <f t="shared" si="3630"/>
        <v>3.6612702366127024E-3</v>
      </c>
      <c r="CW872" s="1336">
        <f t="shared" si="3630"/>
        <v>6.1021170610211705E-3</v>
      </c>
      <c r="CX872" s="1335">
        <f t="shared" si="3630"/>
        <v>6.1021170610211705E-3</v>
      </c>
      <c r="CY872" s="1335">
        <f t="shared" si="3630"/>
        <v>6.1021170610211705E-3</v>
      </c>
      <c r="CZ872" s="1335">
        <f t="shared" si="3630"/>
        <v>6.864881693648817E-3</v>
      </c>
      <c r="DA872" s="1335">
        <f t="shared" si="3630"/>
        <v>9.1531755915317554E-3</v>
      </c>
      <c r="DB872" s="1335" t="str">
        <f t="shared" si="3630"/>
        <v/>
      </c>
      <c r="DC872" s="1334" t="str">
        <f t="shared" si="3630"/>
        <v/>
      </c>
      <c r="DD872" s="1392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701">SUM(C554)</f>
        <v>0</v>
      </c>
      <c r="D873" s="1114">
        <f t="shared" si="3701"/>
        <v>0</v>
      </c>
      <c r="E873" s="1114">
        <f t="shared" si="3701"/>
        <v>0</v>
      </c>
      <c r="F873" s="1114">
        <f t="shared" si="3701"/>
        <v>0</v>
      </c>
      <c r="G873" s="1114">
        <f t="shared" si="3701"/>
        <v>0</v>
      </c>
      <c r="H873" s="1114">
        <f t="shared" si="3701"/>
        <v>0</v>
      </c>
      <c r="I873" s="1114">
        <f t="shared" si="3701"/>
        <v>0</v>
      </c>
      <c r="J873" s="1114">
        <f t="shared" si="3701"/>
        <v>0</v>
      </c>
      <c r="K873" s="1114">
        <f t="shared" si="3701"/>
        <v>0</v>
      </c>
      <c r="L873" s="1114">
        <f t="shared" si="3701"/>
        <v>0</v>
      </c>
      <c r="M873" s="1114">
        <f t="shared" si="3701"/>
        <v>0</v>
      </c>
      <c r="N873" s="1114">
        <f t="shared" si="3701"/>
        <v>0</v>
      </c>
      <c r="O873" s="1114">
        <f t="shared" si="3701"/>
        <v>0</v>
      </c>
      <c r="P873" s="1114">
        <f t="shared" si="3701"/>
        <v>0</v>
      </c>
      <c r="Q873" s="1114">
        <f t="shared" si="3701"/>
        <v>0</v>
      </c>
      <c r="R873" s="1114">
        <f t="shared" si="3701"/>
        <v>0</v>
      </c>
      <c r="S873" s="799"/>
      <c r="T873" s="1114">
        <f>SUM(T554)</f>
        <v>0</v>
      </c>
      <c r="U873" s="1114">
        <f t="shared" ref="U873:AD873" si="3702">SUM(U554)</f>
        <v>0</v>
      </c>
      <c r="V873" s="1114">
        <f t="shared" si="3702"/>
        <v>0</v>
      </c>
      <c r="W873" s="1114">
        <f t="shared" si="3702"/>
        <v>0</v>
      </c>
      <c r="X873" s="1114">
        <f t="shared" si="3702"/>
        <v>0</v>
      </c>
      <c r="Y873" s="1114">
        <f t="shared" si="3702"/>
        <v>0</v>
      </c>
      <c r="Z873" s="1114">
        <f t="shared" si="3702"/>
        <v>0</v>
      </c>
      <c r="AA873" s="1114">
        <f t="shared" si="3702"/>
        <v>0</v>
      </c>
      <c r="AB873" s="1114">
        <f t="shared" si="3702"/>
        <v>0</v>
      </c>
      <c r="AC873" s="1114">
        <f t="shared" si="3702"/>
        <v>0</v>
      </c>
      <c r="AD873" s="1114">
        <f t="shared" si="3702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703">SUM(AM554)</f>
        <v>0</v>
      </c>
      <c r="AN873" s="1114">
        <f t="shared" si="3703"/>
        <v>6.9801724782067249E-3</v>
      </c>
      <c r="AO873" s="1114">
        <f t="shared" si="3703"/>
        <v>0</v>
      </c>
      <c r="AP873" s="1114">
        <f t="shared" si="3703"/>
        <v>2.9915024906600248E-3</v>
      </c>
      <c r="AQ873" s="1114">
        <f t="shared" si="3703"/>
        <v>4.5622042341220415E-3</v>
      </c>
      <c r="AR873" s="1114">
        <f t="shared" si="3703"/>
        <v>4.9858374844333735E-3</v>
      </c>
      <c r="AS873" s="1114">
        <f t="shared" si="3703"/>
        <v>0</v>
      </c>
      <c r="AT873" s="1114">
        <f t="shared" si="3703"/>
        <v>0</v>
      </c>
      <c r="AU873" s="1114">
        <f t="shared" si="3703"/>
        <v>0</v>
      </c>
      <c r="AV873" s="1114">
        <f t="shared" si="3703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704">SUM(BE554)</f>
        <v>0</v>
      </c>
      <c r="BF873" s="1114">
        <f t="shared" si="3704"/>
        <v>0</v>
      </c>
      <c r="BG873" s="1114">
        <f t="shared" si="3704"/>
        <v>0</v>
      </c>
      <c r="BH873" s="1114">
        <f t="shared" si="3704"/>
        <v>0</v>
      </c>
      <c r="BI873" s="1114">
        <f t="shared" si="3704"/>
        <v>0</v>
      </c>
      <c r="BJ873" s="1114">
        <f t="shared" si="3704"/>
        <v>0</v>
      </c>
      <c r="BK873" s="1114">
        <f t="shared" si="3704"/>
        <v>0</v>
      </c>
      <c r="BL873" s="1114">
        <f t="shared" si="3704"/>
        <v>0</v>
      </c>
      <c r="BM873" s="1114">
        <f t="shared" si="3704"/>
        <v>0</v>
      </c>
      <c r="BN873" s="1114">
        <f t="shared" si="3704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705">SUM(BV554)</f>
        <v>0</v>
      </c>
      <c r="BW873" s="1114">
        <f t="shared" si="3705"/>
        <v>0</v>
      </c>
      <c r="BX873" s="1568">
        <f t="shared" si="3705"/>
        <v>5.9308655043586551E-3</v>
      </c>
      <c r="BY873" s="1114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4">
        <f t="shared" si="3629"/>
        <v>0</v>
      </c>
      <c r="CE873" s="1325">
        <f t="shared" si="3629"/>
        <v>0</v>
      </c>
      <c r="CF873" s="1325">
        <f t="shared" si="3629"/>
        <v>0</v>
      </c>
      <c r="CG873" s="1325">
        <f t="shared" si="3629"/>
        <v>0</v>
      </c>
      <c r="CH873" s="1325">
        <f t="shared" si="3629"/>
        <v>0</v>
      </c>
      <c r="CI873" s="1326">
        <f t="shared" si="3629"/>
        <v>0</v>
      </c>
      <c r="CJ873" s="1325">
        <f t="shared" si="3629"/>
        <v>2.9915024906600248E-3</v>
      </c>
      <c r="CK873" s="1325">
        <f t="shared" si="3629"/>
        <v>4.5622042341220415E-3</v>
      </c>
      <c r="CL873" s="1325">
        <f t="shared" si="3629"/>
        <v>4.9858374844333735E-3</v>
      </c>
      <c r="CM873" s="1325">
        <f t="shared" si="3629"/>
        <v>6.9801724782067249E-3</v>
      </c>
      <c r="CN873" s="1324">
        <f t="shared" si="3629"/>
        <v>5.6457277397260267E-2</v>
      </c>
      <c r="CO873" s="1334" t="str">
        <f t="shared" si="3630"/>
        <v/>
      </c>
      <c r="CP873" s="1335" t="str">
        <f t="shared" si="3630"/>
        <v/>
      </c>
      <c r="CQ873" s="1335">
        <f t="shared" si="3630"/>
        <v>0</v>
      </c>
      <c r="CR873" s="1335">
        <f t="shared" si="3630"/>
        <v>0</v>
      </c>
      <c r="CS873" s="1335">
        <f t="shared" si="3630"/>
        <v>0</v>
      </c>
      <c r="CT873" s="1335">
        <f t="shared" si="3630"/>
        <v>0</v>
      </c>
      <c r="CU873" s="1336">
        <f t="shared" si="3630"/>
        <v>0</v>
      </c>
      <c r="CV873" s="1336">
        <f t="shared" si="3630"/>
        <v>0</v>
      </c>
      <c r="CW873" s="1336">
        <f t="shared" si="3630"/>
        <v>0</v>
      </c>
      <c r="CX873" s="1335">
        <f t="shared" si="3630"/>
        <v>0</v>
      </c>
      <c r="CY873" s="1335">
        <f t="shared" si="3630"/>
        <v>0</v>
      </c>
      <c r="CZ873" s="1335">
        <f t="shared" si="3630"/>
        <v>0</v>
      </c>
      <c r="DA873" s="1335">
        <f t="shared" si="3630"/>
        <v>1.396034495641345E-2</v>
      </c>
      <c r="DB873" s="1335" t="str">
        <f t="shared" si="3630"/>
        <v/>
      </c>
      <c r="DC873" s="1334" t="str">
        <f t="shared" si="3630"/>
        <v/>
      </c>
      <c r="DD873" s="1392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706">SUM(C560)</f>
        <v>0</v>
      </c>
      <c r="D874" s="1114">
        <f t="shared" si="3706"/>
        <v>0</v>
      </c>
      <c r="E874" s="1114">
        <f t="shared" si="3706"/>
        <v>0</v>
      </c>
      <c r="F874" s="1114">
        <f t="shared" si="3706"/>
        <v>0</v>
      </c>
      <c r="G874" s="1114">
        <f t="shared" si="3706"/>
        <v>0</v>
      </c>
      <c r="H874" s="1114">
        <f t="shared" si="3706"/>
        <v>0</v>
      </c>
      <c r="I874" s="1114">
        <f t="shared" si="3706"/>
        <v>0</v>
      </c>
      <c r="J874" s="1114">
        <f t="shared" si="3706"/>
        <v>0</v>
      </c>
      <c r="K874" s="1114">
        <f t="shared" si="3706"/>
        <v>0</v>
      </c>
      <c r="L874" s="1114">
        <f t="shared" si="3706"/>
        <v>0</v>
      </c>
      <c r="M874" s="1114">
        <f t="shared" si="3706"/>
        <v>0</v>
      </c>
      <c r="N874" s="1114">
        <f t="shared" si="3706"/>
        <v>0</v>
      </c>
      <c r="O874" s="1114">
        <f t="shared" si="3706"/>
        <v>0</v>
      </c>
      <c r="P874" s="1114">
        <f t="shared" si="3706"/>
        <v>0</v>
      </c>
      <c r="Q874" s="1114">
        <f t="shared" si="3706"/>
        <v>0</v>
      </c>
      <c r="R874" s="1114">
        <f t="shared" si="3706"/>
        <v>0</v>
      </c>
      <c r="S874" s="799"/>
      <c r="T874" s="1114">
        <f>SUM(T560)</f>
        <v>0</v>
      </c>
      <c r="U874" s="1114">
        <f t="shared" ref="U874:AD874" si="3707">SUM(U560)</f>
        <v>2.6069738480697388E-3</v>
      </c>
      <c r="V874" s="1114">
        <f t="shared" si="3707"/>
        <v>0</v>
      </c>
      <c r="W874" s="1114">
        <f t="shared" si="3707"/>
        <v>0</v>
      </c>
      <c r="X874" s="1114">
        <f t="shared" si="3707"/>
        <v>0</v>
      </c>
      <c r="Y874" s="1114">
        <f t="shared" si="3707"/>
        <v>0</v>
      </c>
      <c r="Z874" s="1114">
        <f t="shared" si="3707"/>
        <v>0</v>
      </c>
      <c r="AA874" s="1114">
        <f t="shared" si="3707"/>
        <v>0</v>
      </c>
      <c r="AB874" s="1114">
        <f t="shared" si="3707"/>
        <v>0</v>
      </c>
      <c r="AC874" s="1114">
        <f t="shared" si="3707"/>
        <v>0</v>
      </c>
      <c r="AD874" s="1114">
        <f t="shared" si="3707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708">SUM(AM560)</f>
        <v>2.6069738480697383E-4</v>
      </c>
      <c r="AN874" s="1114">
        <f t="shared" si="3708"/>
        <v>0</v>
      </c>
      <c r="AO874" s="1114">
        <f t="shared" si="3708"/>
        <v>1.8621241771926705E-4</v>
      </c>
      <c r="AP874" s="1114">
        <f t="shared" si="3708"/>
        <v>1.8621241771926705E-4</v>
      </c>
      <c r="AQ874" s="1114">
        <f t="shared" si="3708"/>
        <v>0</v>
      </c>
      <c r="AR874" s="1114">
        <f t="shared" si="3708"/>
        <v>0</v>
      </c>
      <c r="AS874" s="1114">
        <f t="shared" si="3708"/>
        <v>0</v>
      </c>
      <c r="AT874" s="1114">
        <f t="shared" si="3708"/>
        <v>3.1283686176836862E-3</v>
      </c>
      <c r="AU874" s="1114">
        <f t="shared" si="3708"/>
        <v>0</v>
      </c>
      <c r="AV874" s="1114">
        <f t="shared" si="3708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709">SUM(BE560)</f>
        <v>5.2139476961394777E-3</v>
      </c>
      <c r="BF874" s="1114">
        <f t="shared" si="3709"/>
        <v>3.1283686176836862E-3</v>
      </c>
      <c r="BG874" s="1114">
        <f t="shared" si="3709"/>
        <v>2.6069738480697388E-3</v>
      </c>
      <c r="BH874" s="1114">
        <f t="shared" si="3709"/>
        <v>3.1283686176836862E-3</v>
      </c>
      <c r="BI874" s="1114">
        <f t="shared" si="3709"/>
        <v>5.2139476961394777E-3</v>
      </c>
      <c r="BJ874" s="1114">
        <f t="shared" si="3709"/>
        <v>2.6069738480697388E-3</v>
      </c>
      <c r="BK874" s="1114">
        <f t="shared" si="3709"/>
        <v>1.9552303860523039E-3</v>
      </c>
      <c r="BL874" s="1114">
        <f t="shared" si="3709"/>
        <v>2.6069738480697388E-3</v>
      </c>
      <c r="BM874" s="1114">
        <f t="shared" si="3709"/>
        <v>3.9104607721046078E-3</v>
      </c>
      <c r="BN874" s="1114">
        <f t="shared" si="3709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710">SUM(BV560)</f>
        <v>0</v>
      </c>
      <c r="BW874" s="1114">
        <f t="shared" si="3710"/>
        <v>0</v>
      </c>
      <c r="BX874" s="1568">
        <f t="shared" si="3710"/>
        <v>2.6069738480697388E-3</v>
      </c>
      <c r="BY874" s="1114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4">
        <f t="shared" si="3629"/>
        <v>0</v>
      </c>
      <c r="CE874" s="1325">
        <f t="shared" si="3629"/>
        <v>0</v>
      </c>
      <c r="CF874" s="1325">
        <f t="shared" si="3629"/>
        <v>0</v>
      </c>
      <c r="CG874" s="1325">
        <f t="shared" si="3629"/>
        <v>0</v>
      </c>
      <c r="CH874" s="1325">
        <f t="shared" si="3629"/>
        <v>0</v>
      </c>
      <c r="CI874" s="1326">
        <f t="shared" si="3629"/>
        <v>0</v>
      </c>
      <c r="CJ874" s="1325">
        <f t="shared" si="3629"/>
        <v>0</v>
      </c>
      <c r="CK874" s="1325">
        <f t="shared" si="3629"/>
        <v>1.8621241771926705E-4</v>
      </c>
      <c r="CL874" s="1325">
        <f t="shared" si="3629"/>
        <v>1.8621241771926705E-4</v>
      </c>
      <c r="CM874" s="1325">
        <f t="shared" si="3629"/>
        <v>2.6069738480697383E-4</v>
      </c>
      <c r="CN874" s="1324">
        <f t="shared" si="3629"/>
        <v>3.1283686176836862E-3</v>
      </c>
      <c r="CO874" s="1334" t="str">
        <f t="shared" si="3630"/>
        <v/>
      </c>
      <c r="CP874" s="1335" t="str">
        <f t="shared" si="3630"/>
        <v/>
      </c>
      <c r="CQ874" s="1335">
        <f t="shared" si="3630"/>
        <v>1.5641843088418431E-3</v>
      </c>
      <c r="CR874" s="1335">
        <f t="shared" si="3630"/>
        <v>1.9552303860523039E-3</v>
      </c>
      <c r="CS874" s="1335">
        <f t="shared" si="3630"/>
        <v>1.9552303860523039E-3</v>
      </c>
      <c r="CT874" s="1335">
        <f t="shared" si="3630"/>
        <v>2.6069738480697388E-3</v>
      </c>
      <c r="CU874" s="1336">
        <f t="shared" si="3630"/>
        <v>2.6069738480697388E-3</v>
      </c>
      <c r="CV874" s="1336">
        <f t="shared" si="3630"/>
        <v>2.6069738480697388E-3</v>
      </c>
      <c r="CW874" s="1336">
        <f t="shared" si="3630"/>
        <v>3.1283686176836862E-3</v>
      </c>
      <c r="CX874" s="1335">
        <f t="shared" si="3630"/>
        <v>3.1283686176836862E-3</v>
      </c>
      <c r="CY874" s="1335">
        <f t="shared" si="3630"/>
        <v>3.9104607721046078E-3</v>
      </c>
      <c r="CZ874" s="1335">
        <f t="shared" si="3630"/>
        <v>5.2139476961394777E-3</v>
      </c>
      <c r="DA874" s="1335">
        <f t="shared" si="3630"/>
        <v>5.2139476961394777E-3</v>
      </c>
      <c r="DB874" s="1335" t="str">
        <f t="shared" si="3630"/>
        <v/>
      </c>
      <c r="DC874" s="1334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712">SUM(C566)</f>
        <v>0</v>
      </c>
      <c r="D875" s="1114">
        <f t="shared" si="3712"/>
        <v>0</v>
      </c>
      <c r="E875" s="1114">
        <f t="shared" si="3712"/>
        <v>0</v>
      </c>
      <c r="F875" s="1114">
        <f t="shared" si="3712"/>
        <v>0</v>
      </c>
      <c r="G875" s="1114">
        <f t="shared" si="3712"/>
        <v>0</v>
      </c>
      <c r="H875" s="1114">
        <f t="shared" si="3712"/>
        <v>0</v>
      </c>
      <c r="I875" s="1114">
        <f t="shared" si="3712"/>
        <v>0</v>
      </c>
      <c r="J875" s="1114">
        <f t="shared" si="3712"/>
        <v>0</v>
      </c>
      <c r="K875" s="1114">
        <f t="shared" si="3712"/>
        <v>0</v>
      </c>
      <c r="L875" s="1114">
        <f t="shared" si="3712"/>
        <v>0</v>
      </c>
      <c r="M875" s="1114">
        <f t="shared" si="3712"/>
        <v>0</v>
      </c>
      <c r="N875" s="1114">
        <f t="shared" si="3712"/>
        <v>0</v>
      </c>
      <c r="O875" s="1114">
        <f t="shared" si="3712"/>
        <v>0</v>
      </c>
      <c r="P875" s="1114">
        <f t="shared" si="3712"/>
        <v>0</v>
      </c>
      <c r="Q875" s="1114">
        <f t="shared" si="3712"/>
        <v>0</v>
      </c>
      <c r="R875" s="1114">
        <f t="shared" si="3712"/>
        <v>0</v>
      </c>
      <c r="S875" s="799"/>
      <c r="T875" s="1114">
        <f>SUM(T566)</f>
        <v>0</v>
      </c>
      <c r="U875" s="1114">
        <f t="shared" ref="U875:AD875" si="3713">SUM(U566)</f>
        <v>1.2513474470734745E-2</v>
      </c>
      <c r="V875" s="1114">
        <f t="shared" si="3713"/>
        <v>0</v>
      </c>
      <c r="W875" s="1114">
        <f t="shared" si="3713"/>
        <v>0</v>
      </c>
      <c r="X875" s="1114">
        <f t="shared" si="3713"/>
        <v>0</v>
      </c>
      <c r="Y875" s="1114">
        <f t="shared" si="3713"/>
        <v>0</v>
      </c>
      <c r="Z875" s="1114">
        <f t="shared" si="3713"/>
        <v>0</v>
      </c>
      <c r="AA875" s="1114">
        <f t="shared" si="3713"/>
        <v>0</v>
      </c>
      <c r="AB875" s="1114">
        <f t="shared" si="3713"/>
        <v>0</v>
      </c>
      <c r="AC875" s="1114">
        <f t="shared" si="3713"/>
        <v>0</v>
      </c>
      <c r="AD875" s="1114">
        <f t="shared" si="3713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714">SUM(AM566)</f>
        <v>8.7594321295143211E-4</v>
      </c>
      <c r="AN875" s="1114">
        <f t="shared" si="3714"/>
        <v>0</v>
      </c>
      <c r="AO875" s="1114">
        <f t="shared" si="3714"/>
        <v>6.2567372353673724E-4</v>
      </c>
      <c r="AP875" s="1114">
        <f t="shared" si="3714"/>
        <v>6.2567372353673724E-4</v>
      </c>
      <c r="AQ875" s="1114">
        <f t="shared" si="3714"/>
        <v>0</v>
      </c>
      <c r="AR875" s="1114">
        <f t="shared" si="3714"/>
        <v>0</v>
      </c>
      <c r="AS875" s="1114">
        <f t="shared" si="3714"/>
        <v>0</v>
      </c>
      <c r="AT875" s="1114">
        <f t="shared" si="3714"/>
        <v>1.0511318555417187E-2</v>
      </c>
      <c r="AU875" s="1114">
        <f t="shared" si="3714"/>
        <v>0</v>
      </c>
      <c r="AV875" s="1114">
        <f t="shared" si="3714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715">SUM(BE566)</f>
        <v>2.5026948941469489E-2</v>
      </c>
      <c r="BF875" s="1114">
        <f t="shared" si="3715"/>
        <v>1.5016169364881694E-2</v>
      </c>
      <c r="BG875" s="1114">
        <f t="shared" si="3715"/>
        <v>1.2513474470734745E-2</v>
      </c>
      <c r="BH875" s="1114">
        <f t="shared" si="3715"/>
        <v>1.5016169364881694E-2</v>
      </c>
      <c r="BI875" s="1114">
        <f t="shared" si="3715"/>
        <v>2.5026948941469489E-2</v>
      </c>
      <c r="BJ875" s="1114">
        <f t="shared" si="3715"/>
        <v>1.2513474470734745E-2</v>
      </c>
      <c r="BK875" s="1114">
        <f t="shared" si="3715"/>
        <v>9.3851058530510581E-3</v>
      </c>
      <c r="BL875" s="1114">
        <f t="shared" si="3715"/>
        <v>1.2513474470734745E-2</v>
      </c>
      <c r="BM875" s="1114">
        <f t="shared" si="3715"/>
        <v>1.8770211706102116E-2</v>
      </c>
      <c r="BN875" s="1114">
        <f t="shared" si="3715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716">SUM(BV566)</f>
        <v>0</v>
      </c>
      <c r="BW875" s="1114">
        <f t="shared" si="3716"/>
        <v>0</v>
      </c>
      <c r="BX875" s="1568">
        <f t="shared" si="3716"/>
        <v>8.7594321295143204E-3</v>
      </c>
      <c r="BY875" s="1114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4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717"/>
        <v>0</v>
      </c>
      <c r="CF875" s="1325">
        <f t="shared" si="3717"/>
        <v>0</v>
      </c>
      <c r="CG875" s="1325">
        <f t="shared" si="3717"/>
        <v>0</v>
      </c>
      <c r="CH875" s="1325">
        <f t="shared" si="3717"/>
        <v>0</v>
      </c>
      <c r="CI875" s="1326">
        <f t="shared" si="3717"/>
        <v>0</v>
      </c>
      <c r="CJ875" s="1325">
        <f t="shared" si="3717"/>
        <v>6.2567372353673724E-4</v>
      </c>
      <c r="CK875" s="1325">
        <f t="shared" si="3717"/>
        <v>6.2567372353673724E-4</v>
      </c>
      <c r="CL875" s="1325">
        <f t="shared" si="3717"/>
        <v>8.7594321295143211E-4</v>
      </c>
      <c r="CM875" s="1325">
        <f t="shared" si="3717"/>
        <v>6.5695740971357421E-3</v>
      </c>
      <c r="CN875" s="1324">
        <f t="shared" si="3717"/>
        <v>1.0511318555417187E-2</v>
      </c>
      <c r="CO875" s="1334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718"/>
        <v/>
      </c>
      <c r="CQ875" s="1335">
        <f t="shared" si="3718"/>
        <v>9.3851058530510581E-3</v>
      </c>
      <c r="CR875" s="1335">
        <f t="shared" si="3718"/>
        <v>9.3851058530510581E-3</v>
      </c>
      <c r="CS875" s="1335">
        <f t="shared" si="3718"/>
        <v>1.2513474470734745E-2</v>
      </c>
      <c r="CT875" s="1335">
        <f t="shared" si="3718"/>
        <v>1.2513474470734745E-2</v>
      </c>
      <c r="CU875" s="1336">
        <f t="shared" si="3718"/>
        <v>1.2513474470734745E-2</v>
      </c>
      <c r="CV875" s="1336">
        <f t="shared" si="3718"/>
        <v>1.2513474470734745E-2</v>
      </c>
      <c r="CW875" s="1336">
        <f t="shared" si="3718"/>
        <v>1.5016169364881694E-2</v>
      </c>
      <c r="CX875" s="1335">
        <f t="shared" si="3718"/>
        <v>1.5016169364881694E-2</v>
      </c>
      <c r="CY875" s="1335">
        <f t="shared" si="3718"/>
        <v>1.8770211706102116E-2</v>
      </c>
      <c r="CZ875" s="1335">
        <f t="shared" si="3718"/>
        <v>2.5026948941469489E-2</v>
      </c>
      <c r="DA875" s="1335">
        <f t="shared" si="3718"/>
        <v>2.5026948941469489E-2</v>
      </c>
      <c r="DB875" s="1335" t="str">
        <f t="shared" si="3718"/>
        <v/>
      </c>
      <c r="DC875" s="1334" t="str">
        <f t="shared" si="3711"/>
        <v/>
      </c>
      <c r="DD875" s="1392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719">SUM(C572)</f>
        <v>0</v>
      </c>
      <c r="D876" s="1114">
        <f t="shared" si="3719"/>
        <v>0</v>
      </c>
      <c r="E876" s="1114">
        <f t="shared" si="3719"/>
        <v>0</v>
      </c>
      <c r="F876" s="1114">
        <f t="shared" si="3719"/>
        <v>0</v>
      </c>
      <c r="G876" s="1114">
        <f t="shared" si="3719"/>
        <v>0</v>
      </c>
      <c r="H876" s="1114">
        <f t="shared" si="3719"/>
        <v>0</v>
      </c>
      <c r="I876" s="1114">
        <f t="shared" si="3719"/>
        <v>0</v>
      </c>
      <c r="J876" s="1114">
        <f t="shared" si="3719"/>
        <v>0</v>
      </c>
      <c r="K876" s="1114">
        <f t="shared" si="3719"/>
        <v>0</v>
      </c>
      <c r="L876" s="1114">
        <f t="shared" si="3719"/>
        <v>0</v>
      </c>
      <c r="M876" s="1114">
        <f t="shared" si="3719"/>
        <v>0</v>
      </c>
      <c r="N876" s="1114">
        <f t="shared" si="3719"/>
        <v>0</v>
      </c>
      <c r="O876" s="1114">
        <f t="shared" si="3719"/>
        <v>0</v>
      </c>
      <c r="P876" s="1114">
        <f t="shared" si="3719"/>
        <v>0</v>
      </c>
      <c r="Q876" s="1114">
        <f t="shared" si="3719"/>
        <v>0</v>
      </c>
      <c r="R876" s="1114">
        <f t="shared" si="3719"/>
        <v>0</v>
      </c>
      <c r="S876" s="799"/>
      <c r="T876" s="1114">
        <f>SUM(T572)</f>
        <v>0</v>
      </c>
      <c r="U876" s="1114">
        <f t="shared" ref="U876:AD876" si="3720">SUM(U572)</f>
        <v>0</v>
      </c>
      <c r="V876" s="1114">
        <f t="shared" si="3720"/>
        <v>0</v>
      </c>
      <c r="W876" s="1114">
        <f t="shared" si="3720"/>
        <v>0</v>
      </c>
      <c r="X876" s="1114">
        <f t="shared" si="3720"/>
        <v>0</v>
      </c>
      <c r="Y876" s="1114">
        <f t="shared" si="3720"/>
        <v>0</v>
      </c>
      <c r="Z876" s="1114">
        <f t="shared" si="3720"/>
        <v>0</v>
      </c>
      <c r="AA876" s="1114">
        <f t="shared" si="3720"/>
        <v>0</v>
      </c>
      <c r="AB876" s="1114">
        <f t="shared" si="3720"/>
        <v>0</v>
      </c>
      <c r="AC876" s="1114">
        <f t="shared" si="3720"/>
        <v>0</v>
      </c>
      <c r="AD876" s="1114">
        <f t="shared" si="3720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721">SUM(AM572)</f>
        <v>0</v>
      </c>
      <c r="AN876" s="1114">
        <f t="shared" si="3721"/>
        <v>0</v>
      </c>
      <c r="AO876" s="1114">
        <f t="shared" si="3721"/>
        <v>0</v>
      </c>
      <c r="AP876" s="1114">
        <f t="shared" si="3721"/>
        <v>0</v>
      </c>
      <c r="AQ876" s="1114">
        <f t="shared" si="3721"/>
        <v>0</v>
      </c>
      <c r="AR876" s="1114">
        <f t="shared" si="3721"/>
        <v>0</v>
      </c>
      <c r="AS876" s="1114">
        <f t="shared" si="3721"/>
        <v>0</v>
      </c>
      <c r="AT876" s="1114">
        <f t="shared" si="3721"/>
        <v>0</v>
      </c>
      <c r="AU876" s="1114">
        <f t="shared" si="3721"/>
        <v>0</v>
      </c>
      <c r="AV876" s="1114">
        <f t="shared" si="3721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722">SUM(BE572)</f>
        <v>0</v>
      </c>
      <c r="BF876" s="1114">
        <f t="shared" si="3722"/>
        <v>0</v>
      </c>
      <c r="BG876" s="1114">
        <f t="shared" si="3722"/>
        <v>0</v>
      </c>
      <c r="BH876" s="1114">
        <f t="shared" si="3722"/>
        <v>0</v>
      </c>
      <c r="BI876" s="1114">
        <f t="shared" si="3722"/>
        <v>0</v>
      </c>
      <c r="BJ876" s="1114">
        <f t="shared" si="3722"/>
        <v>0</v>
      </c>
      <c r="BK876" s="1114">
        <f t="shared" si="3722"/>
        <v>0</v>
      </c>
      <c r="BL876" s="1114">
        <f t="shared" si="3722"/>
        <v>0</v>
      </c>
      <c r="BM876" s="1114">
        <f t="shared" si="3722"/>
        <v>0</v>
      </c>
      <c r="BN876" s="1114">
        <f t="shared" si="3722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723">SUM(BV572)</f>
        <v>0</v>
      </c>
      <c r="BW876" s="1114">
        <f t="shared" si="3723"/>
        <v>0</v>
      </c>
      <c r="BX876" s="1568">
        <f t="shared" si="3723"/>
        <v>0</v>
      </c>
      <c r="BY876" s="1114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4">
        <f t="shared" si="3717"/>
        <v>0</v>
      </c>
      <c r="CE876" s="1325">
        <f t="shared" si="3717"/>
        <v>0</v>
      </c>
      <c r="CF876" s="1325">
        <f t="shared" si="3717"/>
        <v>0</v>
      </c>
      <c r="CG876" s="1325">
        <f t="shared" si="3717"/>
        <v>0</v>
      </c>
      <c r="CH876" s="1325">
        <f t="shared" si="3717"/>
        <v>0</v>
      </c>
      <c r="CI876" s="1326">
        <f t="shared" si="3717"/>
        <v>0</v>
      </c>
      <c r="CJ876" s="1325">
        <f t="shared" si="3717"/>
        <v>0</v>
      </c>
      <c r="CK876" s="1325">
        <f t="shared" si="3717"/>
        <v>0</v>
      </c>
      <c r="CL876" s="1325">
        <f t="shared" si="3717"/>
        <v>0</v>
      </c>
      <c r="CM876" s="1325">
        <f t="shared" si="3717"/>
        <v>0</v>
      </c>
      <c r="CN876" s="1324">
        <f t="shared" si="3717"/>
        <v>0</v>
      </c>
      <c r="CO876" s="1334" t="str">
        <f t="shared" si="3718"/>
        <v/>
      </c>
      <c r="CP876" s="1335" t="str">
        <f t="shared" si="3718"/>
        <v/>
      </c>
      <c r="CQ876" s="1335">
        <f t="shared" si="3718"/>
        <v>0</v>
      </c>
      <c r="CR876" s="1335">
        <f t="shared" si="3718"/>
        <v>0</v>
      </c>
      <c r="CS876" s="1335">
        <f t="shared" si="3718"/>
        <v>0</v>
      </c>
      <c r="CT876" s="1335">
        <f t="shared" si="3718"/>
        <v>0</v>
      </c>
      <c r="CU876" s="1336">
        <f t="shared" si="3718"/>
        <v>0</v>
      </c>
      <c r="CV876" s="1336">
        <f t="shared" si="3718"/>
        <v>0</v>
      </c>
      <c r="CW876" s="1336">
        <f t="shared" si="3718"/>
        <v>0</v>
      </c>
      <c r="CX876" s="1335">
        <f t="shared" si="3718"/>
        <v>0</v>
      </c>
      <c r="CY876" s="1335">
        <f t="shared" si="3718"/>
        <v>0</v>
      </c>
      <c r="CZ876" s="1335">
        <f t="shared" si="3718"/>
        <v>0</v>
      </c>
      <c r="DA876" s="1335">
        <f t="shared" si="3718"/>
        <v>0</v>
      </c>
      <c r="DB876" s="1335" t="str">
        <f t="shared" si="3718"/>
        <v/>
      </c>
      <c r="DC876" s="1334" t="str">
        <f t="shared" si="3711"/>
        <v/>
      </c>
      <c r="DD876" s="1392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724">SUM(C578)</f>
        <v>0</v>
      </c>
      <c r="D877" s="1114">
        <f t="shared" si="3724"/>
        <v>0</v>
      </c>
      <c r="E877" s="1114">
        <f t="shared" si="3724"/>
        <v>0</v>
      </c>
      <c r="F877" s="1114">
        <f t="shared" si="3724"/>
        <v>0</v>
      </c>
      <c r="G877" s="1114">
        <f t="shared" si="3724"/>
        <v>0</v>
      </c>
      <c r="H877" s="1114">
        <f t="shared" si="3724"/>
        <v>0</v>
      </c>
      <c r="I877" s="1114">
        <f t="shared" si="3724"/>
        <v>0</v>
      </c>
      <c r="J877" s="1114">
        <f t="shared" si="3724"/>
        <v>0</v>
      </c>
      <c r="K877" s="1114">
        <f t="shared" si="3724"/>
        <v>0</v>
      </c>
      <c r="L877" s="1114">
        <f t="shared" si="3724"/>
        <v>0</v>
      </c>
      <c r="M877" s="1114">
        <f t="shared" si="3724"/>
        <v>0</v>
      </c>
      <c r="N877" s="1114">
        <f t="shared" si="3724"/>
        <v>0</v>
      </c>
      <c r="O877" s="1114">
        <f t="shared" si="3724"/>
        <v>0</v>
      </c>
      <c r="P877" s="1114">
        <f t="shared" si="3724"/>
        <v>0</v>
      </c>
      <c r="Q877" s="1114">
        <f t="shared" si="3724"/>
        <v>0</v>
      </c>
      <c r="R877" s="1114">
        <f t="shared" si="3724"/>
        <v>0</v>
      </c>
      <c r="S877" s="799"/>
      <c r="T877" s="1114">
        <f>SUM(T578)</f>
        <v>0</v>
      </c>
      <c r="U877" s="1114">
        <f t="shared" ref="U877:AD877" si="3725">SUM(U578)</f>
        <v>0</v>
      </c>
      <c r="V877" s="1114">
        <f t="shared" si="3725"/>
        <v>0</v>
      </c>
      <c r="W877" s="1114">
        <f t="shared" si="3725"/>
        <v>0</v>
      </c>
      <c r="X877" s="1114">
        <f t="shared" si="3725"/>
        <v>0</v>
      </c>
      <c r="Y877" s="1114">
        <f t="shared" si="3725"/>
        <v>0</v>
      </c>
      <c r="Z877" s="1114">
        <f t="shared" si="3725"/>
        <v>0</v>
      </c>
      <c r="AA877" s="1114">
        <f t="shared" si="3725"/>
        <v>0</v>
      </c>
      <c r="AB877" s="1114">
        <f t="shared" si="3725"/>
        <v>0</v>
      </c>
      <c r="AC877" s="1114">
        <f t="shared" si="3725"/>
        <v>0</v>
      </c>
      <c r="AD877" s="1114">
        <f t="shared" si="3725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26">SUM(AM578)</f>
        <v>3.4537189539227894E-2</v>
      </c>
      <c r="AN877" s="1114">
        <f t="shared" si="3726"/>
        <v>0</v>
      </c>
      <c r="AO877" s="1114">
        <f t="shared" si="3726"/>
        <v>0</v>
      </c>
      <c r="AP877" s="1114">
        <f t="shared" si="3726"/>
        <v>7.7091940935776551E-3</v>
      </c>
      <c r="AQ877" s="1114">
        <f t="shared" si="3726"/>
        <v>0</v>
      </c>
      <c r="AR877" s="1114">
        <f t="shared" si="3726"/>
        <v>0</v>
      </c>
      <c r="AS877" s="1114">
        <f t="shared" si="3726"/>
        <v>4.1972278953922781E-3</v>
      </c>
      <c r="AT877" s="1114">
        <f t="shared" si="3726"/>
        <v>3.597623910336239E-3</v>
      </c>
      <c r="AU877" s="1114">
        <f t="shared" si="3726"/>
        <v>3.7004131649172746E-2</v>
      </c>
      <c r="AV877" s="1114">
        <f t="shared" si="3726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27">SUM(BE578)</f>
        <v>0</v>
      </c>
      <c r="BF877" s="1114">
        <f t="shared" si="3727"/>
        <v>0</v>
      </c>
      <c r="BG877" s="1114">
        <f t="shared" si="3727"/>
        <v>0</v>
      </c>
      <c r="BH877" s="1114">
        <f t="shared" si="3727"/>
        <v>0</v>
      </c>
      <c r="BI877" s="1114">
        <f t="shared" si="3727"/>
        <v>0</v>
      </c>
      <c r="BJ877" s="1114">
        <f t="shared" si="3727"/>
        <v>0</v>
      </c>
      <c r="BK877" s="1114">
        <f t="shared" si="3727"/>
        <v>0</v>
      </c>
      <c r="BL877" s="1114">
        <f t="shared" si="3727"/>
        <v>0</v>
      </c>
      <c r="BM877" s="1114">
        <f t="shared" si="3727"/>
        <v>0</v>
      </c>
      <c r="BN877" s="1114">
        <f t="shared" si="3727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28">SUM(BV578)</f>
        <v>0</v>
      </c>
      <c r="BW877" s="1114">
        <f t="shared" si="3728"/>
        <v>0</v>
      </c>
      <c r="BX877" s="1568">
        <f t="shared" si="3728"/>
        <v>8.9940597758405971E-3</v>
      </c>
      <c r="BY877" s="1114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4">
        <f t="shared" si="3717"/>
        <v>0</v>
      </c>
      <c r="CE877" s="1325">
        <f t="shared" si="3717"/>
        <v>0</v>
      </c>
      <c r="CF877" s="1325">
        <f t="shared" si="3717"/>
        <v>0</v>
      </c>
      <c r="CG877" s="1325">
        <f t="shared" si="3717"/>
        <v>0</v>
      </c>
      <c r="CH877" s="1325">
        <f t="shared" si="3717"/>
        <v>0</v>
      </c>
      <c r="CI877" s="1326">
        <f t="shared" si="3717"/>
        <v>3.597623910336239E-3</v>
      </c>
      <c r="CJ877" s="1325">
        <f t="shared" si="3717"/>
        <v>4.1972278953922781E-3</v>
      </c>
      <c r="CK877" s="1325">
        <f t="shared" si="3717"/>
        <v>7.7091940935776551E-3</v>
      </c>
      <c r="CL877" s="1325">
        <f t="shared" si="3717"/>
        <v>1.0792871731008716E-2</v>
      </c>
      <c r="CM877" s="1325">
        <f t="shared" si="3717"/>
        <v>3.4537189539227894E-2</v>
      </c>
      <c r="CN877" s="1324">
        <f t="shared" si="3717"/>
        <v>3.7004131649172746E-2</v>
      </c>
      <c r="CO877" s="1334" t="str">
        <f t="shared" si="3718"/>
        <v/>
      </c>
      <c r="CP877" s="1335" t="str">
        <f t="shared" si="3718"/>
        <v/>
      </c>
      <c r="CQ877" s="1335">
        <f t="shared" si="3718"/>
        <v>0</v>
      </c>
      <c r="CR877" s="1335">
        <f t="shared" si="3718"/>
        <v>0</v>
      </c>
      <c r="CS877" s="1335">
        <f t="shared" si="3718"/>
        <v>0</v>
      </c>
      <c r="CT877" s="1335">
        <f t="shared" si="3718"/>
        <v>0</v>
      </c>
      <c r="CU877" s="1336">
        <f t="shared" si="3718"/>
        <v>0</v>
      </c>
      <c r="CV877" s="1336">
        <f t="shared" si="3718"/>
        <v>0</v>
      </c>
      <c r="CW877" s="1336">
        <f t="shared" si="3718"/>
        <v>0</v>
      </c>
      <c r="CX877" s="1335">
        <f t="shared" si="3718"/>
        <v>0</v>
      </c>
      <c r="CY877" s="1335">
        <f t="shared" si="3718"/>
        <v>0</v>
      </c>
      <c r="CZ877" s="1335">
        <f t="shared" si="3718"/>
        <v>0</v>
      </c>
      <c r="DA877" s="1335">
        <f t="shared" si="3718"/>
        <v>0</v>
      </c>
      <c r="DB877" s="1335" t="str">
        <f t="shared" si="3718"/>
        <v/>
      </c>
      <c r="DC877" s="1334" t="str">
        <f t="shared" si="3711"/>
        <v/>
      </c>
      <c r="DD877" s="1392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29">SUM(C584)</f>
        <v>0</v>
      </c>
      <c r="D878" s="1114">
        <f t="shared" si="3729"/>
        <v>0</v>
      </c>
      <c r="E878" s="1114">
        <f t="shared" si="3729"/>
        <v>0</v>
      </c>
      <c r="F878" s="1114">
        <f t="shared" si="3729"/>
        <v>0</v>
      </c>
      <c r="G878" s="1114">
        <f t="shared" si="3729"/>
        <v>0</v>
      </c>
      <c r="H878" s="1114">
        <f t="shared" si="3729"/>
        <v>0</v>
      </c>
      <c r="I878" s="1114">
        <f t="shared" si="3729"/>
        <v>0</v>
      </c>
      <c r="J878" s="1114">
        <f t="shared" si="3729"/>
        <v>0</v>
      </c>
      <c r="K878" s="1114">
        <f t="shared" si="3729"/>
        <v>0</v>
      </c>
      <c r="L878" s="1114">
        <f t="shared" si="3729"/>
        <v>0</v>
      </c>
      <c r="M878" s="1114">
        <f t="shared" si="3729"/>
        <v>0</v>
      </c>
      <c r="N878" s="1114">
        <f t="shared" si="3729"/>
        <v>0</v>
      </c>
      <c r="O878" s="1114">
        <f t="shared" si="3729"/>
        <v>0</v>
      </c>
      <c r="P878" s="1114">
        <f t="shared" si="3729"/>
        <v>0</v>
      </c>
      <c r="Q878" s="1114">
        <f t="shared" si="3729"/>
        <v>0</v>
      </c>
      <c r="R878" s="1114">
        <f t="shared" si="3729"/>
        <v>0</v>
      </c>
      <c r="S878" s="799"/>
      <c r="T878" s="1114">
        <f>SUM(T584)</f>
        <v>0</v>
      </c>
      <c r="U878" s="1114">
        <f t="shared" ref="U878:AD878" si="3730">SUM(U584)</f>
        <v>0</v>
      </c>
      <c r="V878" s="1114">
        <f t="shared" si="3730"/>
        <v>0</v>
      </c>
      <c r="W878" s="1114">
        <f t="shared" si="3730"/>
        <v>0</v>
      </c>
      <c r="X878" s="1114">
        <f t="shared" si="3730"/>
        <v>0</v>
      </c>
      <c r="Y878" s="1114">
        <f t="shared" si="3730"/>
        <v>0</v>
      </c>
      <c r="Z878" s="1114">
        <f t="shared" si="3730"/>
        <v>0</v>
      </c>
      <c r="AA878" s="1114">
        <f t="shared" si="3730"/>
        <v>0</v>
      </c>
      <c r="AB878" s="1114">
        <f t="shared" si="3730"/>
        <v>0</v>
      </c>
      <c r="AC878" s="1114">
        <f t="shared" si="3730"/>
        <v>0</v>
      </c>
      <c r="AD878" s="1114">
        <f t="shared" si="3730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31">SUM(AM584)</f>
        <v>0</v>
      </c>
      <c r="AN878" s="1114">
        <f t="shared" si="3731"/>
        <v>0</v>
      </c>
      <c r="AO878" s="1114">
        <f t="shared" si="3731"/>
        <v>0</v>
      </c>
      <c r="AP878" s="1114">
        <f t="shared" si="3731"/>
        <v>0</v>
      </c>
      <c r="AQ878" s="1114">
        <f t="shared" si="3731"/>
        <v>0</v>
      </c>
      <c r="AR878" s="1114">
        <f t="shared" si="3731"/>
        <v>0</v>
      </c>
      <c r="AS878" s="1114">
        <f t="shared" si="3731"/>
        <v>0</v>
      </c>
      <c r="AT878" s="1114">
        <f t="shared" si="3731"/>
        <v>0</v>
      </c>
      <c r="AU878" s="1114">
        <f t="shared" si="3731"/>
        <v>0</v>
      </c>
      <c r="AV878" s="1114">
        <f t="shared" si="3731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32">SUM(BE584)</f>
        <v>0</v>
      </c>
      <c r="BF878" s="1114">
        <f t="shared" si="3732"/>
        <v>0</v>
      </c>
      <c r="BG878" s="1114">
        <f t="shared" si="3732"/>
        <v>0</v>
      </c>
      <c r="BH878" s="1114">
        <f t="shared" si="3732"/>
        <v>0</v>
      </c>
      <c r="BI878" s="1114">
        <f t="shared" si="3732"/>
        <v>0</v>
      </c>
      <c r="BJ878" s="1114">
        <f t="shared" si="3732"/>
        <v>0</v>
      </c>
      <c r="BK878" s="1114">
        <f t="shared" si="3732"/>
        <v>0</v>
      </c>
      <c r="BL878" s="1114">
        <f t="shared" si="3732"/>
        <v>0</v>
      </c>
      <c r="BM878" s="1114">
        <f t="shared" si="3732"/>
        <v>0</v>
      </c>
      <c r="BN878" s="1114">
        <f t="shared" si="3732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33">SUM(BV584)</f>
        <v>0</v>
      </c>
      <c r="BW878" s="1114">
        <f t="shared" si="3733"/>
        <v>0</v>
      </c>
      <c r="BX878" s="1568">
        <f t="shared" si="3733"/>
        <v>0</v>
      </c>
      <c r="BY878" s="1114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4">
        <f t="shared" si="3717"/>
        <v>0</v>
      </c>
      <c r="CE878" s="1325">
        <f t="shared" si="3717"/>
        <v>0</v>
      </c>
      <c r="CF878" s="1325">
        <f t="shared" si="3717"/>
        <v>0</v>
      </c>
      <c r="CG878" s="1325">
        <f t="shared" si="3717"/>
        <v>0</v>
      </c>
      <c r="CH878" s="1325">
        <f t="shared" si="3717"/>
        <v>0</v>
      </c>
      <c r="CI878" s="1326">
        <f t="shared" si="3717"/>
        <v>0</v>
      </c>
      <c r="CJ878" s="1325">
        <f t="shared" si="3717"/>
        <v>0</v>
      </c>
      <c r="CK878" s="1325">
        <f t="shared" si="3717"/>
        <v>0</v>
      </c>
      <c r="CL878" s="1325">
        <f t="shared" si="3717"/>
        <v>0</v>
      </c>
      <c r="CM878" s="1325">
        <f t="shared" si="3717"/>
        <v>0</v>
      </c>
      <c r="CN878" s="1324">
        <f t="shared" si="3717"/>
        <v>0</v>
      </c>
      <c r="CO878" s="1334" t="str">
        <f t="shared" si="3718"/>
        <v/>
      </c>
      <c r="CP878" s="1335" t="str">
        <f t="shared" si="3718"/>
        <v/>
      </c>
      <c r="CQ878" s="1335">
        <f t="shared" si="3718"/>
        <v>0</v>
      </c>
      <c r="CR878" s="1335">
        <f t="shared" si="3718"/>
        <v>0</v>
      </c>
      <c r="CS878" s="1335">
        <f t="shared" si="3718"/>
        <v>0</v>
      </c>
      <c r="CT878" s="1335">
        <f t="shared" si="3718"/>
        <v>0</v>
      </c>
      <c r="CU878" s="1336">
        <f t="shared" si="3718"/>
        <v>0</v>
      </c>
      <c r="CV878" s="1336">
        <f t="shared" si="3718"/>
        <v>0</v>
      </c>
      <c r="CW878" s="1336">
        <f t="shared" si="3718"/>
        <v>0</v>
      </c>
      <c r="CX878" s="1335">
        <f t="shared" si="3718"/>
        <v>0</v>
      </c>
      <c r="CY878" s="1335">
        <f t="shared" si="3718"/>
        <v>0</v>
      </c>
      <c r="CZ878" s="1335">
        <f t="shared" si="3718"/>
        <v>0</v>
      </c>
      <c r="DA878" s="1335">
        <f t="shared" si="3718"/>
        <v>0</v>
      </c>
      <c r="DB878" s="1335" t="str">
        <f t="shared" si="3718"/>
        <v/>
      </c>
      <c r="DC878" s="1334" t="str">
        <f t="shared" si="3711"/>
        <v/>
      </c>
      <c r="DD878" s="1392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34">SUM(C590)</f>
        <v>0</v>
      </c>
      <c r="D879" s="1114">
        <f t="shared" si="3734"/>
        <v>0</v>
      </c>
      <c r="E879" s="1114">
        <f t="shared" si="3734"/>
        <v>0</v>
      </c>
      <c r="F879" s="1114">
        <f t="shared" si="3734"/>
        <v>0</v>
      </c>
      <c r="G879" s="1114">
        <f t="shared" si="3734"/>
        <v>0</v>
      </c>
      <c r="H879" s="1114">
        <f t="shared" si="3734"/>
        <v>0</v>
      </c>
      <c r="I879" s="1114">
        <f t="shared" si="3734"/>
        <v>0</v>
      </c>
      <c r="J879" s="1114">
        <f t="shared" si="3734"/>
        <v>0</v>
      </c>
      <c r="K879" s="1114">
        <f t="shared" si="3734"/>
        <v>0</v>
      </c>
      <c r="L879" s="1114">
        <f t="shared" si="3734"/>
        <v>0</v>
      </c>
      <c r="M879" s="1114">
        <f t="shared" si="3734"/>
        <v>0</v>
      </c>
      <c r="N879" s="1114">
        <f t="shared" si="3734"/>
        <v>0</v>
      </c>
      <c r="O879" s="1114">
        <f t="shared" si="3734"/>
        <v>0</v>
      </c>
      <c r="P879" s="1114">
        <f t="shared" si="3734"/>
        <v>0</v>
      </c>
      <c r="Q879" s="1114">
        <f t="shared" si="3734"/>
        <v>0</v>
      </c>
      <c r="R879" s="1114">
        <f t="shared" si="3734"/>
        <v>0</v>
      </c>
      <c r="S879" s="799"/>
      <c r="T879" s="1114">
        <f>SUM(T590)</f>
        <v>0</v>
      </c>
      <c r="U879" s="1114">
        <f t="shared" ref="U879:AD879" si="3735">SUM(U590)</f>
        <v>0</v>
      </c>
      <c r="V879" s="1114">
        <f t="shared" si="3735"/>
        <v>0</v>
      </c>
      <c r="W879" s="1114">
        <f t="shared" si="3735"/>
        <v>0</v>
      </c>
      <c r="X879" s="1114">
        <f t="shared" si="3735"/>
        <v>0</v>
      </c>
      <c r="Y879" s="1114">
        <f t="shared" si="3735"/>
        <v>0</v>
      </c>
      <c r="Z879" s="1114">
        <f t="shared" si="3735"/>
        <v>0</v>
      </c>
      <c r="AA879" s="1114">
        <f t="shared" si="3735"/>
        <v>0</v>
      </c>
      <c r="AB879" s="1114">
        <f t="shared" si="3735"/>
        <v>0</v>
      </c>
      <c r="AC879" s="1114">
        <f t="shared" si="3735"/>
        <v>0</v>
      </c>
      <c r="AD879" s="1114">
        <f t="shared" si="3735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36">SUM(AM590)</f>
        <v>0</v>
      </c>
      <c r="AN879" s="1114">
        <f t="shared" si="3736"/>
        <v>0</v>
      </c>
      <c r="AO879" s="1114">
        <f t="shared" si="3736"/>
        <v>7.4231718199608615E-3</v>
      </c>
      <c r="AP879" s="1114">
        <f t="shared" si="3736"/>
        <v>0</v>
      </c>
      <c r="AQ879" s="1114">
        <f t="shared" si="3736"/>
        <v>8.6603671232876722E-3</v>
      </c>
      <c r="AR879" s="1114">
        <f t="shared" si="3736"/>
        <v>7.4231718199608615E-3</v>
      </c>
      <c r="AS879" s="1114">
        <f t="shared" si="3736"/>
        <v>0</v>
      </c>
      <c r="AT879" s="1114">
        <f t="shared" si="3736"/>
        <v>1.0392440547945204E-2</v>
      </c>
      <c r="AU879" s="1114">
        <f t="shared" si="3736"/>
        <v>7.4231718199608615E-3</v>
      </c>
      <c r="AV879" s="1114">
        <f t="shared" si="3736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37">SUM(BE590)</f>
        <v>1.7320734246575344E-2</v>
      </c>
      <c r="BF879" s="1114">
        <f t="shared" si="3737"/>
        <v>1.0392440547945204E-2</v>
      </c>
      <c r="BG879" s="1114">
        <f t="shared" si="3737"/>
        <v>8.6603671232876722E-3</v>
      </c>
      <c r="BH879" s="1114">
        <f t="shared" si="3737"/>
        <v>1.0392440547945204E-2</v>
      </c>
      <c r="BI879" s="1114">
        <f t="shared" si="3737"/>
        <v>1.7320734246575344E-2</v>
      </c>
      <c r="BJ879" s="1114">
        <f t="shared" si="3737"/>
        <v>8.6603671232876722E-3</v>
      </c>
      <c r="BK879" s="1114">
        <f t="shared" si="3737"/>
        <v>6.4952753424657537E-3</v>
      </c>
      <c r="BL879" s="1114">
        <f t="shared" si="3737"/>
        <v>8.6603671232876722E-3</v>
      </c>
      <c r="BM879" s="1114">
        <f t="shared" si="3737"/>
        <v>1.2990550684931507E-2</v>
      </c>
      <c r="BN879" s="1114">
        <f t="shared" si="3737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38">SUM(BV590)</f>
        <v>0</v>
      </c>
      <c r="BW879" s="1114">
        <f t="shared" si="3738"/>
        <v>0</v>
      </c>
      <c r="BX879" s="1568">
        <f t="shared" si="3738"/>
        <v>1.7320734246575344E-2</v>
      </c>
      <c r="BY879" s="1114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4">
        <f t="shared" si="3717"/>
        <v>0</v>
      </c>
      <c r="CE879" s="1325">
        <f t="shared" si="3717"/>
        <v>0</v>
      </c>
      <c r="CF879" s="1325">
        <f t="shared" si="3717"/>
        <v>0</v>
      </c>
      <c r="CG879" s="1325">
        <f t="shared" si="3717"/>
        <v>0</v>
      </c>
      <c r="CH879" s="1325">
        <f t="shared" si="3717"/>
        <v>0</v>
      </c>
      <c r="CI879" s="1326">
        <f t="shared" si="3717"/>
        <v>0</v>
      </c>
      <c r="CJ879" s="1325">
        <f t="shared" si="3717"/>
        <v>7.4231718199608615E-3</v>
      </c>
      <c r="CK879" s="1325">
        <f t="shared" si="3717"/>
        <v>7.4231718199608615E-3</v>
      </c>
      <c r="CL879" s="1325">
        <f t="shared" si="3717"/>
        <v>7.4231718199608615E-3</v>
      </c>
      <c r="CM879" s="1325">
        <f t="shared" si="3717"/>
        <v>8.6603671232876722E-3</v>
      </c>
      <c r="CN879" s="1324">
        <f t="shared" si="3717"/>
        <v>1.0392440547945204E-2</v>
      </c>
      <c r="CO879" s="1334" t="str">
        <f t="shared" si="3718"/>
        <v/>
      </c>
      <c r="CP879" s="1335" t="str">
        <f t="shared" si="3718"/>
        <v/>
      </c>
      <c r="CQ879" s="1335">
        <f t="shared" si="3718"/>
        <v>6.4952753424657537E-3</v>
      </c>
      <c r="CR879" s="1335">
        <f t="shared" si="3718"/>
        <v>6.4952753424657537E-3</v>
      </c>
      <c r="CS879" s="1335">
        <f t="shared" si="3718"/>
        <v>8.6603671232876722E-3</v>
      </c>
      <c r="CT879" s="1335">
        <f t="shared" si="3718"/>
        <v>8.6603671232876722E-3</v>
      </c>
      <c r="CU879" s="1336">
        <f t="shared" si="3718"/>
        <v>8.6603671232876722E-3</v>
      </c>
      <c r="CV879" s="1336">
        <f t="shared" si="3718"/>
        <v>8.6603671232876722E-3</v>
      </c>
      <c r="CW879" s="1336">
        <f t="shared" si="3718"/>
        <v>1.0392440547945204E-2</v>
      </c>
      <c r="CX879" s="1335">
        <f t="shared" si="3718"/>
        <v>1.0392440547945204E-2</v>
      </c>
      <c r="CY879" s="1335">
        <f t="shared" si="3718"/>
        <v>1.2990550684931507E-2</v>
      </c>
      <c r="CZ879" s="1335">
        <f t="shared" si="3718"/>
        <v>1.7320734246575344E-2</v>
      </c>
      <c r="DA879" s="1335">
        <f t="shared" si="3718"/>
        <v>1.7320734246575344E-2</v>
      </c>
      <c r="DB879" s="1335" t="str">
        <f t="shared" si="3718"/>
        <v/>
      </c>
      <c r="DC879" s="1334" t="str">
        <f t="shared" si="3711"/>
        <v/>
      </c>
      <c r="DD879" s="1392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7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4">
        <f t="shared" si="3717"/>
        <v>0</v>
      </c>
      <c r="CE880" s="1325">
        <f t="shared" si="3717"/>
        <v>0</v>
      </c>
      <c r="CF880" s="1325">
        <f t="shared" si="3717"/>
        <v>0</v>
      </c>
      <c r="CG880" s="1325">
        <f t="shared" si="3717"/>
        <v>0</v>
      </c>
      <c r="CH880" s="1325">
        <f t="shared" si="3717"/>
        <v>0</v>
      </c>
      <c r="CI880" s="1326">
        <f t="shared" si="3717"/>
        <v>0</v>
      </c>
      <c r="CJ880" s="1325">
        <f t="shared" si="3717"/>
        <v>0</v>
      </c>
      <c r="CK880" s="1325">
        <f t="shared" si="3717"/>
        <v>0</v>
      </c>
      <c r="CL880" s="1325">
        <f t="shared" si="3717"/>
        <v>0</v>
      </c>
      <c r="CM880" s="1325">
        <f t="shared" si="3717"/>
        <v>0</v>
      </c>
      <c r="CN880" s="1324">
        <f t="shared" si="3717"/>
        <v>1.0323616438356164E-3</v>
      </c>
      <c r="CO880" s="1334" t="str">
        <f t="shared" si="3718"/>
        <v/>
      </c>
      <c r="CP880" s="1335" t="str">
        <f t="shared" si="3718"/>
        <v/>
      </c>
      <c r="CQ880" s="1335">
        <f t="shared" si="3718"/>
        <v>0</v>
      </c>
      <c r="CR880" s="1335">
        <f t="shared" si="3718"/>
        <v>0</v>
      </c>
      <c r="CS880" s="1335">
        <f t="shared" si="3718"/>
        <v>0</v>
      </c>
      <c r="CT880" s="1335">
        <f t="shared" si="3718"/>
        <v>0</v>
      </c>
      <c r="CU880" s="1336">
        <f t="shared" si="3718"/>
        <v>0</v>
      </c>
      <c r="CV880" s="1336">
        <f t="shared" si="3718"/>
        <v>0</v>
      </c>
      <c r="CW880" s="1336">
        <f t="shared" si="3718"/>
        <v>0</v>
      </c>
      <c r="CX880" s="1335">
        <f t="shared" si="3718"/>
        <v>0</v>
      </c>
      <c r="CY880" s="1335">
        <f t="shared" si="3718"/>
        <v>0</v>
      </c>
      <c r="CZ880" s="1335">
        <f t="shared" si="3718"/>
        <v>0</v>
      </c>
      <c r="DA880" s="1335">
        <f t="shared" si="3718"/>
        <v>0</v>
      </c>
      <c r="DB880" s="1335" t="str">
        <f t="shared" si="3718"/>
        <v/>
      </c>
      <c r="DC880" s="1334" t="str">
        <f t="shared" si="3711"/>
        <v/>
      </c>
      <c r="DD880" s="1392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7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4">
        <f t="shared" si="3717"/>
        <v>0</v>
      </c>
      <c r="CE881" s="1325">
        <f t="shared" si="3717"/>
        <v>0</v>
      </c>
      <c r="CF881" s="1325">
        <f t="shared" si="3717"/>
        <v>0</v>
      </c>
      <c r="CG881" s="1325">
        <f t="shared" si="3717"/>
        <v>0</v>
      </c>
      <c r="CH881" s="1325">
        <f t="shared" si="3717"/>
        <v>0</v>
      </c>
      <c r="CI881" s="1326">
        <f t="shared" si="3717"/>
        <v>0</v>
      </c>
      <c r="CJ881" s="1325">
        <f t="shared" si="3717"/>
        <v>0</v>
      </c>
      <c r="CK881" s="1325">
        <f t="shared" si="3717"/>
        <v>0</v>
      </c>
      <c r="CL881" s="1325">
        <f t="shared" si="3717"/>
        <v>0</v>
      </c>
      <c r="CM881" s="1325">
        <f t="shared" si="3717"/>
        <v>0</v>
      </c>
      <c r="CN881" s="1324">
        <f t="shared" si="3717"/>
        <v>0</v>
      </c>
      <c r="CO881" s="1334" t="str">
        <f t="shared" si="3718"/>
        <v/>
      </c>
      <c r="CP881" s="1335" t="str">
        <f t="shared" si="3718"/>
        <v/>
      </c>
      <c r="CQ881" s="1335">
        <f t="shared" si="3718"/>
        <v>0</v>
      </c>
      <c r="CR881" s="1335">
        <f t="shared" si="3718"/>
        <v>0</v>
      </c>
      <c r="CS881" s="1335">
        <f t="shared" si="3718"/>
        <v>0</v>
      </c>
      <c r="CT881" s="1335">
        <f t="shared" si="3718"/>
        <v>0</v>
      </c>
      <c r="CU881" s="1336">
        <f t="shared" si="3718"/>
        <v>0</v>
      </c>
      <c r="CV881" s="1336">
        <f t="shared" si="3718"/>
        <v>0</v>
      </c>
      <c r="CW881" s="1336">
        <f t="shared" si="3718"/>
        <v>0</v>
      </c>
      <c r="CX881" s="1335">
        <f t="shared" si="3718"/>
        <v>0</v>
      </c>
      <c r="CY881" s="1335">
        <f t="shared" si="3718"/>
        <v>9.4111755915317569E-4</v>
      </c>
      <c r="CZ881" s="1335">
        <f t="shared" si="3718"/>
        <v>1.1293410709838107E-3</v>
      </c>
      <c r="DA881" s="1335">
        <f t="shared" si="3718"/>
        <v>1.1293410709838107E-3</v>
      </c>
      <c r="DB881" s="1335" t="str">
        <f t="shared" si="3718"/>
        <v/>
      </c>
      <c r="DC881" s="1334" t="str">
        <f t="shared" si="3711"/>
        <v/>
      </c>
      <c r="DD881" s="1392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7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4">
        <f t="shared" si="3717"/>
        <v>0</v>
      </c>
      <c r="CE882" s="1325">
        <f t="shared" si="3717"/>
        <v>0</v>
      </c>
      <c r="CF882" s="1325">
        <f t="shared" si="3717"/>
        <v>0</v>
      </c>
      <c r="CG882" s="1325">
        <f t="shared" si="3717"/>
        <v>0</v>
      </c>
      <c r="CH882" s="1325">
        <f t="shared" si="3717"/>
        <v>0</v>
      </c>
      <c r="CI882" s="1326">
        <f t="shared" si="3717"/>
        <v>1.0695110211706101E-2</v>
      </c>
      <c r="CJ882" s="1325">
        <f t="shared" si="3717"/>
        <v>1.2222983099092687E-2</v>
      </c>
      <c r="CK882" s="1325">
        <f t="shared" si="3717"/>
        <v>1.2222983099092687E-2</v>
      </c>
      <c r="CL882" s="1325">
        <f t="shared" si="3717"/>
        <v>1.2222983099092687E-2</v>
      </c>
      <c r="CM882" s="1325">
        <f t="shared" si="3717"/>
        <v>1.4260146948941468E-2</v>
      </c>
      <c r="CN882" s="1324">
        <f t="shared" si="3717"/>
        <v>1.7112176338729763E-2</v>
      </c>
      <c r="CO882" s="1334" t="str">
        <f t="shared" si="3718"/>
        <v/>
      </c>
      <c r="CP882" s="1335" t="str">
        <f t="shared" si="3718"/>
        <v/>
      </c>
      <c r="CQ882" s="1335">
        <f t="shared" si="3718"/>
        <v>0</v>
      </c>
      <c r="CR882" s="1335">
        <f t="shared" si="3718"/>
        <v>0</v>
      </c>
      <c r="CS882" s="1335">
        <f t="shared" si="3718"/>
        <v>0</v>
      </c>
      <c r="CT882" s="1335">
        <f t="shared" si="3718"/>
        <v>0</v>
      </c>
      <c r="CU882" s="1336">
        <f t="shared" si="3718"/>
        <v>0</v>
      </c>
      <c r="CV882" s="1336">
        <f t="shared" si="3718"/>
        <v>0</v>
      </c>
      <c r="CW882" s="1336">
        <f t="shared" si="3718"/>
        <v>0</v>
      </c>
      <c r="CX882" s="1335">
        <f t="shared" si="3718"/>
        <v>0</v>
      </c>
      <c r="CY882" s="1335">
        <f t="shared" si="3718"/>
        <v>1.1883455790784559E-3</v>
      </c>
      <c r="CZ882" s="1335">
        <f t="shared" si="3718"/>
        <v>1.426014694894147E-3</v>
      </c>
      <c r="DA882" s="1335">
        <f t="shared" si="3718"/>
        <v>1.426014694894147E-3</v>
      </c>
      <c r="DB882" s="1335" t="str">
        <f t="shared" si="3718"/>
        <v/>
      </c>
      <c r="DC882" s="1334" t="str">
        <f t="shared" si="3711"/>
        <v/>
      </c>
      <c r="DD882" s="1392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7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4">
        <f t="shared" si="3717"/>
        <v>0</v>
      </c>
      <c r="CE883" s="1325">
        <f t="shared" si="3717"/>
        <v>0</v>
      </c>
      <c r="CF883" s="1325">
        <f t="shared" si="3717"/>
        <v>0</v>
      </c>
      <c r="CG883" s="1325">
        <f t="shared" si="3717"/>
        <v>0</v>
      </c>
      <c r="CH883" s="1325">
        <f t="shared" si="3717"/>
        <v>0</v>
      </c>
      <c r="CI883" s="1326">
        <f t="shared" si="3717"/>
        <v>0</v>
      </c>
      <c r="CJ883" s="1325">
        <f t="shared" si="3717"/>
        <v>0</v>
      </c>
      <c r="CK883" s="1325">
        <f t="shared" si="3717"/>
        <v>0</v>
      </c>
      <c r="CL883" s="1325">
        <f t="shared" si="3717"/>
        <v>0</v>
      </c>
      <c r="CM883" s="1325">
        <f t="shared" si="3717"/>
        <v>9.2113075965130761E-4</v>
      </c>
      <c r="CN883" s="1324">
        <f t="shared" si="3717"/>
        <v>1.3816961394769614E-3</v>
      </c>
      <c r="CO883" s="1334" t="str">
        <f t="shared" si="3718"/>
        <v/>
      </c>
      <c r="CP883" s="1335" t="str">
        <f t="shared" si="3718"/>
        <v/>
      </c>
      <c r="CQ883" s="1335">
        <f t="shared" si="3718"/>
        <v>0</v>
      </c>
      <c r="CR883" s="1335">
        <f t="shared" si="3718"/>
        <v>0</v>
      </c>
      <c r="CS883" s="1335">
        <f t="shared" si="3718"/>
        <v>0</v>
      </c>
      <c r="CT883" s="1335">
        <f t="shared" si="3718"/>
        <v>0</v>
      </c>
      <c r="CU883" s="1336">
        <f t="shared" si="3718"/>
        <v>0</v>
      </c>
      <c r="CV883" s="1336">
        <f t="shared" si="3718"/>
        <v>0</v>
      </c>
      <c r="CW883" s="1336">
        <f t="shared" si="3718"/>
        <v>0</v>
      </c>
      <c r="CX883" s="1335">
        <f t="shared" si="3718"/>
        <v>5.7570672478206731E-4</v>
      </c>
      <c r="CY883" s="1335">
        <f t="shared" si="3718"/>
        <v>6.9084806973848071E-4</v>
      </c>
      <c r="CZ883" s="1335">
        <f t="shared" si="3718"/>
        <v>6.9084806973848071E-4</v>
      </c>
      <c r="DA883" s="1335">
        <f t="shared" si="3718"/>
        <v>1.1514134495641346E-3</v>
      </c>
      <c r="DB883" s="1335" t="str">
        <f t="shared" si="3718"/>
        <v/>
      </c>
      <c r="DC883" s="1334" t="str">
        <f t="shared" si="3711"/>
        <v/>
      </c>
      <c r="DD883" s="1392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7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4">
        <f t="shared" si="3717"/>
        <v>0</v>
      </c>
      <c r="CE884" s="1325">
        <f t="shared" si="3717"/>
        <v>0</v>
      </c>
      <c r="CF884" s="1325">
        <f t="shared" si="3717"/>
        <v>0</v>
      </c>
      <c r="CG884" s="1325">
        <f t="shared" si="3717"/>
        <v>0</v>
      </c>
      <c r="CH884" s="1325">
        <f t="shared" si="3717"/>
        <v>0</v>
      </c>
      <c r="CI884" s="1326">
        <f t="shared" si="3717"/>
        <v>0</v>
      </c>
      <c r="CJ884" s="1325">
        <f t="shared" si="3717"/>
        <v>0</v>
      </c>
      <c r="CK884" s="1325">
        <f t="shared" si="3717"/>
        <v>0</v>
      </c>
      <c r="CL884" s="1325">
        <f t="shared" si="3717"/>
        <v>0</v>
      </c>
      <c r="CM884" s="1325">
        <f t="shared" si="3717"/>
        <v>0</v>
      </c>
      <c r="CN884" s="1324">
        <f t="shared" si="3717"/>
        <v>0</v>
      </c>
      <c r="CO884" s="1334" t="str">
        <f t="shared" si="3718"/>
        <v/>
      </c>
      <c r="CP884" s="1335" t="str">
        <f t="shared" si="3718"/>
        <v/>
      </c>
      <c r="CQ884" s="1335">
        <f t="shared" si="3718"/>
        <v>0</v>
      </c>
      <c r="CR884" s="1335">
        <f t="shared" si="3718"/>
        <v>0</v>
      </c>
      <c r="CS884" s="1335">
        <f t="shared" si="3718"/>
        <v>0</v>
      </c>
      <c r="CT884" s="1335">
        <f t="shared" si="3718"/>
        <v>0</v>
      </c>
      <c r="CU884" s="1336">
        <f t="shared" si="3718"/>
        <v>0</v>
      </c>
      <c r="CV884" s="1336">
        <f t="shared" si="3718"/>
        <v>0</v>
      </c>
      <c r="CW884" s="1336">
        <f t="shared" si="3718"/>
        <v>0</v>
      </c>
      <c r="CX884" s="1335">
        <f t="shared" si="3718"/>
        <v>0</v>
      </c>
      <c r="CY884" s="1335">
        <f t="shared" si="3718"/>
        <v>0</v>
      </c>
      <c r="CZ884" s="1335">
        <f t="shared" si="3718"/>
        <v>0</v>
      </c>
      <c r="DA884" s="1335">
        <f t="shared" si="3718"/>
        <v>0</v>
      </c>
      <c r="DB884" s="1335" t="str">
        <f t="shared" si="3718"/>
        <v/>
      </c>
      <c r="DC884" s="1334" t="str">
        <f t="shared" si="3711"/>
        <v/>
      </c>
      <c r="DD884" s="1392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7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4">
        <f t="shared" si="3717"/>
        <v>0</v>
      </c>
      <c r="CE885" s="1325">
        <f t="shared" si="3717"/>
        <v>0</v>
      </c>
      <c r="CF885" s="1325">
        <f t="shared" si="3717"/>
        <v>0</v>
      </c>
      <c r="CG885" s="1325">
        <f t="shared" si="3717"/>
        <v>0</v>
      </c>
      <c r="CH885" s="1325">
        <f t="shared" si="3717"/>
        <v>0</v>
      </c>
      <c r="CI885" s="1326">
        <f t="shared" si="3717"/>
        <v>0</v>
      </c>
      <c r="CJ885" s="1325">
        <f t="shared" si="3717"/>
        <v>0</v>
      </c>
      <c r="CK885" s="1325">
        <f t="shared" si="3717"/>
        <v>0</v>
      </c>
      <c r="CL885" s="1325">
        <f t="shared" si="3717"/>
        <v>0</v>
      </c>
      <c r="CM885" s="1325">
        <f t="shared" si="3717"/>
        <v>0</v>
      </c>
      <c r="CN885" s="1324">
        <f t="shared" si="3717"/>
        <v>0</v>
      </c>
      <c r="CO885" s="1334" t="str">
        <f t="shared" si="3718"/>
        <v/>
      </c>
      <c r="CP885" s="1335" t="str">
        <f t="shared" si="3718"/>
        <v/>
      </c>
      <c r="CQ885" s="1335">
        <f t="shared" si="3718"/>
        <v>0</v>
      </c>
      <c r="CR885" s="1335">
        <f t="shared" si="3718"/>
        <v>0</v>
      </c>
      <c r="CS885" s="1335">
        <f t="shared" si="3718"/>
        <v>0</v>
      </c>
      <c r="CT885" s="1335">
        <f t="shared" si="3718"/>
        <v>0</v>
      </c>
      <c r="CU885" s="1336">
        <f t="shared" si="3718"/>
        <v>0</v>
      </c>
      <c r="CV885" s="1336">
        <f t="shared" si="3718"/>
        <v>0</v>
      </c>
      <c r="CW885" s="1336">
        <f t="shared" si="3718"/>
        <v>0</v>
      </c>
      <c r="CX885" s="1335">
        <f t="shared" si="3718"/>
        <v>0</v>
      </c>
      <c r="CY885" s="1335">
        <f t="shared" si="3718"/>
        <v>0</v>
      </c>
      <c r="CZ885" s="1335">
        <f t="shared" si="3718"/>
        <v>0</v>
      </c>
      <c r="DA885" s="1335">
        <f t="shared" si="3718"/>
        <v>0</v>
      </c>
      <c r="DB885" s="1335" t="str">
        <f t="shared" si="3718"/>
        <v/>
      </c>
      <c r="DC885" s="1334" t="str">
        <f t="shared" si="3711"/>
        <v/>
      </c>
      <c r="DD885" s="1392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4">
        <f t="shared" si="3717"/>
        <v>0</v>
      </c>
      <c r="CE886" s="1325">
        <f t="shared" si="3717"/>
        <v>0</v>
      </c>
      <c r="CF886" s="1325">
        <f t="shared" si="3717"/>
        <v>0</v>
      </c>
      <c r="CG886" s="1325">
        <f t="shared" si="3717"/>
        <v>0</v>
      </c>
      <c r="CH886" s="1325">
        <f t="shared" si="3717"/>
        <v>0</v>
      </c>
      <c r="CI886" s="1326">
        <f t="shared" si="3717"/>
        <v>0</v>
      </c>
      <c r="CJ886" s="1325">
        <f t="shared" si="3717"/>
        <v>0</v>
      </c>
      <c r="CK886" s="1325">
        <f t="shared" si="3717"/>
        <v>0</v>
      </c>
      <c r="CL886" s="1325">
        <f t="shared" si="3717"/>
        <v>0</v>
      </c>
      <c r="CM886" s="1325">
        <f t="shared" si="3717"/>
        <v>9.0201295143212942E-2</v>
      </c>
      <c r="CN886" s="1324">
        <f t="shared" si="3717"/>
        <v>0.10824155417185553</v>
      </c>
      <c r="CO886" s="1334" t="str">
        <f t="shared" si="3718"/>
        <v/>
      </c>
      <c r="CP886" s="1335" t="str">
        <f t="shared" si="3718"/>
        <v/>
      </c>
      <c r="CQ886" s="1335">
        <f t="shared" si="3718"/>
        <v>6.7650971357409703E-2</v>
      </c>
      <c r="CR886" s="1335">
        <f t="shared" si="3718"/>
        <v>8.4563714196762133E-2</v>
      </c>
      <c r="CS886" s="1335">
        <f t="shared" si="3718"/>
        <v>9.0201295143212942E-2</v>
      </c>
      <c r="CT886" s="1335">
        <f t="shared" si="3718"/>
        <v>9.0201295143212942E-2</v>
      </c>
      <c r="CU886" s="1336">
        <f t="shared" si="3718"/>
        <v>9.0201295143212942E-2</v>
      </c>
      <c r="CV886" s="1336">
        <f t="shared" si="3718"/>
        <v>0.10824155417185553</v>
      </c>
      <c r="CW886" s="1336">
        <f t="shared" si="3718"/>
        <v>0.11275161892901618</v>
      </c>
      <c r="CX886" s="1335">
        <f t="shared" si="3718"/>
        <v>0.13530194271481941</v>
      </c>
      <c r="CY886" s="1335">
        <f t="shared" si="3718"/>
        <v>0.13530194271481941</v>
      </c>
      <c r="CZ886" s="1335">
        <f t="shared" si="3718"/>
        <v>0.18040259028642588</v>
      </c>
      <c r="DA886" s="1335">
        <f t="shared" si="3718"/>
        <v>0.22550323785803236</v>
      </c>
      <c r="DB886" s="1335" t="str">
        <f t="shared" si="3718"/>
        <v/>
      </c>
      <c r="DC886" s="1334" t="str">
        <f t="shared" si="3711"/>
        <v/>
      </c>
      <c r="DD886" s="1392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7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4">
        <f t="shared" si="3717"/>
        <v>0</v>
      </c>
      <c r="CE887" s="1325">
        <f t="shared" si="3717"/>
        <v>0</v>
      </c>
      <c r="CF887" s="1325">
        <f t="shared" si="3717"/>
        <v>0</v>
      </c>
      <c r="CG887" s="1325">
        <f t="shared" si="3717"/>
        <v>0</v>
      </c>
      <c r="CH887" s="1325">
        <f t="shared" si="3717"/>
        <v>0</v>
      </c>
      <c r="CI887" s="1326">
        <f t="shared" si="3717"/>
        <v>0</v>
      </c>
      <c r="CJ887" s="1325">
        <f t="shared" si="3717"/>
        <v>9.3737591175947335E-2</v>
      </c>
      <c r="CK887" s="1325">
        <f t="shared" si="3717"/>
        <v>9.3737591175947335E-2</v>
      </c>
      <c r="CL887" s="1325">
        <f t="shared" si="3717"/>
        <v>0.10936052303860522</v>
      </c>
      <c r="CM887" s="1325">
        <f t="shared" si="3717"/>
        <v>0.14649955168119552</v>
      </c>
      <c r="CN887" s="1324">
        <f t="shared" si="3717"/>
        <v>0.22882531008717311</v>
      </c>
      <c r="CO887" s="1334" t="str">
        <f t="shared" si="3718"/>
        <v/>
      </c>
      <c r="CP887" s="1335" t="str">
        <f t="shared" si="3718"/>
        <v/>
      </c>
      <c r="CQ887" s="1335">
        <f t="shared" si="3718"/>
        <v>0.17615697384806972</v>
      </c>
      <c r="CR887" s="1335">
        <f t="shared" si="3718"/>
        <v>0.19306971668742215</v>
      </c>
      <c r="CS887" s="1335">
        <f t="shared" si="3718"/>
        <v>0.23487596513075962</v>
      </c>
      <c r="CT887" s="1335">
        <f t="shared" si="3718"/>
        <v>0.25588569863013694</v>
      </c>
      <c r="CU887" s="1336">
        <f t="shared" si="3718"/>
        <v>0.25742628891656283</v>
      </c>
      <c r="CV887" s="1336">
        <f t="shared" si="3718"/>
        <v>0.28185115815691159</v>
      </c>
      <c r="CW887" s="1336">
        <f t="shared" si="3718"/>
        <v>0.32612004981320053</v>
      </c>
      <c r="CX887" s="1335">
        <f t="shared" si="3718"/>
        <v>0.32612004981320053</v>
      </c>
      <c r="CY887" s="1335">
        <f t="shared" si="3718"/>
        <v>0.35231394769613944</v>
      </c>
      <c r="CZ887" s="1335">
        <f t="shared" si="3718"/>
        <v>0.38137551681195514</v>
      </c>
      <c r="DA887" s="1335">
        <f t="shared" si="3718"/>
        <v>0.7429627895392279</v>
      </c>
      <c r="DB887" s="1335" t="str">
        <f t="shared" si="3718"/>
        <v/>
      </c>
      <c r="DC887" s="1334" t="str">
        <f t="shared" si="3711"/>
        <v/>
      </c>
      <c r="DD887" s="1392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4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87"/>
        <v>0</v>
      </c>
      <c r="CF889" s="1325">
        <f t="shared" si="3787"/>
        <v>0</v>
      </c>
      <c r="CG889" s="1325">
        <f t="shared" si="3787"/>
        <v>0</v>
      </c>
      <c r="CH889" s="1325">
        <f t="shared" si="3787"/>
        <v>0</v>
      </c>
      <c r="CI889" s="1326">
        <f t="shared" si="3787"/>
        <v>0</v>
      </c>
      <c r="CJ889" s="1325">
        <f t="shared" si="3787"/>
        <v>0</v>
      </c>
      <c r="CK889" s="1325">
        <f t="shared" si="3787"/>
        <v>0</v>
      </c>
      <c r="CL889" s="1325">
        <f t="shared" si="3787"/>
        <v>0</v>
      </c>
      <c r="CM889" s="1325">
        <f t="shared" si="3787"/>
        <v>0</v>
      </c>
      <c r="CN889" s="1324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812"/>
        <v>0</v>
      </c>
      <c r="CG890" s="1325">
        <f t="shared" si="3812"/>
        <v>0</v>
      </c>
      <c r="CH890" s="1325">
        <f t="shared" si="3812"/>
        <v>0</v>
      </c>
      <c r="CI890" s="1326">
        <f t="shared" si="3812"/>
        <v>0</v>
      </c>
      <c r="CJ890" s="1325">
        <f t="shared" si="3812"/>
        <v>0</v>
      </c>
      <c r="CK890" s="1325">
        <f t="shared" si="3812"/>
        <v>0</v>
      </c>
      <c r="CL890" s="1325">
        <f t="shared" si="3812"/>
        <v>0</v>
      </c>
      <c r="CM890" s="1325">
        <f t="shared" si="3812"/>
        <v>0</v>
      </c>
      <c r="CN890" s="1324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812"/>
        <v>0</v>
      </c>
      <c r="CF891" s="1325">
        <f t="shared" si="3812"/>
        <v>0</v>
      </c>
      <c r="CG891" s="1325">
        <f t="shared" si="3812"/>
        <v>0</v>
      </c>
      <c r="CH891" s="1325">
        <f t="shared" si="3812"/>
        <v>0</v>
      </c>
      <c r="CI891" s="1326">
        <f t="shared" si="3812"/>
        <v>0</v>
      </c>
      <c r="CJ891" s="1325">
        <f t="shared" si="3812"/>
        <v>0</v>
      </c>
      <c r="CK891" s="1325">
        <f t="shared" si="3812"/>
        <v>0</v>
      </c>
      <c r="CL891" s="1325">
        <f t="shared" si="3812"/>
        <v>0</v>
      </c>
      <c r="CM891" s="1325">
        <f t="shared" si="3812"/>
        <v>0</v>
      </c>
      <c r="CN891" s="1324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812"/>
        <v>0</v>
      </c>
      <c r="CF892" s="1325">
        <f t="shared" si="3812"/>
        <v>0</v>
      </c>
      <c r="CG892" s="1325">
        <f t="shared" si="3812"/>
        <v>0</v>
      </c>
      <c r="CH892" s="1325">
        <f t="shared" si="3812"/>
        <v>0</v>
      </c>
      <c r="CI892" s="1326">
        <f t="shared" si="3812"/>
        <v>0</v>
      </c>
      <c r="CJ892" s="1325">
        <f t="shared" si="3812"/>
        <v>0</v>
      </c>
      <c r="CK892" s="1325">
        <f t="shared" si="3812"/>
        <v>0</v>
      </c>
      <c r="CL892" s="1325">
        <f t="shared" si="3812"/>
        <v>0</v>
      </c>
      <c r="CM892" s="1325">
        <f t="shared" si="3812"/>
        <v>0</v>
      </c>
      <c r="CN892" s="1324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812"/>
        <v>0</v>
      </c>
      <c r="CF893" s="1325">
        <f t="shared" si="3812"/>
        <v>0</v>
      </c>
      <c r="CG893" s="1325">
        <f t="shared" si="3812"/>
        <v>0</v>
      </c>
      <c r="CH893" s="1325">
        <f t="shared" si="3812"/>
        <v>0</v>
      </c>
      <c r="CI893" s="1326">
        <f t="shared" si="3812"/>
        <v>0</v>
      </c>
      <c r="CJ893" s="1325">
        <f t="shared" si="3812"/>
        <v>0</v>
      </c>
      <c r="CK893" s="1325">
        <f t="shared" si="3812"/>
        <v>0</v>
      </c>
      <c r="CL893" s="1325">
        <f t="shared" si="3812"/>
        <v>0</v>
      </c>
      <c r="CM893" s="1325">
        <f t="shared" si="3812"/>
        <v>0</v>
      </c>
      <c r="CN893" s="1324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812"/>
        <v>0</v>
      </c>
      <c r="CF894" s="1325">
        <f t="shared" si="3812"/>
        <v>0</v>
      </c>
      <c r="CG894" s="1325">
        <f t="shared" si="3812"/>
        <v>0</v>
      </c>
      <c r="CH894" s="1325">
        <f t="shared" si="3812"/>
        <v>0</v>
      </c>
      <c r="CI894" s="1326">
        <f t="shared" si="3812"/>
        <v>0</v>
      </c>
      <c r="CJ894" s="1325">
        <f t="shared" si="3812"/>
        <v>0</v>
      </c>
      <c r="CK894" s="1325">
        <f t="shared" si="3812"/>
        <v>0</v>
      </c>
      <c r="CL894" s="1325">
        <f t="shared" si="3812"/>
        <v>0</v>
      </c>
      <c r="CM894" s="1325">
        <f t="shared" si="3812"/>
        <v>0</v>
      </c>
      <c r="CN894" s="1324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33"/>
        <v>0</v>
      </c>
      <c r="CF896" s="1325">
        <f t="shared" si="3833"/>
        <v>0</v>
      </c>
      <c r="CG896" s="1325">
        <f t="shared" si="3833"/>
        <v>0</v>
      </c>
      <c r="CH896" s="1325">
        <f t="shared" si="3833"/>
        <v>0</v>
      </c>
      <c r="CI896" s="1326">
        <f t="shared" si="3833"/>
        <v>0</v>
      </c>
      <c r="CJ896" s="1325">
        <f t="shared" si="3833"/>
        <v>0</v>
      </c>
      <c r="CK896" s="1325">
        <f t="shared" si="3833"/>
        <v>0</v>
      </c>
      <c r="CL896" s="1325">
        <f t="shared" si="3833"/>
        <v>0</v>
      </c>
      <c r="CM896" s="1325">
        <f t="shared" si="3833"/>
        <v>0</v>
      </c>
      <c r="CN896" s="1324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40"/>
        <v>0</v>
      </c>
      <c r="CG897" s="1325">
        <f t="shared" si="3840"/>
        <v>0</v>
      </c>
      <c r="CH897" s="1325">
        <f t="shared" si="3840"/>
        <v>0</v>
      </c>
      <c r="CI897" s="1326">
        <f t="shared" si="3840"/>
        <v>0</v>
      </c>
      <c r="CJ897" s="1325">
        <f t="shared" si="3840"/>
        <v>0</v>
      </c>
      <c r="CK897" s="1325">
        <f t="shared" si="3840"/>
        <v>0</v>
      </c>
      <c r="CL897" s="1325">
        <f t="shared" si="3840"/>
        <v>0</v>
      </c>
      <c r="CM897" s="1325">
        <f t="shared" si="3840"/>
        <v>0</v>
      </c>
      <c r="CN897" s="1324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40"/>
        <v>0</v>
      </c>
      <c r="CF898" s="1325">
        <f t="shared" si="3840"/>
        <v>0</v>
      </c>
      <c r="CG898" s="1325">
        <f t="shared" si="3840"/>
        <v>0</v>
      </c>
      <c r="CH898" s="1325">
        <f t="shared" si="3840"/>
        <v>0</v>
      </c>
      <c r="CI898" s="1326">
        <f t="shared" si="3840"/>
        <v>0</v>
      </c>
      <c r="CJ898" s="1325">
        <f t="shared" si="3840"/>
        <v>0</v>
      </c>
      <c r="CK898" s="1325">
        <f t="shared" si="3840"/>
        <v>0</v>
      </c>
      <c r="CL898" s="1325">
        <f t="shared" si="3840"/>
        <v>0</v>
      </c>
      <c r="CM898" s="1325">
        <f t="shared" si="3840"/>
        <v>0</v>
      </c>
      <c r="CN898" s="1324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1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57"/>
        <v>0</v>
      </c>
      <c r="CF904" s="1322">
        <f t="shared" si="3857"/>
        <v>0</v>
      </c>
      <c r="CG904" s="1322">
        <f t="shared" si="3857"/>
        <v>0</v>
      </c>
      <c r="CH904" s="1322">
        <f t="shared" si="3857"/>
        <v>0</v>
      </c>
      <c r="CI904" s="1323">
        <f t="shared" si="3857"/>
        <v>0</v>
      </c>
      <c r="CJ904" s="1322">
        <f t="shared" si="3857"/>
        <v>0</v>
      </c>
      <c r="CK904" s="1322">
        <f t="shared" si="3857"/>
        <v>0</v>
      </c>
      <c r="CL904" s="1322">
        <f t="shared" si="3857"/>
        <v>0</v>
      </c>
      <c r="CM904" s="1322">
        <f t="shared" si="3857"/>
        <v>0</v>
      </c>
      <c r="CN904" s="1321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1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83"/>
        <v>0</v>
      </c>
      <c r="CG905" s="1322">
        <f t="shared" si="3883"/>
        <v>0</v>
      </c>
      <c r="CH905" s="1322">
        <f t="shared" si="3883"/>
        <v>0</v>
      </c>
      <c r="CI905" s="1323">
        <f t="shared" si="3883"/>
        <v>0</v>
      </c>
      <c r="CJ905" s="1322">
        <f t="shared" si="3883"/>
        <v>0</v>
      </c>
      <c r="CK905" s="1322">
        <f t="shared" si="3883"/>
        <v>0</v>
      </c>
      <c r="CL905" s="1322">
        <f t="shared" si="3883"/>
        <v>0</v>
      </c>
      <c r="CM905" s="1322">
        <f t="shared" si="3883"/>
        <v>0</v>
      </c>
      <c r="CN905" s="1321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1">
        <f t="shared" si="3882"/>
        <v>0</v>
      </c>
      <c r="CE906" s="1322">
        <f t="shared" si="3883"/>
        <v>0</v>
      </c>
      <c r="CF906" s="1322">
        <f t="shared" si="3883"/>
        <v>0</v>
      </c>
      <c r="CG906" s="1322">
        <f t="shared" si="3883"/>
        <v>0</v>
      </c>
      <c r="CH906" s="1322">
        <f t="shared" si="3883"/>
        <v>0</v>
      </c>
      <c r="CI906" s="1323">
        <f t="shared" si="3883"/>
        <v>0</v>
      </c>
      <c r="CJ906" s="1322">
        <f t="shared" si="3883"/>
        <v>0</v>
      </c>
      <c r="CK906" s="1322">
        <f t="shared" si="3883"/>
        <v>0</v>
      </c>
      <c r="CL906" s="1322">
        <f t="shared" si="3883"/>
        <v>0</v>
      </c>
      <c r="CM906" s="1322">
        <f t="shared" si="3883"/>
        <v>0</v>
      </c>
      <c r="CN906" s="1321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1">
        <f t="shared" si="3882"/>
        <v>0</v>
      </c>
      <c r="CE907" s="1322">
        <f t="shared" si="3883"/>
        <v>0</v>
      </c>
      <c r="CF907" s="1322">
        <f t="shared" si="3883"/>
        <v>0</v>
      </c>
      <c r="CG907" s="1322">
        <f t="shared" si="3883"/>
        <v>0</v>
      </c>
      <c r="CH907" s="1322">
        <f t="shared" si="3883"/>
        <v>0</v>
      </c>
      <c r="CI907" s="1323">
        <f t="shared" si="3883"/>
        <v>0</v>
      </c>
      <c r="CJ907" s="1322">
        <f t="shared" si="3883"/>
        <v>0</v>
      </c>
      <c r="CK907" s="1322">
        <f t="shared" si="3883"/>
        <v>0</v>
      </c>
      <c r="CL907" s="1322">
        <f t="shared" si="3883"/>
        <v>0</v>
      </c>
      <c r="CM907" s="1322">
        <f t="shared" si="3883"/>
        <v>0</v>
      </c>
      <c r="CN907" s="1321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1">
        <f t="shared" si="3882"/>
        <v>0</v>
      </c>
      <c r="CE908" s="1322">
        <f t="shared" si="3883"/>
        <v>0</v>
      </c>
      <c r="CF908" s="1322">
        <f t="shared" si="3883"/>
        <v>0</v>
      </c>
      <c r="CG908" s="1322">
        <f t="shared" si="3883"/>
        <v>0</v>
      </c>
      <c r="CH908" s="1322">
        <f t="shared" si="3883"/>
        <v>0</v>
      </c>
      <c r="CI908" s="1323">
        <f t="shared" si="3883"/>
        <v>0</v>
      </c>
      <c r="CJ908" s="1322">
        <f t="shared" si="3883"/>
        <v>0</v>
      </c>
      <c r="CK908" s="1322">
        <f t="shared" si="3883"/>
        <v>0</v>
      </c>
      <c r="CL908" s="1322">
        <f t="shared" si="3883"/>
        <v>0</v>
      </c>
      <c r="CM908" s="1322">
        <f t="shared" si="3883"/>
        <v>0</v>
      </c>
      <c r="CN908" s="1321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1">
        <f t="shared" si="3882"/>
        <v>0</v>
      </c>
      <c r="CE909" s="1322">
        <f t="shared" si="3883"/>
        <v>0</v>
      </c>
      <c r="CF909" s="1322">
        <f t="shared" si="3883"/>
        <v>0</v>
      </c>
      <c r="CG909" s="1322">
        <f t="shared" si="3883"/>
        <v>0</v>
      </c>
      <c r="CH909" s="1322">
        <f t="shared" si="3883"/>
        <v>0</v>
      </c>
      <c r="CI909" s="1323">
        <f t="shared" si="3883"/>
        <v>0</v>
      </c>
      <c r="CJ909" s="1322">
        <f t="shared" si="3883"/>
        <v>0</v>
      </c>
      <c r="CK909" s="1322">
        <f t="shared" si="3883"/>
        <v>0</v>
      </c>
      <c r="CL909" s="1322">
        <f t="shared" si="3883"/>
        <v>0</v>
      </c>
      <c r="CM909" s="1322">
        <f t="shared" si="3883"/>
        <v>0</v>
      </c>
      <c r="CN909" s="1321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1">
        <f t="shared" si="3882"/>
        <v>0</v>
      </c>
      <c r="CE910" s="1322">
        <f t="shared" si="3883"/>
        <v>0</v>
      </c>
      <c r="CF910" s="1322">
        <f t="shared" si="3883"/>
        <v>0</v>
      </c>
      <c r="CG910" s="1322">
        <f t="shared" si="3883"/>
        <v>0</v>
      </c>
      <c r="CH910" s="1322">
        <f t="shared" si="3883"/>
        <v>0</v>
      </c>
      <c r="CI910" s="1323">
        <f t="shared" si="3883"/>
        <v>0</v>
      </c>
      <c r="CJ910" s="1322">
        <f t="shared" si="3883"/>
        <v>0</v>
      </c>
      <c r="CK910" s="1322">
        <f t="shared" si="3883"/>
        <v>0</v>
      </c>
      <c r="CL910" s="1322">
        <f t="shared" si="3883"/>
        <v>0</v>
      </c>
      <c r="CM910" s="1322">
        <f t="shared" si="3883"/>
        <v>0</v>
      </c>
      <c r="CN910" s="1321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1">
        <f t="shared" si="3882"/>
        <v>0</v>
      </c>
      <c r="CE911" s="1322">
        <f t="shared" si="3883"/>
        <v>0</v>
      </c>
      <c r="CF911" s="1322">
        <f t="shared" si="3883"/>
        <v>0</v>
      </c>
      <c r="CG911" s="1322">
        <f t="shared" si="3883"/>
        <v>0</v>
      </c>
      <c r="CH911" s="1322">
        <f t="shared" si="3883"/>
        <v>0</v>
      </c>
      <c r="CI911" s="1323">
        <f t="shared" si="3883"/>
        <v>0</v>
      </c>
      <c r="CJ911" s="1322">
        <f t="shared" si="3883"/>
        <v>0</v>
      </c>
      <c r="CK911" s="1322">
        <f t="shared" si="3883"/>
        <v>0</v>
      </c>
      <c r="CL911" s="1322">
        <f t="shared" si="3883"/>
        <v>0</v>
      </c>
      <c r="CM911" s="1322">
        <f t="shared" si="3883"/>
        <v>0</v>
      </c>
      <c r="CN911" s="1321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1">
        <f t="shared" si="3882"/>
        <v>0</v>
      </c>
      <c r="CE912" s="1322">
        <f t="shared" si="3883"/>
        <v>0</v>
      </c>
      <c r="CF912" s="1322">
        <f t="shared" si="3883"/>
        <v>0</v>
      </c>
      <c r="CG912" s="1322">
        <f t="shared" si="3883"/>
        <v>0</v>
      </c>
      <c r="CH912" s="1322">
        <f t="shared" si="3883"/>
        <v>0</v>
      </c>
      <c r="CI912" s="1323">
        <f t="shared" si="3883"/>
        <v>0</v>
      </c>
      <c r="CJ912" s="1322">
        <f t="shared" si="3883"/>
        <v>0</v>
      </c>
      <c r="CK912" s="1322">
        <f t="shared" si="3883"/>
        <v>0</v>
      </c>
      <c r="CL912" s="1322">
        <f t="shared" si="3883"/>
        <v>0</v>
      </c>
      <c r="CM912" s="1322">
        <f t="shared" si="3883"/>
        <v>0</v>
      </c>
      <c r="CN912" s="1321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1">
        <f t="shared" si="3882"/>
        <v>0</v>
      </c>
      <c r="CE913" s="1322">
        <f t="shared" si="3883"/>
        <v>0</v>
      </c>
      <c r="CF913" s="1322">
        <f t="shared" si="3883"/>
        <v>0</v>
      </c>
      <c r="CG913" s="1322">
        <f t="shared" si="3883"/>
        <v>0</v>
      </c>
      <c r="CH913" s="1322">
        <f t="shared" si="3883"/>
        <v>0</v>
      </c>
      <c r="CI913" s="1323">
        <f t="shared" si="3883"/>
        <v>0</v>
      </c>
      <c r="CJ913" s="1322">
        <f t="shared" si="3883"/>
        <v>0</v>
      </c>
      <c r="CK913" s="1322">
        <f t="shared" si="3883"/>
        <v>0</v>
      </c>
      <c r="CL913" s="1322">
        <f t="shared" si="3883"/>
        <v>0</v>
      </c>
      <c r="CM913" s="1322">
        <f t="shared" si="3883"/>
        <v>0</v>
      </c>
      <c r="CN913" s="1321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1">
        <f t="shared" si="3882"/>
        <v>0</v>
      </c>
      <c r="CE914" s="1322">
        <f t="shared" si="3883"/>
        <v>0</v>
      </c>
      <c r="CF914" s="1322">
        <f t="shared" si="3883"/>
        <v>0</v>
      </c>
      <c r="CG914" s="1322">
        <f t="shared" si="3883"/>
        <v>0</v>
      </c>
      <c r="CH914" s="1322">
        <f t="shared" si="3883"/>
        <v>0</v>
      </c>
      <c r="CI914" s="1323">
        <f t="shared" si="3883"/>
        <v>0</v>
      </c>
      <c r="CJ914" s="1322">
        <f t="shared" si="3883"/>
        <v>0</v>
      </c>
      <c r="CK914" s="1322">
        <f t="shared" si="3883"/>
        <v>0</v>
      </c>
      <c r="CL914" s="1322">
        <f t="shared" si="3883"/>
        <v>0</v>
      </c>
      <c r="CM914" s="1322">
        <f t="shared" si="3883"/>
        <v>0</v>
      </c>
      <c r="CN914" s="1321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1">
        <f t="shared" si="3882"/>
        <v>0</v>
      </c>
      <c r="CE915" s="1322">
        <f t="shared" si="3883"/>
        <v>0</v>
      </c>
      <c r="CF915" s="1322">
        <f t="shared" si="3883"/>
        <v>0</v>
      </c>
      <c r="CG915" s="1322">
        <f t="shared" si="3883"/>
        <v>0</v>
      </c>
      <c r="CH915" s="1322">
        <f t="shared" si="3883"/>
        <v>0</v>
      </c>
      <c r="CI915" s="1323">
        <f t="shared" si="3883"/>
        <v>0</v>
      </c>
      <c r="CJ915" s="1322">
        <f t="shared" si="3883"/>
        <v>0</v>
      </c>
      <c r="CK915" s="1322">
        <f t="shared" si="3883"/>
        <v>0</v>
      </c>
      <c r="CL915" s="1322">
        <f t="shared" si="3883"/>
        <v>0</v>
      </c>
      <c r="CM915" s="1322">
        <f t="shared" si="3883"/>
        <v>0</v>
      </c>
      <c r="CN915" s="1321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1">
        <f t="shared" si="3882"/>
        <v>0</v>
      </c>
      <c r="CE916" s="1322">
        <f t="shared" si="3883"/>
        <v>0</v>
      </c>
      <c r="CF916" s="1322">
        <f t="shared" si="3883"/>
        <v>0</v>
      </c>
      <c r="CG916" s="1322">
        <f t="shared" si="3883"/>
        <v>0</v>
      </c>
      <c r="CH916" s="1322">
        <f t="shared" si="3883"/>
        <v>0</v>
      </c>
      <c r="CI916" s="1323">
        <f t="shared" si="3883"/>
        <v>0</v>
      </c>
      <c r="CJ916" s="1322">
        <f t="shared" si="3883"/>
        <v>0</v>
      </c>
      <c r="CK916" s="1322">
        <f t="shared" si="3883"/>
        <v>0</v>
      </c>
      <c r="CL916" s="1322">
        <f t="shared" si="3883"/>
        <v>0</v>
      </c>
      <c r="CM916" s="1322">
        <f t="shared" si="3883"/>
        <v>0</v>
      </c>
      <c r="CN916" s="1321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1">
        <f t="shared" si="3882"/>
        <v>0</v>
      </c>
      <c r="CE917" s="1322">
        <f t="shared" si="3883"/>
        <v>0</v>
      </c>
      <c r="CF917" s="1322">
        <f t="shared" si="3883"/>
        <v>0</v>
      </c>
      <c r="CG917" s="1322">
        <f t="shared" si="3883"/>
        <v>0</v>
      </c>
      <c r="CH917" s="1322">
        <f t="shared" si="3883"/>
        <v>0</v>
      </c>
      <c r="CI917" s="1323">
        <f t="shared" si="3883"/>
        <v>0</v>
      </c>
      <c r="CJ917" s="1322">
        <f t="shared" si="3883"/>
        <v>0</v>
      </c>
      <c r="CK917" s="1322">
        <f t="shared" si="3883"/>
        <v>0</v>
      </c>
      <c r="CL917" s="1322">
        <f t="shared" si="3883"/>
        <v>0</v>
      </c>
      <c r="CM917" s="1322">
        <f t="shared" si="3883"/>
        <v>0</v>
      </c>
      <c r="CN917" s="1321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1">
        <f t="shared" si="3882"/>
        <v>0</v>
      </c>
      <c r="CE918" s="1322">
        <f t="shared" si="3883"/>
        <v>0</v>
      </c>
      <c r="CF918" s="1322">
        <f t="shared" si="3883"/>
        <v>0</v>
      </c>
      <c r="CG918" s="1322">
        <f t="shared" si="3883"/>
        <v>0</v>
      </c>
      <c r="CH918" s="1322">
        <f t="shared" si="3883"/>
        <v>0</v>
      </c>
      <c r="CI918" s="1323">
        <f t="shared" si="3883"/>
        <v>0</v>
      </c>
      <c r="CJ918" s="1322">
        <f t="shared" si="3883"/>
        <v>0</v>
      </c>
      <c r="CK918" s="1322">
        <f t="shared" si="3883"/>
        <v>0</v>
      </c>
      <c r="CL918" s="1322">
        <f t="shared" si="3883"/>
        <v>0</v>
      </c>
      <c r="CM918" s="1322">
        <f t="shared" si="3883"/>
        <v>0</v>
      </c>
      <c r="CN918" s="1321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1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44"/>
        <v>0</v>
      </c>
      <c r="CF920" s="1322">
        <f t="shared" si="3944"/>
        <v>0</v>
      </c>
      <c r="CG920" s="1322">
        <f t="shared" si="3944"/>
        <v>0</v>
      </c>
      <c r="CH920" s="1322">
        <f t="shared" si="3944"/>
        <v>0</v>
      </c>
      <c r="CI920" s="1323">
        <f t="shared" si="3944"/>
        <v>0</v>
      </c>
      <c r="CJ920" s="1322">
        <f t="shared" si="3944"/>
        <v>0</v>
      </c>
      <c r="CK920" s="1322">
        <f t="shared" si="3944"/>
        <v>0</v>
      </c>
      <c r="CL920" s="1322">
        <f t="shared" si="3944"/>
        <v>0</v>
      </c>
      <c r="CM920" s="1322">
        <f t="shared" si="3944"/>
        <v>0</v>
      </c>
      <c r="CN920" s="1321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1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70"/>
        <v>0</v>
      </c>
      <c r="CG921" s="1322">
        <f t="shared" si="3970"/>
        <v>0</v>
      </c>
      <c r="CH921" s="1322">
        <f t="shared" si="3970"/>
        <v>0</v>
      </c>
      <c r="CI921" s="1323">
        <f t="shared" si="3970"/>
        <v>0</v>
      </c>
      <c r="CJ921" s="1322">
        <f t="shared" si="3970"/>
        <v>0</v>
      </c>
      <c r="CK921" s="1322">
        <f t="shared" si="3970"/>
        <v>0</v>
      </c>
      <c r="CL921" s="1322">
        <f t="shared" si="3970"/>
        <v>0</v>
      </c>
      <c r="CM921" s="1322">
        <f t="shared" si="3970"/>
        <v>0</v>
      </c>
      <c r="CN921" s="1321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1">
        <f t="shared" si="3969"/>
        <v>0</v>
      </c>
      <c r="CE922" s="1322">
        <f t="shared" si="3970"/>
        <v>0</v>
      </c>
      <c r="CF922" s="1322">
        <f t="shared" si="3970"/>
        <v>0</v>
      </c>
      <c r="CG922" s="1322">
        <f t="shared" si="3970"/>
        <v>0</v>
      </c>
      <c r="CH922" s="1322">
        <f t="shared" si="3970"/>
        <v>0</v>
      </c>
      <c r="CI922" s="1323">
        <f t="shared" si="3970"/>
        <v>0</v>
      </c>
      <c r="CJ922" s="1322">
        <f t="shared" si="3970"/>
        <v>0</v>
      </c>
      <c r="CK922" s="1322">
        <f t="shared" si="3970"/>
        <v>0</v>
      </c>
      <c r="CL922" s="1322">
        <f t="shared" si="3970"/>
        <v>0</v>
      </c>
      <c r="CM922" s="1322">
        <f t="shared" si="3970"/>
        <v>0</v>
      </c>
      <c r="CN922" s="1321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1">
        <f t="shared" si="3969"/>
        <v>0</v>
      </c>
      <c r="CE923" s="1322">
        <f t="shared" si="3970"/>
        <v>0</v>
      </c>
      <c r="CF923" s="1322">
        <f t="shared" si="3970"/>
        <v>0</v>
      </c>
      <c r="CG923" s="1322">
        <f t="shared" si="3970"/>
        <v>0</v>
      </c>
      <c r="CH923" s="1322">
        <f t="shared" si="3970"/>
        <v>0</v>
      </c>
      <c r="CI923" s="1323">
        <f t="shared" si="3970"/>
        <v>0</v>
      </c>
      <c r="CJ923" s="1322">
        <f t="shared" si="3970"/>
        <v>0</v>
      </c>
      <c r="CK923" s="1322">
        <f t="shared" si="3970"/>
        <v>0</v>
      </c>
      <c r="CL923" s="1322">
        <f t="shared" si="3970"/>
        <v>0</v>
      </c>
      <c r="CM923" s="1322">
        <f t="shared" si="3970"/>
        <v>0</v>
      </c>
      <c r="CN923" s="1321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1">
        <f t="shared" si="3969"/>
        <v>0</v>
      </c>
      <c r="CE924" s="1322">
        <f t="shared" si="3970"/>
        <v>0</v>
      </c>
      <c r="CF924" s="1322">
        <f t="shared" si="3970"/>
        <v>0</v>
      </c>
      <c r="CG924" s="1322">
        <f t="shared" si="3970"/>
        <v>0</v>
      </c>
      <c r="CH924" s="1322">
        <f t="shared" si="3970"/>
        <v>8500</v>
      </c>
      <c r="CI924" s="1323">
        <f t="shared" si="3970"/>
        <v>9000</v>
      </c>
      <c r="CJ924" s="1322">
        <f t="shared" si="3970"/>
        <v>17000</v>
      </c>
      <c r="CK924" s="1322">
        <f t="shared" si="3970"/>
        <v>18000</v>
      </c>
      <c r="CL924" s="1322">
        <f t="shared" si="3970"/>
        <v>18000</v>
      </c>
      <c r="CM924" s="1322">
        <f t="shared" si="3970"/>
        <v>20000</v>
      </c>
      <c r="CN924" s="1321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1">
        <f t="shared" si="3969"/>
        <v>0</v>
      </c>
      <c r="CE925" s="1322">
        <f t="shared" si="3970"/>
        <v>0</v>
      </c>
      <c r="CF925" s="1322">
        <f t="shared" si="3970"/>
        <v>0</v>
      </c>
      <c r="CG925" s="1322">
        <f t="shared" si="3970"/>
        <v>0</v>
      </c>
      <c r="CH925" s="1322">
        <f t="shared" si="3970"/>
        <v>0</v>
      </c>
      <c r="CI925" s="1323">
        <f t="shared" si="3970"/>
        <v>0</v>
      </c>
      <c r="CJ925" s="1322">
        <f t="shared" si="3970"/>
        <v>0</v>
      </c>
      <c r="CK925" s="1322">
        <f t="shared" si="3970"/>
        <v>0</v>
      </c>
      <c r="CL925" s="1322">
        <f t="shared" si="3970"/>
        <v>0</v>
      </c>
      <c r="CM925" s="1322">
        <f t="shared" si="3970"/>
        <v>0</v>
      </c>
      <c r="CN925" s="1321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1">
        <f t="shared" si="3969"/>
        <v>0</v>
      </c>
      <c r="CE926" s="1322">
        <f t="shared" si="3970"/>
        <v>0</v>
      </c>
      <c r="CF926" s="1322">
        <f t="shared" si="3970"/>
        <v>0</v>
      </c>
      <c r="CG926" s="1322">
        <f t="shared" si="3970"/>
        <v>0</v>
      </c>
      <c r="CH926" s="1322">
        <f t="shared" si="3970"/>
        <v>800</v>
      </c>
      <c r="CI926" s="1323">
        <f t="shared" si="3970"/>
        <v>1200</v>
      </c>
      <c r="CJ926" s="1322">
        <f t="shared" si="3970"/>
        <v>1200</v>
      </c>
      <c r="CK926" s="1322">
        <f t="shared" si="3970"/>
        <v>1600</v>
      </c>
      <c r="CL926" s="1322">
        <f t="shared" si="3970"/>
        <v>2100</v>
      </c>
      <c r="CM926" s="1322">
        <f t="shared" si="3970"/>
        <v>3000</v>
      </c>
      <c r="CN926" s="1321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1">
        <f t="shared" si="3969"/>
        <v>0</v>
      </c>
      <c r="CE927" s="1322">
        <f t="shared" si="3970"/>
        <v>0</v>
      </c>
      <c r="CF927" s="1322">
        <f t="shared" si="3970"/>
        <v>0</v>
      </c>
      <c r="CG927" s="1322">
        <f t="shared" si="3970"/>
        <v>0</v>
      </c>
      <c r="CH927" s="1322">
        <f t="shared" si="3970"/>
        <v>0</v>
      </c>
      <c r="CI927" s="1323">
        <f t="shared" si="3970"/>
        <v>0</v>
      </c>
      <c r="CJ927" s="1322">
        <f t="shared" si="3970"/>
        <v>0</v>
      </c>
      <c r="CK927" s="1322">
        <f t="shared" si="3970"/>
        <v>0</v>
      </c>
      <c r="CL927" s="1322">
        <f t="shared" si="3970"/>
        <v>0</v>
      </c>
      <c r="CM927" s="1322">
        <f t="shared" si="3970"/>
        <v>0</v>
      </c>
      <c r="CN927" s="1321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1">
        <f t="shared" si="3969"/>
        <v>0</v>
      </c>
      <c r="CE928" s="1322">
        <f t="shared" si="3970"/>
        <v>0</v>
      </c>
      <c r="CF928" s="1322">
        <f t="shared" si="3970"/>
        <v>0</v>
      </c>
      <c r="CG928" s="1322">
        <f t="shared" si="3970"/>
        <v>0</v>
      </c>
      <c r="CH928" s="1322">
        <f t="shared" si="3970"/>
        <v>0</v>
      </c>
      <c r="CI928" s="1323">
        <f t="shared" si="3970"/>
        <v>0</v>
      </c>
      <c r="CJ928" s="1322">
        <f t="shared" si="3970"/>
        <v>0</v>
      </c>
      <c r="CK928" s="1322">
        <f t="shared" si="3970"/>
        <v>1200</v>
      </c>
      <c r="CL928" s="1322">
        <f t="shared" si="3970"/>
        <v>1500</v>
      </c>
      <c r="CM928" s="1322">
        <f t="shared" si="3970"/>
        <v>1500</v>
      </c>
      <c r="CN928" s="1321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1">
        <f t="shared" si="3969"/>
        <v>0</v>
      </c>
      <c r="CE929" s="1322">
        <f t="shared" si="3970"/>
        <v>0</v>
      </c>
      <c r="CF929" s="1322">
        <f t="shared" si="3970"/>
        <v>0</v>
      </c>
      <c r="CG929" s="1322">
        <f t="shared" si="3970"/>
        <v>0</v>
      </c>
      <c r="CH929" s="1322">
        <f t="shared" si="3970"/>
        <v>0</v>
      </c>
      <c r="CI929" s="1323">
        <f t="shared" si="3970"/>
        <v>240</v>
      </c>
      <c r="CJ929" s="1322">
        <f t="shared" si="3970"/>
        <v>700</v>
      </c>
      <c r="CK929" s="1322">
        <f t="shared" si="3970"/>
        <v>700</v>
      </c>
      <c r="CL929" s="1322">
        <f t="shared" si="3970"/>
        <v>720</v>
      </c>
      <c r="CM929" s="1322">
        <f t="shared" si="3970"/>
        <v>1200</v>
      </c>
      <c r="CN929" s="1321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1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4011"/>
        <v>0</v>
      </c>
      <c r="CF931" s="1322">
        <f t="shared" si="4011"/>
        <v>0</v>
      </c>
      <c r="CG931" s="1322">
        <f t="shared" si="4011"/>
        <v>0</v>
      </c>
      <c r="CH931" s="1322">
        <f t="shared" si="4011"/>
        <v>0</v>
      </c>
      <c r="CI931" s="1323">
        <f t="shared" si="4011"/>
        <v>0</v>
      </c>
      <c r="CJ931" s="1322">
        <f t="shared" si="4011"/>
        <v>0</v>
      </c>
      <c r="CK931" s="1322">
        <f t="shared" si="4011"/>
        <v>0</v>
      </c>
      <c r="CL931" s="1322">
        <f t="shared" si="4011"/>
        <v>0</v>
      </c>
      <c r="CM931" s="1322">
        <f t="shared" si="4011"/>
        <v>0</v>
      </c>
      <c r="CN931" s="1321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1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2">
        <f t="shared" si="4037"/>
        <v>400</v>
      </c>
      <c r="CG932" s="1322">
        <f t="shared" si="4037"/>
        <v>480</v>
      </c>
      <c r="CH932" s="1322">
        <f t="shared" si="4037"/>
        <v>500</v>
      </c>
      <c r="CI932" s="1323">
        <f t="shared" si="4037"/>
        <v>1000</v>
      </c>
      <c r="CJ932" s="1322">
        <f t="shared" si="4037"/>
        <v>1125</v>
      </c>
      <c r="CK932" s="1322">
        <f t="shared" si="4037"/>
        <v>1200</v>
      </c>
      <c r="CL932" s="1322">
        <f t="shared" si="4037"/>
        <v>1200</v>
      </c>
      <c r="CM932" s="1322">
        <f t="shared" si="4037"/>
        <v>1600</v>
      </c>
      <c r="CN932" s="1321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1">
        <f t="shared" si="4036"/>
        <v>0</v>
      </c>
      <c r="CE933" s="1322">
        <f t="shared" si="4037"/>
        <v>0</v>
      </c>
      <c r="CF933" s="1322">
        <f t="shared" si="4037"/>
        <v>0</v>
      </c>
      <c r="CG933" s="1322">
        <f t="shared" si="4037"/>
        <v>0</v>
      </c>
      <c r="CH933" s="1322">
        <f t="shared" si="4037"/>
        <v>0</v>
      </c>
      <c r="CI933" s="1323">
        <f t="shared" si="4037"/>
        <v>0</v>
      </c>
      <c r="CJ933" s="1322">
        <f t="shared" si="4037"/>
        <v>0</v>
      </c>
      <c r="CK933" s="1322">
        <f t="shared" si="4037"/>
        <v>0</v>
      </c>
      <c r="CL933" s="1322">
        <f t="shared" si="4037"/>
        <v>0</v>
      </c>
      <c r="CM933" s="1322">
        <f t="shared" si="4037"/>
        <v>0</v>
      </c>
      <c r="CN933" s="1321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1">
        <f t="shared" si="4036"/>
        <v>0</v>
      </c>
      <c r="CE934" s="1322">
        <f t="shared" si="4037"/>
        <v>0</v>
      </c>
      <c r="CF934" s="1322">
        <f t="shared" si="4037"/>
        <v>0</v>
      </c>
      <c r="CG934" s="1322">
        <f t="shared" si="4037"/>
        <v>0</v>
      </c>
      <c r="CH934" s="1322">
        <f t="shared" si="4037"/>
        <v>0</v>
      </c>
      <c r="CI934" s="1323">
        <f t="shared" si="4037"/>
        <v>0</v>
      </c>
      <c r="CJ934" s="1322">
        <f t="shared" si="4037"/>
        <v>0</v>
      </c>
      <c r="CK934" s="1322">
        <f t="shared" si="4037"/>
        <v>0</v>
      </c>
      <c r="CL934" s="1322">
        <f t="shared" si="4037"/>
        <v>0</v>
      </c>
      <c r="CM934" s="1322">
        <f t="shared" si="4037"/>
        <v>0</v>
      </c>
      <c r="CN934" s="1321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1">
        <f t="shared" si="4036"/>
        <v>0</v>
      </c>
      <c r="CE935" s="1322">
        <f t="shared" si="4037"/>
        <v>0</v>
      </c>
      <c r="CF935" s="1322">
        <f t="shared" si="4037"/>
        <v>0</v>
      </c>
      <c r="CG935" s="1322">
        <f t="shared" si="4037"/>
        <v>0</v>
      </c>
      <c r="CH935" s="1322">
        <f t="shared" si="4037"/>
        <v>0</v>
      </c>
      <c r="CI935" s="1323">
        <f t="shared" si="4037"/>
        <v>0</v>
      </c>
      <c r="CJ935" s="1322">
        <f t="shared" si="4037"/>
        <v>0</v>
      </c>
      <c r="CK935" s="1322">
        <f t="shared" si="4037"/>
        <v>0</v>
      </c>
      <c r="CL935" s="1322">
        <f t="shared" si="4037"/>
        <v>0</v>
      </c>
      <c r="CM935" s="1322">
        <f t="shared" si="4037"/>
        <v>0</v>
      </c>
      <c r="CN935" s="1321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1">
        <f t="shared" si="4036"/>
        <v>0</v>
      </c>
      <c r="CE936" s="1322">
        <f t="shared" si="4037"/>
        <v>0</v>
      </c>
      <c r="CF936" s="1322">
        <f t="shared" si="4037"/>
        <v>0</v>
      </c>
      <c r="CG936" s="1322">
        <f t="shared" si="4037"/>
        <v>0</v>
      </c>
      <c r="CH936" s="1322">
        <f t="shared" si="4037"/>
        <v>0</v>
      </c>
      <c r="CI936" s="1323">
        <f t="shared" si="4037"/>
        <v>0</v>
      </c>
      <c r="CJ936" s="1322">
        <f t="shared" si="4037"/>
        <v>0</v>
      </c>
      <c r="CK936" s="1322">
        <f t="shared" si="4037"/>
        <v>0</v>
      </c>
      <c r="CL936" s="1322">
        <f t="shared" si="4037"/>
        <v>0</v>
      </c>
      <c r="CM936" s="1322">
        <f t="shared" si="4037"/>
        <v>0</v>
      </c>
      <c r="CN936" s="1321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1">
        <f t="shared" si="4036"/>
        <v>0</v>
      </c>
      <c r="CE937" s="1322">
        <f t="shared" si="4037"/>
        <v>195</v>
      </c>
      <c r="CF937" s="1322">
        <f t="shared" si="4037"/>
        <v>400</v>
      </c>
      <c r="CG937" s="1322">
        <f t="shared" si="4037"/>
        <v>800</v>
      </c>
      <c r="CH937" s="1322">
        <f t="shared" si="4037"/>
        <v>975</v>
      </c>
      <c r="CI937" s="1323">
        <f t="shared" si="4037"/>
        <v>1000</v>
      </c>
      <c r="CJ937" s="1322">
        <f t="shared" si="4037"/>
        <v>2000</v>
      </c>
      <c r="CK937" s="1322">
        <f t="shared" si="4037"/>
        <v>2250</v>
      </c>
      <c r="CL937" s="1322">
        <f t="shared" si="4037"/>
        <v>6000</v>
      </c>
      <c r="CM937" s="1322">
        <f t="shared" si="4037"/>
        <v>11700</v>
      </c>
      <c r="CN937" s="1321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1">
        <f t="shared" si="4036"/>
        <v>0</v>
      </c>
      <c r="CE938" s="1322">
        <f t="shared" si="4037"/>
        <v>0</v>
      </c>
      <c r="CF938" s="1322">
        <f t="shared" si="4037"/>
        <v>0</v>
      </c>
      <c r="CG938" s="1322">
        <f t="shared" si="4037"/>
        <v>0</v>
      </c>
      <c r="CH938" s="1322">
        <f t="shared" si="4037"/>
        <v>0</v>
      </c>
      <c r="CI938" s="1323">
        <f t="shared" si="4037"/>
        <v>0</v>
      </c>
      <c r="CJ938" s="1322">
        <f t="shared" si="4037"/>
        <v>0</v>
      </c>
      <c r="CK938" s="1322">
        <f t="shared" si="4037"/>
        <v>0</v>
      </c>
      <c r="CL938" s="1322">
        <f t="shared" si="4037"/>
        <v>0</v>
      </c>
      <c r="CM938" s="1322">
        <f t="shared" si="4037"/>
        <v>0</v>
      </c>
      <c r="CN938" s="1321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1">
        <f t="shared" si="4036"/>
        <v>0</v>
      </c>
      <c r="CE939" s="1322">
        <f t="shared" si="4037"/>
        <v>0</v>
      </c>
      <c r="CF939" s="1322">
        <f t="shared" si="4037"/>
        <v>0</v>
      </c>
      <c r="CG939" s="1322">
        <f t="shared" si="4037"/>
        <v>0</v>
      </c>
      <c r="CH939" s="1322">
        <f t="shared" si="4037"/>
        <v>0</v>
      </c>
      <c r="CI939" s="1323">
        <f t="shared" si="4037"/>
        <v>0</v>
      </c>
      <c r="CJ939" s="1322">
        <f t="shared" si="4037"/>
        <v>0</v>
      </c>
      <c r="CK939" s="1322">
        <f t="shared" si="4037"/>
        <v>0</v>
      </c>
      <c r="CL939" s="1322">
        <f t="shared" si="4037"/>
        <v>0</v>
      </c>
      <c r="CM939" s="1322">
        <f t="shared" si="4037"/>
        <v>0</v>
      </c>
      <c r="CN939" s="1321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1">
        <f t="shared" si="4036"/>
        <v>0</v>
      </c>
      <c r="CE940" s="1322">
        <f t="shared" si="4037"/>
        <v>0</v>
      </c>
      <c r="CF940" s="1322">
        <f t="shared" si="4037"/>
        <v>0</v>
      </c>
      <c r="CG940" s="1322">
        <f t="shared" si="4037"/>
        <v>0</v>
      </c>
      <c r="CH940" s="1322">
        <f t="shared" si="4037"/>
        <v>0</v>
      </c>
      <c r="CI940" s="1323">
        <f t="shared" si="4037"/>
        <v>0</v>
      </c>
      <c r="CJ940" s="1322">
        <f t="shared" si="4037"/>
        <v>0</v>
      </c>
      <c r="CK940" s="1322">
        <f t="shared" si="4037"/>
        <v>0</v>
      </c>
      <c r="CL940" s="1322">
        <f t="shared" si="4037"/>
        <v>0</v>
      </c>
      <c r="CM940" s="1322">
        <f t="shared" si="4037"/>
        <v>0</v>
      </c>
      <c r="CN940" s="1321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1">
        <f t="shared" si="4036"/>
        <v>0</v>
      </c>
      <c r="CE941" s="1322">
        <f t="shared" si="4037"/>
        <v>0</v>
      </c>
      <c r="CF941" s="1322">
        <f t="shared" si="4037"/>
        <v>0</v>
      </c>
      <c r="CG941" s="1322">
        <f t="shared" si="4037"/>
        <v>0</v>
      </c>
      <c r="CH941" s="1322">
        <f t="shared" si="4037"/>
        <v>0</v>
      </c>
      <c r="CI941" s="1323">
        <f t="shared" si="4037"/>
        <v>0</v>
      </c>
      <c r="CJ941" s="1322">
        <f t="shared" si="4037"/>
        <v>0</v>
      </c>
      <c r="CK941" s="1322">
        <f t="shared" si="4037"/>
        <v>0</v>
      </c>
      <c r="CL941" s="1322">
        <f t="shared" si="4037"/>
        <v>0</v>
      </c>
      <c r="CM941" s="1322">
        <f t="shared" si="4037"/>
        <v>0</v>
      </c>
      <c r="CN941" s="1321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1">
        <f t="shared" si="4036"/>
        <v>0</v>
      </c>
      <c r="CE942" s="1322">
        <f t="shared" si="4037"/>
        <v>0</v>
      </c>
      <c r="CF942" s="1322">
        <f t="shared" si="4037"/>
        <v>0</v>
      </c>
      <c r="CG942" s="1322">
        <f t="shared" si="4037"/>
        <v>0</v>
      </c>
      <c r="CH942" s="1322">
        <f t="shared" si="4037"/>
        <v>0</v>
      </c>
      <c r="CI942" s="1323">
        <f t="shared" si="4037"/>
        <v>0</v>
      </c>
      <c r="CJ942" s="1322">
        <f t="shared" si="4037"/>
        <v>0</v>
      </c>
      <c r="CK942" s="1322">
        <f t="shared" si="4037"/>
        <v>0</v>
      </c>
      <c r="CL942" s="1322">
        <f t="shared" si="4037"/>
        <v>0</v>
      </c>
      <c r="CM942" s="1322">
        <f t="shared" si="4037"/>
        <v>0</v>
      </c>
      <c r="CN942" s="1321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1">
        <f t="shared" si="4036"/>
        <v>0</v>
      </c>
      <c r="CE943" s="1322">
        <f t="shared" si="4037"/>
        <v>0</v>
      </c>
      <c r="CF943" s="1322">
        <f t="shared" si="4037"/>
        <v>0</v>
      </c>
      <c r="CG943" s="1322">
        <f t="shared" si="4037"/>
        <v>0</v>
      </c>
      <c r="CH943" s="1322">
        <f t="shared" si="4037"/>
        <v>0</v>
      </c>
      <c r="CI943" s="1323">
        <f t="shared" si="4037"/>
        <v>0</v>
      </c>
      <c r="CJ943" s="1322">
        <f t="shared" si="4037"/>
        <v>0</v>
      </c>
      <c r="CK943" s="1322">
        <f t="shared" si="4037"/>
        <v>0</v>
      </c>
      <c r="CL943" s="1322">
        <f t="shared" si="4037"/>
        <v>0</v>
      </c>
      <c r="CM943" s="1322">
        <f t="shared" si="4037"/>
        <v>0</v>
      </c>
      <c r="CN943" s="1321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1">
        <f t="shared" si="4036"/>
        <v>0</v>
      </c>
      <c r="CE944" s="1322">
        <f t="shared" si="4037"/>
        <v>120</v>
      </c>
      <c r="CF944" s="1322">
        <f t="shared" si="4037"/>
        <v>120</v>
      </c>
      <c r="CG944" s="1322">
        <f t="shared" si="4037"/>
        <v>140</v>
      </c>
      <c r="CH944" s="1322">
        <f t="shared" si="4037"/>
        <v>300</v>
      </c>
      <c r="CI944" s="1323">
        <f t="shared" si="4037"/>
        <v>360</v>
      </c>
      <c r="CJ944" s="1322">
        <f t="shared" si="4037"/>
        <v>600</v>
      </c>
      <c r="CK944" s="1322">
        <f t="shared" si="4037"/>
        <v>600</v>
      </c>
      <c r="CL944" s="1322">
        <f t="shared" si="4037"/>
        <v>700</v>
      </c>
      <c r="CM944" s="1322">
        <f t="shared" si="4037"/>
        <v>700</v>
      </c>
      <c r="CN944" s="1321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1">
        <f t="shared" si="4036"/>
        <v>0</v>
      </c>
      <c r="CE945" s="1322">
        <f t="shared" si="4037"/>
        <v>0</v>
      </c>
      <c r="CF945" s="1322">
        <f t="shared" si="4037"/>
        <v>0</v>
      </c>
      <c r="CG945" s="1322">
        <f t="shared" si="4037"/>
        <v>0</v>
      </c>
      <c r="CH945" s="1322">
        <f t="shared" si="4037"/>
        <v>0</v>
      </c>
      <c r="CI945" s="1323">
        <f t="shared" si="4037"/>
        <v>0</v>
      </c>
      <c r="CJ945" s="1322">
        <f t="shared" si="4037"/>
        <v>0</v>
      </c>
      <c r="CK945" s="1322">
        <f t="shared" si="4037"/>
        <v>0</v>
      </c>
      <c r="CL945" s="1322">
        <f t="shared" si="4037"/>
        <v>0</v>
      </c>
      <c r="CM945" s="1322">
        <f t="shared" si="4037"/>
        <v>0</v>
      </c>
      <c r="CN945" s="1321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1">
        <f t="shared" si="4036"/>
        <v>0</v>
      </c>
      <c r="CE946" s="1322">
        <f t="shared" si="4037"/>
        <v>0</v>
      </c>
      <c r="CF946" s="1322">
        <f t="shared" si="4037"/>
        <v>0</v>
      </c>
      <c r="CG946" s="1322">
        <f t="shared" si="4037"/>
        <v>0</v>
      </c>
      <c r="CH946" s="1322">
        <f t="shared" si="4037"/>
        <v>0</v>
      </c>
      <c r="CI946" s="1323">
        <f t="shared" si="4037"/>
        <v>0</v>
      </c>
      <c r="CJ946" s="1322">
        <f t="shared" si="4037"/>
        <v>0</v>
      </c>
      <c r="CK946" s="1322">
        <f t="shared" si="4037"/>
        <v>0</v>
      </c>
      <c r="CL946" s="1322">
        <f t="shared" si="4037"/>
        <v>0</v>
      </c>
      <c r="CM946" s="1322">
        <f t="shared" si="4037"/>
        <v>0</v>
      </c>
      <c r="CN946" s="1321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1">
        <f t="shared" si="4036"/>
        <v>0</v>
      </c>
      <c r="CE947" s="1322">
        <f t="shared" si="4037"/>
        <v>0</v>
      </c>
      <c r="CF947" s="1322">
        <f t="shared" si="4037"/>
        <v>0</v>
      </c>
      <c r="CG947" s="1322">
        <f t="shared" si="4037"/>
        <v>0</v>
      </c>
      <c r="CH947" s="1322">
        <f t="shared" si="4037"/>
        <v>0</v>
      </c>
      <c r="CI947" s="1323">
        <f t="shared" si="4037"/>
        <v>0</v>
      </c>
      <c r="CJ947" s="1322">
        <f t="shared" si="4037"/>
        <v>0</v>
      </c>
      <c r="CK947" s="1322">
        <f t="shared" si="4037"/>
        <v>0</v>
      </c>
      <c r="CL947" s="1322">
        <f t="shared" si="4037"/>
        <v>0</v>
      </c>
      <c r="CM947" s="1322">
        <f t="shared" si="4037"/>
        <v>1200</v>
      </c>
      <c r="CN947" s="1321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1">
        <f t="shared" si="4036"/>
        <v>0</v>
      </c>
      <c r="CE948" s="1322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102"/>
        <v>0</v>
      </c>
      <c r="CG948" s="1322">
        <f t="shared" si="4102"/>
        <v>0</v>
      </c>
      <c r="CH948" s="1322">
        <f t="shared" si="4102"/>
        <v>0</v>
      </c>
      <c r="CI948" s="1323">
        <f t="shared" si="4102"/>
        <v>0</v>
      </c>
      <c r="CJ948" s="1322">
        <f t="shared" si="4102"/>
        <v>0</v>
      </c>
      <c r="CK948" s="1322">
        <f t="shared" si="4102"/>
        <v>0</v>
      </c>
      <c r="CL948" s="1322">
        <f t="shared" si="4102"/>
        <v>0</v>
      </c>
      <c r="CM948" s="1322">
        <f t="shared" si="4102"/>
        <v>0</v>
      </c>
      <c r="CN948" s="1321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1">
        <f t="shared" si="4036"/>
        <v>0</v>
      </c>
      <c r="CE949" s="1322">
        <f t="shared" si="4102"/>
        <v>0</v>
      </c>
      <c r="CF949" s="1322">
        <f t="shared" si="4102"/>
        <v>0</v>
      </c>
      <c r="CG949" s="1322">
        <f t="shared" si="4102"/>
        <v>0</v>
      </c>
      <c r="CH949" s="1322">
        <f t="shared" si="4102"/>
        <v>0</v>
      </c>
      <c r="CI949" s="1323">
        <f t="shared" si="4102"/>
        <v>0</v>
      </c>
      <c r="CJ949" s="1322">
        <f t="shared" si="4102"/>
        <v>0</v>
      </c>
      <c r="CK949" s="1322">
        <f t="shared" si="4102"/>
        <v>0</v>
      </c>
      <c r="CL949" s="1322">
        <f t="shared" si="4102"/>
        <v>0</v>
      </c>
      <c r="CM949" s="1322">
        <f t="shared" si="4102"/>
        <v>0</v>
      </c>
      <c r="CN949" s="1321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1">
        <f t="shared" si="4036"/>
        <v>0</v>
      </c>
      <c r="CE950" s="1322">
        <f t="shared" si="4102"/>
        <v>0</v>
      </c>
      <c r="CF950" s="1322">
        <f t="shared" si="4102"/>
        <v>0</v>
      </c>
      <c r="CG950" s="1322">
        <f t="shared" si="4102"/>
        <v>0</v>
      </c>
      <c r="CH950" s="1322">
        <f t="shared" si="4102"/>
        <v>0</v>
      </c>
      <c r="CI950" s="1323">
        <f t="shared" si="4102"/>
        <v>0</v>
      </c>
      <c r="CJ950" s="1322">
        <f t="shared" si="4102"/>
        <v>0</v>
      </c>
      <c r="CK950" s="1322">
        <f t="shared" si="4102"/>
        <v>0</v>
      </c>
      <c r="CL950" s="1322">
        <f t="shared" si="4102"/>
        <v>0</v>
      </c>
      <c r="CM950" s="1322">
        <f t="shared" si="4102"/>
        <v>0</v>
      </c>
      <c r="CN950" s="1321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1">
        <f t="shared" si="4036"/>
        <v>0</v>
      </c>
      <c r="CE951" s="1322">
        <f t="shared" si="4102"/>
        <v>0</v>
      </c>
      <c r="CF951" s="1322">
        <f t="shared" si="4102"/>
        <v>0</v>
      </c>
      <c r="CG951" s="1322">
        <f t="shared" si="4102"/>
        <v>0</v>
      </c>
      <c r="CH951" s="1322">
        <f t="shared" si="4102"/>
        <v>0</v>
      </c>
      <c r="CI951" s="1323">
        <f t="shared" si="4102"/>
        <v>0</v>
      </c>
      <c r="CJ951" s="1322">
        <f t="shared" si="4102"/>
        <v>0</v>
      </c>
      <c r="CK951" s="1322">
        <f t="shared" si="4102"/>
        <v>0</v>
      </c>
      <c r="CL951" s="1322">
        <f t="shared" si="4102"/>
        <v>0</v>
      </c>
      <c r="CM951" s="1322">
        <f t="shared" si="4102"/>
        <v>0</v>
      </c>
      <c r="CN951" s="1321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1">
        <f t="shared" si="4036"/>
        <v>0</v>
      </c>
      <c r="CE952" s="1322">
        <f t="shared" si="4102"/>
        <v>0</v>
      </c>
      <c r="CF952" s="1322">
        <f t="shared" si="4102"/>
        <v>0</v>
      </c>
      <c r="CG952" s="1322">
        <f t="shared" si="4102"/>
        <v>0</v>
      </c>
      <c r="CH952" s="1322">
        <f t="shared" si="4102"/>
        <v>0</v>
      </c>
      <c r="CI952" s="1323">
        <f t="shared" si="4102"/>
        <v>0</v>
      </c>
      <c r="CJ952" s="1322">
        <f t="shared" si="4102"/>
        <v>0</v>
      </c>
      <c r="CK952" s="1322">
        <f t="shared" si="4102"/>
        <v>0</v>
      </c>
      <c r="CL952" s="1322">
        <f t="shared" si="4102"/>
        <v>0</v>
      </c>
      <c r="CM952" s="1322">
        <f t="shared" si="4102"/>
        <v>0</v>
      </c>
      <c r="CN952" s="1321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1">
        <f t="shared" si="4036"/>
        <v>0</v>
      </c>
      <c r="CE953" s="1322">
        <f t="shared" si="4102"/>
        <v>0</v>
      </c>
      <c r="CF953" s="1322">
        <f t="shared" si="4102"/>
        <v>0</v>
      </c>
      <c r="CG953" s="1322">
        <f t="shared" si="4102"/>
        <v>0</v>
      </c>
      <c r="CH953" s="1322">
        <f t="shared" si="4102"/>
        <v>0</v>
      </c>
      <c r="CI953" s="1323">
        <f t="shared" si="4102"/>
        <v>0</v>
      </c>
      <c r="CJ953" s="1322">
        <f t="shared" si="4102"/>
        <v>0</v>
      </c>
      <c r="CK953" s="1322">
        <f t="shared" si="4102"/>
        <v>0</v>
      </c>
      <c r="CL953" s="1322">
        <f t="shared" si="4102"/>
        <v>0</v>
      </c>
      <c r="CM953" s="1322">
        <f t="shared" si="4102"/>
        <v>0</v>
      </c>
      <c r="CN953" s="1321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1">
        <f t="shared" si="4036"/>
        <v>0</v>
      </c>
      <c r="CE954" s="1322">
        <f t="shared" si="4102"/>
        <v>0</v>
      </c>
      <c r="CF954" s="1322">
        <f t="shared" si="4102"/>
        <v>0</v>
      </c>
      <c r="CG954" s="1322">
        <f t="shared" si="4102"/>
        <v>0</v>
      </c>
      <c r="CH954" s="1322">
        <f t="shared" si="4102"/>
        <v>0</v>
      </c>
      <c r="CI954" s="1323">
        <f t="shared" si="4102"/>
        <v>0</v>
      </c>
      <c r="CJ954" s="1322">
        <f t="shared" si="4102"/>
        <v>0</v>
      </c>
      <c r="CK954" s="1322">
        <f t="shared" si="4102"/>
        <v>0</v>
      </c>
      <c r="CL954" s="1322">
        <f t="shared" si="4102"/>
        <v>0</v>
      </c>
      <c r="CM954" s="1322">
        <f t="shared" si="4102"/>
        <v>0</v>
      </c>
      <c r="CN954" s="1321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1">
        <f t="shared" si="4036"/>
        <v>0</v>
      </c>
      <c r="CE955" s="1322">
        <f t="shared" si="4102"/>
        <v>0</v>
      </c>
      <c r="CF955" s="1322">
        <f t="shared" si="4102"/>
        <v>0</v>
      </c>
      <c r="CG955" s="1322">
        <f t="shared" si="4102"/>
        <v>0</v>
      </c>
      <c r="CH955" s="1322">
        <f t="shared" si="4102"/>
        <v>0</v>
      </c>
      <c r="CI955" s="1323">
        <f t="shared" si="4102"/>
        <v>0</v>
      </c>
      <c r="CJ955" s="1322">
        <f t="shared" si="4102"/>
        <v>0</v>
      </c>
      <c r="CK955" s="1322">
        <f t="shared" si="4102"/>
        <v>0</v>
      </c>
      <c r="CL955" s="1322">
        <f t="shared" si="4102"/>
        <v>0</v>
      </c>
      <c r="CM955" s="1322">
        <f t="shared" si="4102"/>
        <v>0</v>
      </c>
      <c r="CN955" s="1321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1">
        <f t="shared" si="4036"/>
        <v>0</v>
      </c>
      <c r="CE956" s="1322">
        <f t="shared" si="4102"/>
        <v>0</v>
      </c>
      <c r="CF956" s="1322">
        <f t="shared" si="4102"/>
        <v>0</v>
      </c>
      <c r="CG956" s="1322">
        <f t="shared" si="4102"/>
        <v>0</v>
      </c>
      <c r="CH956" s="1322">
        <f t="shared" si="4102"/>
        <v>0</v>
      </c>
      <c r="CI956" s="1323">
        <f t="shared" si="4102"/>
        <v>0</v>
      </c>
      <c r="CJ956" s="1322">
        <f t="shared" si="4102"/>
        <v>0</v>
      </c>
      <c r="CK956" s="1322">
        <f t="shared" si="4102"/>
        <v>0</v>
      </c>
      <c r="CL956" s="1322">
        <f t="shared" si="4102"/>
        <v>0</v>
      </c>
      <c r="CM956" s="1322">
        <f t="shared" si="4102"/>
        <v>0</v>
      </c>
      <c r="CN956" s="1321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1">
        <f t="shared" si="4036"/>
        <v>0</v>
      </c>
      <c r="CE957" s="1322">
        <f t="shared" si="4102"/>
        <v>0</v>
      </c>
      <c r="CF957" s="1322">
        <f t="shared" si="4102"/>
        <v>0</v>
      </c>
      <c r="CG957" s="1322">
        <f t="shared" si="4102"/>
        <v>0</v>
      </c>
      <c r="CH957" s="1322">
        <f t="shared" si="4102"/>
        <v>0</v>
      </c>
      <c r="CI957" s="1323">
        <f t="shared" si="4102"/>
        <v>0</v>
      </c>
      <c r="CJ957" s="1322">
        <f t="shared" si="4102"/>
        <v>0</v>
      </c>
      <c r="CK957" s="1322">
        <f t="shared" si="4102"/>
        <v>0</v>
      </c>
      <c r="CL957" s="1322">
        <f t="shared" si="4102"/>
        <v>0</v>
      </c>
      <c r="CM957" s="1322">
        <f t="shared" si="4102"/>
        <v>0</v>
      </c>
      <c r="CN957" s="1321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1">
        <f t="shared" si="4036"/>
        <v>0</v>
      </c>
      <c r="CE958" s="1322">
        <f t="shared" si="4102"/>
        <v>0</v>
      </c>
      <c r="CF958" s="1322">
        <f t="shared" si="4102"/>
        <v>0</v>
      </c>
      <c r="CG958" s="1322">
        <f t="shared" si="4102"/>
        <v>0</v>
      </c>
      <c r="CH958" s="1322">
        <f t="shared" si="4102"/>
        <v>0</v>
      </c>
      <c r="CI958" s="1323">
        <f t="shared" si="4102"/>
        <v>0</v>
      </c>
      <c r="CJ958" s="1322">
        <f t="shared" si="4102"/>
        <v>0</v>
      </c>
      <c r="CK958" s="1322">
        <f t="shared" si="4102"/>
        <v>0</v>
      </c>
      <c r="CL958" s="1322">
        <f t="shared" si="4102"/>
        <v>0</v>
      </c>
      <c r="CM958" s="1322">
        <f t="shared" si="4102"/>
        <v>0</v>
      </c>
      <c r="CN958" s="1321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1">
        <f t="shared" si="4036"/>
        <v>0</v>
      </c>
      <c r="CE959" s="1322">
        <f t="shared" si="4102"/>
        <v>0</v>
      </c>
      <c r="CF959" s="1322">
        <f t="shared" si="4102"/>
        <v>0</v>
      </c>
      <c r="CG959" s="1322">
        <f t="shared" si="4102"/>
        <v>0</v>
      </c>
      <c r="CH959" s="1322">
        <f t="shared" si="4102"/>
        <v>0</v>
      </c>
      <c r="CI959" s="1323">
        <f t="shared" si="4102"/>
        <v>0</v>
      </c>
      <c r="CJ959" s="1322">
        <f t="shared" si="4102"/>
        <v>0</v>
      </c>
      <c r="CK959" s="1322">
        <f t="shared" si="4102"/>
        <v>0</v>
      </c>
      <c r="CL959" s="1322">
        <f t="shared" si="4102"/>
        <v>0</v>
      </c>
      <c r="CM959" s="1322">
        <f t="shared" si="4102"/>
        <v>0</v>
      </c>
      <c r="CN959" s="1321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1">
        <f t="shared" si="4036"/>
        <v>0</v>
      </c>
      <c r="CE960" s="1322">
        <f t="shared" si="4102"/>
        <v>0</v>
      </c>
      <c r="CF960" s="1322">
        <f t="shared" si="4102"/>
        <v>0</v>
      </c>
      <c r="CG960" s="1322">
        <f t="shared" si="4102"/>
        <v>0</v>
      </c>
      <c r="CH960" s="1322">
        <f t="shared" si="4102"/>
        <v>0</v>
      </c>
      <c r="CI960" s="1323">
        <f t="shared" si="4102"/>
        <v>0</v>
      </c>
      <c r="CJ960" s="1322">
        <f t="shared" si="4102"/>
        <v>0</v>
      </c>
      <c r="CK960" s="1322">
        <f t="shared" si="4102"/>
        <v>0</v>
      </c>
      <c r="CL960" s="1322">
        <f t="shared" si="4102"/>
        <v>0</v>
      </c>
      <c r="CM960" s="1322">
        <f t="shared" si="4102"/>
        <v>0</v>
      </c>
      <c r="CN960" s="1321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55"/>
        <v>0</v>
      </c>
      <c r="CF962" s="1322">
        <f t="shared" si="4155"/>
        <v>0</v>
      </c>
      <c r="CG962" s="1322">
        <f t="shared" si="4155"/>
        <v>0</v>
      </c>
      <c r="CH962" s="1322">
        <f t="shared" si="4155"/>
        <v>0</v>
      </c>
      <c r="CI962" s="1323">
        <f t="shared" si="4155"/>
        <v>0</v>
      </c>
      <c r="CJ962" s="1322">
        <f t="shared" si="4155"/>
        <v>0</v>
      </c>
      <c r="CK962" s="1322">
        <f t="shared" si="4155"/>
        <v>0</v>
      </c>
      <c r="CL962" s="1322">
        <f t="shared" si="4155"/>
        <v>0</v>
      </c>
      <c r="CM962" s="1322">
        <f t="shared" si="4155"/>
        <v>0</v>
      </c>
      <c r="CN962" s="1321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55"/>
        <v>0</v>
      </c>
      <c r="CE963" s="1322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62"/>
        <v>0</v>
      </c>
      <c r="CG963" s="1322">
        <f t="shared" si="4162"/>
        <v>0</v>
      </c>
      <c r="CH963" s="1322">
        <f t="shared" si="4162"/>
        <v>0</v>
      </c>
      <c r="CI963" s="1323">
        <f t="shared" si="4162"/>
        <v>0</v>
      </c>
      <c r="CJ963" s="1322">
        <f t="shared" si="4162"/>
        <v>0</v>
      </c>
      <c r="CK963" s="1322">
        <f t="shared" si="4162"/>
        <v>0</v>
      </c>
      <c r="CL963" s="1322">
        <f t="shared" si="4162"/>
        <v>0</v>
      </c>
      <c r="CM963" s="1322">
        <f t="shared" si="4162"/>
        <v>0</v>
      </c>
      <c r="CN963" s="1321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67"/>
        <v>0</v>
      </c>
      <c r="CF965" s="1322">
        <f t="shared" si="4167"/>
        <v>0</v>
      </c>
      <c r="CG965" s="1322">
        <f t="shared" si="4167"/>
        <v>0</v>
      </c>
      <c r="CH965" s="1322">
        <f t="shared" si="4167"/>
        <v>0</v>
      </c>
      <c r="CI965" s="1323">
        <f t="shared" si="4167"/>
        <v>0</v>
      </c>
      <c r="CJ965" s="1322">
        <f t="shared" si="4167"/>
        <v>0</v>
      </c>
      <c r="CK965" s="1322">
        <f t="shared" si="4167"/>
        <v>0</v>
      </c>
      <c r="CL965" s="1322">
        <f t="shared" si="4167"/>
        <v>0</v>
      </c>
      <c r="CM965" s="1322">
        <f t="shared" si="4167"/>
        <v>0</v>
      </c>
      <c r="CN965" s="1321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74"/>
        <v>0</v>
      </c>
      <c r="CG966" s="1322">
        <f t="shared" si="4174"/>
        <v>0</v>
      </c>
      <c r="CH966" s="1322">
        <f t="shared" si="4174"/>
        <v>0</v>
      </c>
      <c r="CI966" s="1323">
        <f t="shared" si="4174"/>
        <v>0</v>
      </c>
      <c r="CJ966" s="1322">
        <f t="shared" si="4174"/>
        <v>0</v>
      </c>
      <c r="CK966" s="1322">
        <f t="shared" si="4174"/>
        <v>0</v>
      </c>
      <c r="CL966" s="1322">
        <f t="shared" si="4174"/>
        <v>0</v>
      </c>
      <c r="CM966" s="1322">
        <f t="shared" si="4174"/>
        <v>0</v>
      </c>
      <c r="CN966" s="1321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74"/>
        <v>0</v>
      </c>
      <c r="CF967" s="1322">
        <f t="shared" si="4174"/>
        <v>0</v>
      </c>
      <c r="CG967" s="1322">
        <f t="shared" si="4174"/>
        <v>0</v>
      </c>
      <c r="CH967" s="1322">
        <f t="shared" si="4174"/>
        <v>0</v>
      </c>
      <c r="CI967" s="1323">
        <f t="shared" si="4174"/>
        <v>0</v>
      </c>
      <c r="CJ967" s="1322">
        <f t="shared" si="4174"/>
        <v>0</v>
      </c>
      <c r="CK967" s="1322">
        <f t="shared" si="4174"/>
        <v>0</v>
      </c>
      <c r="CL967" s="1322">
        <f t="shared" si="4174"/>
        <v>0</v>
      </c>
      <c r="CM967" s="1322">
        <f t="shared" si="4174"/>
        <v>0</v>
      </c>
      <c r="CN967" s="1321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83"/>
        <v>0</v>
      </c>
      <c r="CF969" s="1322">
        <f t="shared" si="4183"/>
        <v>0</v>
      </c>
      <c r="CG969" s="1322">
        <f t="shared" si="4183"/>
        <v>0</v>
      </c>
      <c r="CH969" s="1322">
        <f t="shared" si="4183"/>
        <v>0</v>
      </c>
      <c r="CI969" s="1323">
        <f t="shared" si="4183"/>
        <v>0</v>
      </c>
      <c r="CJ969" s="1322">
        <f t="shared" si="4183"/>
        <v>0</v>
      </c>
      <c r="CK969" s="1322">
        <f t="shared" si="4183"/>
        <v>0</v>
      </c>
      <c r="CL969" s="1322">
        <f t="shared" si="4183"/>
        <v>0</v>
      </c>
      <c r="CM969" s="1322">
        <f t="shared" si="4183"/>
        <v>0</v>
      </c>
      <c r="CN969" s="1321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83"/>
        <v>48000</v>
      </c>
      <c r="CE970" s="1322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2">
        <f t="shared" si="4190"/>
        <v>48000</v>
      </c>
      <c r="CG970" s="1322">
        <f t="shared" si="4190"/>
        <v>54000</v>
      </c>
      <c r="CH970" s="1322">
        <f t="shared" si="4190"/>
        <v>55200</v>
      </c>
      <c r="CI970" s="1323">
        <f t="shared" si="4190"/>
        <v>60000</v>
      </c>
      <c r="CJ970" s="1322">
        <f t="shared" si="4190"/>
        <v>60000</v>
      </c>
      <c r="CK970" s="1322">
        <f t="shared" si="4190"/>
        <v>60000</v>
      </c>
      <c r="CL970" s="1322">
        <f t="shared" si="4190"/>
        <v>60000</v>
      </c>
      <c r="CM970" s="1322">
        <f t="shared" si="4190"/>
        <v>84000</v>
      </c>
      <c r="CN970" s="1321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4195"/>
        <v>0</v>
      </c>
      <c r="CF972" s="1322">
        <f t="shared" si="4195"/>
        <v>0</v>
      </c>
      <c r="CG972" s="1322">
        <f t="shared" si="4195"/>
        <v>0</v>
      </c>
      <c r="CH972" s="1322">
        <f t="shared" si="4195"/>
        <v>0</v>
      </c>
      <c r="CI972" s="1323">
        <f t="shared" si="4195"/>
        <v>0</v>
      </c>
      <c r="CJ972" s="1322">
        <f t="shared" si="4195"/>
        <v>0</v>
      </c>
      <c r="CK972" s="1322">
        <f t="shared" si="4195"/>
        <v>0</v>
      </c>
      <c r="CL972" s="1322">
        <f t="shared" si="4195"/>
        <v>0</v>
      </c>
      <c r="CM972" s="1322">
        <f t="shared" si="4195"/>
        <v>0</v>
      </c>
      <c r="CN972" s="1321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 t="str">
        <f t="shared" si="4195"/>
        <v/>
      </c>
      <c r="CE973" s="1322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2">
        <f t="shared" si="4202"/>
        <v>24000</v>
      </c>
      <c r="CG973" s="1322">
        <f t="shared" si="4202"/>
        <v>28800</v>
      </c>
      <c r="CH973" s="1322">
        <f t="shared" si="4202"/>
        <v>28800</v>
      </c>
      <c r="CI973" s="1323">
        <f t="shared" si="4202"/>
        <v>28800</v>
      </c>
      <c r="CJ973" s="1322">
        <f t="shared" si="4202"/>
        <v>36000</v>
      </c>
      <c r="CK973" s="1322">
        <f t="shared" si="4202"/>
        <v>36000</v>
      </c>
      <c r="CL973" s="1322">
        <f t="shared" si="4202"/>
        <v>45000</v>
      </c>
      <c r="CM973" s="1322">
        <f t="shared" si="4202"/>
        <v>72000</v>
      </c>
      <c r="CN973" s="1321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207"/>
        <v>1200</v>
      </c>
      <c r="CG975" s="1322">
        <f t="shared" si="4207"/>
        <v>3600</v>
      </c>
      <c r="CH975" s="1322">
        <f t="shared" si="4207"/>
        <v>4320</v>
      </c>
      <c r="CI975" s="1323">
        <f t="shared" si="4207"/>
        <v>4320</v>
      </c>
      <c r="CJ975" s="1322">
        <f t="shared" si="4207"/>
        <v>5400</v>
      </c>
      <c r="CK975" s="1322">
        <f t="shared" si="4207"/>
        <v>6480</v>
      </c>
      <c r="CL975" s="1322">
        <f t="shared" si="4207"/>
        <v>7200</v>
      </c>
      <c r="CM975" s="1322">
        <f t="shared" si="4207"/>
        <v>7200</v>
      </c>
      <c r="CN975" s="1321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2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2">
        <f t="shared" si="4213"/>
        <v>17040</v>
      </c>
      <c r="CG977" s="1322">
        <f t="shared" si="4213"/>
        <v>17040</v>
      </c>
      <c r="CH977" s="1322">
        <f t="shared" si="4213"/>
        <v>17040</v>
      </c>
      <c r="CI977" s="1323">
        <f t="shared" si="4213"/>
        <v>17040</v>
      </c>
      <c r="CJ977" s="1322">
        <f t="shared" si="4213"/>
        <v>17040</v>
      </c>
      <c r="CK977" s="1322">
        <f t="shared" si="4213"/>
        <v>17040</v>
      </c>
      <c r="CL977" s="1322">
        <f t="shared" si="4213"/>
        <v>17040</v>
      </c>
      <c r="CM977" s="1322">
        <f t="shared" si="4213"/>
        <v>21000</v>
      </c>
      <c r="CN977" s="1321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219"/>
        <v>0</v>
      </c>
      <c r="CG979" s="1322">
        <f t="shared" si="4219"/>
        <v>0</v>
      </c>
      <c r="CH979" s="1322">
        <f t="shared" si="4219"/>
        <v>0</v>
      </c>
      <c r="CI979" s="1323">
        <f t="shared" si="4219"/>
        <v>0</v>
      </c>
      <c r="CJ979" s="1322">
        <f t="shared" si="4219"/>
        <v>0</v>
      </c>
      <c r="CK979" s="1322">
        <f t="shared" si="4219"/>
        <v>0</v>
      </c>
      <c r="CL979" s="1322">
        <f t="shared" si="4219"/>
        <v>0</v>
      </c>
      <c r="CM979" s="1322">
        <f t="shared" si="4219"/>
        <v>0</v>
      </c>
      <c r="CN979" s="1321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25"/>
        <v>0</v>
      </c>
      <c r="CF981" s="1322">
        <f t="shared" si="4225"/>
        <v>0</v>
      </c>
      <c r="CG981" s="1322">
        <f t="shared" si="4225"/>
        <v>0</v>
      </c>
      <c r="CH981" s="1322">
        <f t="shared" si="4225"/>
        <v>0</v>
      </c>
      <c r="CI981" s="1323">
        <f t="shared" si="4225"/>
        <v>0</v>
      </c>
      <c r="CJ981" s="1322">
        <f t="shared" si="4225"/>
        <v>0</v>
      </c>
      <c r="CK981" s="1322">
        <f t="shared" si="4225"/>
        <v>0</v>
      </c>
      <c r="CL981" s="1322">
        <f t="shared" si="4225"/>
        <v>0</v>
      </c>
      <c r="CM981" s="1322">
        <f t="shared" si="4225"/>
        <v>0</v>
      </c>
      <c r="CN981" s="1321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32"/>
        <v>0</v>
      </c>
      <c r="CG982" s="1322">
        <f t="shared" si="4232"/>
        <v>0</v>
      </c>
      <c r="CH982" s="1322">
        <f t="shared" si="4232"/>
        <v>0</v>
      </c>
      <c r="CI982" s="1323">
        <f t="shared" si="4232"/>
        <v>0</v>
      </c>
      <c r="CJ982" s="1322">
        <f t="shared" si="4232"/>
        <v>0</v>
      </c>
      <c r="CK982" s="1322">
        <f t="shared" si="4232"/>
        <v>0</v>
      </c>
      <c r="CL982" s="1322">
        <f t="shared" si="4232"/>
        <v>0</v>
      </c>
      <c r="CM982" s="1322">
        <f t="shared" si="4232"/>
        <v>0</v>
      </c>
      <c r="CN982" s="1321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32"/>
        <v>0</v>
      </c>
      <c r="CF983" s="1322">
        <f t="shared" si="4232"/>
        <v>0</v>
      </c>
      <c r="CG983" s="1322">
        <f t="shared" si="4232"/>
        <v>0</v>
      </c>
      <c r="CH983" s="1322">
        <f t="shared" si="4232"/>
        <v>0</v>
      </c>
      <c r="CI983" s="1323">
        <f t="shared" si="4232"/>
        <v>0</v>
      </c>
      <c r="CJ983" s="1322">
        <f t="shared" si="4232"/>
        <v>0</v>
      </c>
      <c r="CK983" s="1322">
        <f t="shared" si="4232"/>
        <v>0</v>
      </c>
      <c r="CL983" s="1322">
        <f t="shared" si="4232"/>
        <v>0</v>
      </c>
      <c r="CM983" s="1322">
        <f t="shared" si="4232"/>
        <v>0</v>
      </c>
      <c r="CN983" s="1321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2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2">
        <f t="shared" si="4241"/>
        <v>118120</v>
      </c>
      <c r="CG985" s="1322">
        <f t="shared" si="4241"/>
        <v>119675</v>
      </c>
      <c r="CH985" s="1322">
        <f t="shared" si="4241"/>
        <v>124850</v>
      </c>
      <c r="CI985" s="1323">
        <f t="shared" si="4241"/>
        <v>126015</v>
      </c>
      <c r="CJ985" s="1322">
        <f t="shared" si="4241"/>
        <v>144240</v>
      </c>
      <c r="CK985" s="1322">
        <f t="shared" si="4241"/>
        <v>155600</v>
      </c>
      <c r="CL985" s="1322">
        <f t="shared" si="4241"/>
        <v>165120</v>
      </c>
      <c r="CM985" s="1322">
        <f t="shared" si="4241"/>
        <v>170120</v>
      </c>
      <c r="CN985" s="1321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1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53"/>
        <v>0</v>
      </c>
      <c r="CF988" s="1322">
        <f t="shared" si="4253"/>
        <v>0</v>
      </c>
      <c r="CG988" s="1322">
        <f t="shared" si="4253"/>
        <v>2340</v>
      </c>
      <c r="CH988" s="1322">
        <f t="shared" si="4253"/>
        <v>5112</v>
      </c>
      <c r="CI988" s="1323">
        <f t="shared" si="4253"/>
        <v>5280</v>
      </c>
      <c r="CJ988" s="1322">
        <f t="shared" si="4253"/>
        <v>5760</v>
      </c>
      <c r="CK988" s="1322">
        <f t="shared" si="4253"/>
        <v>6900</v>
      </c>
      <c r="CL988" s="1322">
        <f t="shared" si="4253"/>
        <v>8460</v>
      </c>
      <c r="CM988" s="1322">
        <f t="shared" si="4253"/>
        <v>9582</v>
      </c>
      <c r="CN988" s="1321">
        <f t="shared" si="4253"/>
        <v>9636</v>
      </c>
      <c r="CO988" s="1342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54"/>
        <v>0</v>
      </c>
      <c r="CQ988" s="1343">
        <f t="shared" si="4254"/>
        <v>0</v>
      </c>
      <c r="CR988" s="1343">
        <f t="shared" si="4254"/>
        <v>0</v>
      </c>
      <c r="CS988" s="1343">
        <f t="shared" si="4254"/>
        <v>0</v>
      </c>
      <c r="CT988" s="1343">
        <f t="shared" si="4254"/>
        <v>6293</v>
      </c>
      <c r="CU988" s="1344">
        <f t="shared" si="4254"/>
        <v>8640</v>
      </c>
      <c r="CV988" s="1344">
        <f t="shared" si="4254"/>
        <v>9258</v>
      </c>
      <c r="CW988" s="1344">
        <f t="shared" si="4254"/>
        <v>11028</v>
      </c>
      <c r="CX988" s="1343">
        <f t="shared" si="4254"/>
        <v>11460</v>
      </c>
      <c r="CY988" s="1343">
        <f t="shared" si="4254"/>
        <v>12180</v>
      </c>
      <c r="CZ988" s="1343">
        <f t="shared" si="4254"/>
        <v>12240</v>
      </c>
      <c r="DA988" s="1343">
        <f t="shared" si="4254"/>
        <v>12570</v>
      </c>
      <c r="DB988" s="1343">
        <f t="shared" si="4254"/>
        <v>13800</v>
      </c>
      <c r="DC988" s="1342">
        <f t="shared" si="4254"/>
        <v>15540</v>
      </c>
      <c r="DD988" s="1393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730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1">
        <f t="shared" si="4253"/>
        <v>0</v>
      </c>
      <c r="CE989" s="1322">
        <f t="shared" si="4253"/>
        <v>0</v>
      </c>
      <c r="CF989" s="1322">
        <f t="shared" si="4253"/>
        <v>0</v>
      </c>
      <c r="CG989" s="1322">
        <f t="shared" si="4253"/>
        <v>1830</v>
      </c>
      <c r="CH989" s="1322">
        <f t="shared" si="4253"/>
        <v>2544</v>
      </c>
      <c r="CI989" s="1323">
        <f t="shared" si="4253"/>
        <v>3660</v>
      </c>
      <c r="CJ989" s="1322">
        <f t="shared" si="4253"/>
        <v>3984</v>
      </c>
      <c r="CK989" s="1322">
        <f t="shared" si="4253"/>
        <v>4010</v>
      </c>
      <c r="CL989" s="1322">
        <f t="shared" si="4253"/>
        <v>4198.8</v>
      </c>
      <c r="CM989" s="1322">
        <f t="shared" si="4253"/>
        <v>5212.8</v>
      </c>
      <c r="CN989" s="1321">
        <f t="shared" si="4253"/>
        <v>5472</v>
      </c>
      <c r="CO989" s="1342">
        <f t="shared" si="4254"/>
        <v>0</v>
      </c>
      <c r="CP989" s="1343">
        <f t="shared" si="4254"/>
        <v>0</v>
      </c>
      <c r="CQ989" s="1343">
        <f t="shared" si="4254"/>
        <v>0</v>
      </c>
      <c r="CR989" s="1343">
        <f t="shared" si="4254"/>
        <v>0</v>
      </c>
      <c r="CS989" s="1343">
        <f t="shared" si="4254"/>
        <v>0</v>
      </c>
      <c r="CT989" s="1343">
        <f t="shared" si="4254"/>
        <v>5104.96</v>
      </c>
      <c r="CU989" s="1344">
        <f t="shared" si="4254"/>
        <v>9218</v>
      </c>
      <c r="CV989" s="1344">
        <f t="shared" si="4254"/>
        <v>9324</v>
      </c>
      <c r="CW989" s="1344">
        <f t="shared" si="4254"/>
        <v>9481</v>
      </c>
      <c r="CX989" s="1343">
        <f t="shared" si="4254"/>
        <v>9609</v>
      </c>
      <c r="CY989" s="1343">
        <f t="shared" si="4254"/>
        <v>9631</v>
      </c>
      <c r="CZ989" s="1343">
        <f t="shared" si="4254"/>
        <v>13548</v>
      </c>
      <c r="DA989" s="1343">
        <f t="shared" si="4254"/>
        <v>14233</v>
      </c>
      <c r="DB989" s="1343">
        <f t="shared" si="4254"/>
        <v>14347.6</v>
      </c>
      <c r="DC989" s="1342">
        <f t="shared" si="4254"/>
        <v>29038</v>
      </c>
      <c r="DD989" s="1393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731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1">
        <f t="shared" si="4253"/>
        <v>0</v>
      </c>
      <c r="CE990" s="1322">
        <f t="shared" si="4253"/>
        <v>0</v>
      </c>
      <c r="CF990" s="1322">
        <f t="shared" si="4253"/>
        <v>0</v>
      </c>
      <c r="CG990" s="1322">
        <f t="shared" si="4253"/>
        <v>0</v>
      </c>
      <c r="CH990" s="1322">
        <f t="shared" si="4253"/>
        <v>0</v>
      </c>
      <c r="CI990" s="1323">
        <f t="shared" si="4253"/>
        <v>0</v>
      </c>
      <c r="CJ990" s="1322">
        <f t="shared" si="4253"/>
        <v>0</v>
      </c>
      <c r="CK990" s="1322">
        <f t="shared" si="4253"/>
        <v>0</v>
      </c>
      <c r="CL990" s="1322">
        <f t="shared" si="4253"/>
        <v>0</v>
      </c>
      <c r="CM990" s="1322">
        <f t="shared" si="4253"/>
        <v>0</v>
      </c>
      <c r="CN990" s="1321">
        <f t="shared" si="4253"/>
        <v>0</v>
      </c>
      <c r="CO990" s="1342">
        <f t="shared" si="4254"/>
        <v>0</v>
      </c>
      <c r="CP990" s="1343">
        <f t="shared" si="4254"/>
        <v>0</v>
      </c>
      <c r="CQ990" s="1343">
        <f t="shared" si="4254"/>
        <v>0</v>
      </c>
      <c r="CR990" s="1343">
        <f t="shared" si="4254"/>
        <v>0</v>
      </c>
      <c r="CS990" s="1343">
        <f t="shared" si="4254"/>
        <v>0</v>
      </c>
      <c r="CT990" s="1343">
        <f t="shared" si="4254"/>
        <v>0</v>
      </c>
      <c r="CU990" s="1344">
        <f t="shared" si="4254"/>
        <v>0</v>
      </c>
      <c r="CV990" s="1344">
        <f t="shared" si="4254"/>
        <v>0</v>
      </c>
      <c r="CW990" s="1344">
        <f t="shared" si="4254"/>
        <v>0</v>
      </c>
      <c r="CX990" s="1343">
        <f t="shared" si="4254"/>
        <v>0</v>
      </c>
      <c r="CY990" s="1343">
        <f t="shared" si="4254"/>
        <v>0</v>
      </c>
      <c r="CZ990" s="1343">
        <f t="shared" si="4254"/>
        <v>0</v>
      </c>
      <c r="DA990" s="1343">
        <f t="shared" si="4254"/>
        <v>150</v>
      </c>
      <c r="DB990" s="1343">
        <f t="shared" si="4254"/>
        <v>150</v>
      </c>
      <c r="DC990" s="1342">
        <f t="shared" si="4254"/>
        <v>150</v>
      </c>
      <c r="DD990" s="1393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732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1">
        <f t="shared" si="4253"/>
        <v>0</v>
      </c>
      <c r="CE991" s="1322">
        <f t="shared" si="4253"/>
        <v>0</v>
      </c>
      <c r="CF991" s="1322">
        <f t="shared" si="4253"/>
        <v>0</v>
      </c>
      <c r="CG991" s="1322">
        <f t="shared" si="4253"/>
        <v>0</v>
      </c>
      <c r="CH991" s="1322">
        <f t="shared" si="4253"/>
        <v>0</v>
      </c>
      <c r="CI991" s="1323">
        <f t="shared" si="4253"/>
        <v>0</v>
      </c>
      <c r="CJ991" s="1322">
        <f t="shared" si="4253"/>
        <v>0</v>
      </c>
      <c r="CK991" s="1322">
        <f t="shared" si="4253"/>
        <v>936</v>
      </c>
      <c r="CL991" s="1322">
        <f t="shared" si="4253"/>
        <v>1056</v>
      </c>
      <c r="CM991" s="1322">
        <f t="shared" si="4253"/>
        <v>2184</v>
      </c>
      <c r="CN991" s="1321">
        <f t="shared" si="4253"/>
        <v>3360</v>
      </c>
      <c r="CO991" s="1342" t="str">
        <f t="shared" si="4254"/>
        <v/>
      </c>
      <c r="CP991" s="1343" t="str">
        <f t="shared" si="4254"/>
        <v/>
      </c>
      <c r="CQ991" s="1343">
        <f t="shared" si="4254"/>
        <v>3600</v>
      </c>
      <c r="CR991" s="1343">
        <f t="shared" si="4254"/>
        <v>4596</v>
      </c>
      <c r="CS991" s="1343">
        <f t="shared" si="4254"/>
        <v>4950</v>
      </c>
      <c r="CT991" s="1343">
        <f t="shared" si="4254"/>
        <v>5280</v>
      </c>
      <c r="CU991" s="1344">
        <f t="shared" si="4254"/>
        <v>5760</v>
      </c>
      <c r="CV991" s="1344">
        <f t="shared" si="4254"/>
        <v>5820</v>
      </c>
      <c r="CW991" s="1344">
        <f t="shared" si="4254"/>
        <v>5880</v>
      </c>
      <c r="CX991" s="1343">
        <f t="shared" si="4254"/>
        <v>6060</v>
      </c>
      <c r="CY991" s="1343">
        <f t="shared" si="4254"/>
        <v>7200</v>
      </c>
      <c r="CZ991" s="1343">
        <f t="shared" si="4254"/>
        <v>7260</v>
      </c>
      <c r="DA991" s="1343">
        <f t="shared" si="4254"/>
        <v>7845</v>
      </c>
      <c r="DB991" s="1343" t="str">
        <f t="shared" si="4254"/>
        <v/>
      </c>
      <c r="DC991" s="1342" t="str">
        <f t="shared" si="4254"/>
        <v/>
      </c>
      <c r="DD991" s="1393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1">
        <f t="shared" si="4253"/>
        <v>0</v>
      </c>
      <c r="CE992" s="1322">
        <f t="shared" si="4253"/>
        <v>0</v>
      </c>
      <c r="CF992" s="1322">
        <f t="shared" si="4253"/>
        <v>0</v>
      </c>
      <c r="CG992" s="1322">
        <f t="shared" si="4253"/>
        <v>0</v>
      </c>
      <c r="CH992" s="1322">
        <f t="shared" si="4253"/>
        <v>0</v>
      </c>
      <c r="CI992" s="1323">
        <f t="shared" si="4253"/>
        <v>0</v>
      </c>
      <c r="CJ992" s="1322">
        <f t="shared" si="4253"/>
        <v>480</v>
      </c>
      <c r="CK992" s="1322">
        <f t="shared" si="4253"/>
        <v>600</v>
      </c>
      <c r="CL992" s="1322">
        <f t="shared" si="4253"/>
        <v>750</v>
      </c>
      <c r="CM992" s="1322">
        <f t="shared" si="4253"/>
        <v>895</v>
      </c>
      <c r="CN992" s="1321">
        <f t="shared" si="4253"/>
        <v>2596</v>
      </c>
      <c r="CO992" s="1342">
        <f t="shared" si="4254"/>
        <v>0</v>
      </c>
      <c r="CP992" s="1343">
        <f t="shared" si="4254"/>
        <v>0</v>
      </c>
      <c r="CQ992" s="1343">
        <f t="shared" si="4254"/>
        <v>0</v>
      </c>
      <c r="CR992" s="1343">
        <f t="shared" si="4254"/>
        <v>0</v>
      </c>
      <c r="CS992" s="1343">
        <f t="shared" si="4254"/>
        <v>0</v>
      </c>
      <c r="CT992" s="1343">
        <f t="shared" si="4254"/>
        <v>4500</v>
      </c>
      <c r="CU992" s="1344">
        <f t="shared" si="4254"/>
        <v>4950</v>
      </c>
      <c r="CV992" s="1344">
        <f t="shared" si="4254"/>
        <v>5168</v>
      </c>
      <c r="CW992" s="1344">
        <f t="shared" si="4254"/>
        <v>5540</v>
      </c>
      <c r="CX992" s="1343">
        <f t="shared" si="4254"/>
        <v>5540</v>
      </c>
      <c r="CY992" s="1343">
        <f t="shared" si="4254"/>
        <v>5540</v>
      </c>
      <c r="CZ992" s="1343">
        <f t="shared" si="4254"/>
        <v>5570</v>
      </c>
      <c r="DA992" s="1343">
        <f t="shared" si="4254"/>
        <v>5640</v>
      </c>
      <c r="DB992" s="1343">
        <f t="shared" si="4254"/>
        <v>6200</v>
      </c>
      <c r="DC992" s="1342">
        <f t="shared" si="4254"/>
        <v>6840</v>
      </c>
      <c r="DD992" s="1393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1">
        <f t="shared" si="4253"/>
        <v>0</v>
      </c>
      <c r="CE993" s="1322">
        <f t="shared" si="4253"/>
        <v>0</v>
      </c>
      <c r="CF993" s="1322">
        <f t="shared" si="4253"/>
        <v>0</v>
      </c>
      <c r="CG993" s="1322">
        <f t="shared" si="4253"/>
        <v>0</v>
      </c>
      <c r="CH993" s="1322">
        <f t="shared" si="4253"/>
        <v>0</v>
      </c>
      <c r="CI993" s="1323">
        <f t="shared" si="4253"/>
        <v>0</v>
      </c>
      <c r="CJ993" s="1322">
        <f t="shared" si="4253"/>
        <v>0</v>
      </c>
      <c r="CK993" s="1322">
        <f t="shared" si="4253"/>
        <v>0</v>
      </c>
      <c r="CL993" s="1322">
        <f t="shared" si="4253"/>
        <v>0</v>
      </c>
      <c r="CM993" s="1322">
        <f t="shared" si="4253"/>
        <v>0</v>
      </c>
      <c r="CN993" s="1321">
        <f t="shared" si="4253"/>
        <v>4800</v>
      </c>
      <c r="CO993" s="1342" t="str">
        <f t="shared" si="4254"/>
        <v/>
      </c>
      <c r="CP993" s="1343" t="str">
        <f t="shared" si="4254"/>
        <v/>
      </c>
      <c r="CQ993" s="1343">
        <f t="shared" si="4254"/>
        <v>0</v>
      </c>
      <c r="CR993" s="1343">
        <f t="shared" si="4254"/>
        <v>0</v>
      </c>
      <c r="CS993" s="1343">
        <f t="shared" si="4254"/>
        <v>0</v>
      </c>
      <c r="CT993" s="1343">
        <f t="shared" si="4254"/>
        <v>0</v>
      </c>
      <c r="CU993" s="1344">
        <f t="shared" si="4254"/>
        <v>0</v>
      </c>
      <c r="CV993" s="1344">
        <f t="shared" si="4254"/>
        <v>0</v>
      </c>
      <c r="CW993" s="1344">
        <f t="shared" si="4254"/>
        <v>0</v>
      </c>
      <c r="CX993" s="1343">
        <f t="shared" si="4254"/>
        <v>0</v>
      </c>
      <c r="CY993" s="1343">
        <f t="shared" si="4254"/>
        <v>0</v>
      </c>
      <c r="CZ993" s="1343">
        <f t="shared" si="4254"/>
        <v>0</v>
      </c>
      <c r="DA993" s="1343">
        <f t="shared" si="4254"/>
        <v>0</v>
      </c>
      <c r="DB993" s="1343" t="str">
        <f t="shared" si="4254"/>
        <v/>
      </c>
      <c r="DC993" s="1342" t="str">
        <f t="shared" si="4254"/>
        <v/>
      </c>
      <c r="DD993" s="1393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1">
        <f t="shared" si="4253"/>
        <v>0</v>
      </c>
      <c r="CE994" s="1322">
        <f t="shared" si="4253"/>
        <v>0</v>
      </c>
      <c r="CF994" s="1322">
        <f t="shared" si="4253"/>
        <v>0</v>
      </c>
      <c r="CG994" s="1322">
        <f t="shared" si="4253"/>
        <v>0</v>
      </c>
      <c r="CH994" s="1322">
        <f t="shared" si="4253"/>
        <v>0</v>
      </c>
      <c r="CI994" s="1323">
        <f t="shared" si="4253"/>
        <v>300</v>
      </c>
      <c r="CJ994" s="1322">
        <f t="shared" si="4253"/>
        <v>390</v>
      </c>
      <c r="CK994" s="1322">
        <f t="shared" si="4253"/>
        <v>500</v>
      </c>
      <c r="CL994" s="1322">
        <f t="shared" si="4253"/>
        <v>790</v>
      </c>
      <c r="CM994" s="1322">
        <f t="shared" si="4253"/>
        <v>900</v>
      </c>
      <c r="CN994" s="1321">
        <f t="shared" si="4253"/>
        <v>1440</v>
      </c>
      <c r="CO994" s="1342" t="str">
        <f t="shared" si="4254"/>
        <v/>
      </c>
      <c r="CP994" s="1343" t="str">
        <f t="shared" si="4254"/>
        <v/>
      </c>
      <c r="CQ994" s="1343">
        <f t="shared" si="4254"/>
        <v>810</v>
      </c>
      <c r="CR994" s="1343">
        <f t="shared" si="4254"/>
        <v>2050</v>
      </c>
      <c r="CS994" s="1343">
        <f t="shared" si="4254"/>
        <v>2280</v>
      </c>
      <c r="CT994" s="1343">
        <f t="shared" si="4254"/>
        <v>2310</v>
      </c>
      <c r="CU994" s="1344">
        <f t="shared" si="4254"/>
        <v>2350</v>
      </c>
      <c r="CV994" s="1344">
        <f t="shared" si="4254"/>
        <v>2355</v>
      </c>
      <c r="CW994" s="1344">
        <f t="shared" si="4254"/>
        <v>2500</v>
      </c>
      <c r="CX994" s="1343">
        <f t="shared" si="4254"/>
        <v>2500</v>
      </c>
      <c r="CY994" s="1343">
        <f t="shared" si="4254"/>
        <v>2650</v>
      </c>
      <c r="CZ994" s="1343">
        <f t="shared" si="4254"/>
        <v>2850</v>
      </c>
      <c r="DA994" s="1343">
        <f t="shared" si="4254"/>
        <v>5900</v>
      </c>
      <c r="DB994" s="1343" t="str">
        <f t="shared" si="4254"/>
        <v/>
      </c>
      <c r="DC994" s="1342" t="str">
        <f t="shared" si="4254"/>
        <v/>
      </c>
      <c r="DD994" s="1393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1">
        <f t="shared" si="4253"/>
        <v>0</v>
      </c>
      <c r="CE995" s="1322">
        <f t="shared" si="4253"/>
        <v>0</v>
      </c>
      <c r="CF995" s="1322">
        <f t="shared" si="4253"/>
        <v>0</v>
      </c>
      <c r="CG995" s="1322">
        <f t="shared" si="4253"/>
        <v>500</v>
      </c>
      <c r="CH995" s="1322">
        <f t="shared" si="4253"/>
        <v>600</v>
      </c>
      <c r="CI995" s="1323">
        <f t="shared" si="4253"/>
        <v>600</v>
      </c>
      <c r="CJ995" s="1322">
        <f t="shared" si="4253"/>
        <v>600</v>
      </c>
      <c r="CK995" s="1322">
        <f t="shared" si="4253"/>
        <v>650</v>
      </c>
      <c r="CL995" s="1322">
        <f t="shared" si="4253"/>
        <v>650</v>
      </c>
      <c r="CM995" s="1322">
        <f t="shared" si="4253"/>
        <v>900</v>
      </c>
      <c r="CN995" s="1321">
        <f t="shared" si="4253"/>
        <v>4800</v>
      </c>
      <c r="CO995" s="1342" t="str">
        <f t="shared" si="4254"/>
        <v/>
      </c>
      <c r="CP995" s="1343" t="str">
        <f t="shared" si="4254"/>
        <v/>
      </c>
      <c r="CQ995" s="1343">
        <f t="shared" si="4254"/>
        <v>1550</v>
      </c>
      <c r="CR995" s="1343">
        <f t="shared" si="4254"/>
        <v>1600</v>
      </c>
      <c r="CS995" s="1343">
        <f t="shared" si="4254"/>
        <v>1700</v>
      </c>
      <c r="CT995" s="1343">
        <f t="shared" si="4254"/>
        <v>1800</v>
      </c>
      <c r="CU995" s="1344">
        <f t="shared" si="4254"/>
        <v>1900</v>
      </c>
      <c r="CV995" s="1344">
        <f t="shared" si="4254"/>
        <v>2000</v>
      </c>
      <c r="CW995" s="1344">
        <f t="shared" si="4254"/>
        <v>2000</v>
      </c>
      <c r="CX995" s="1343">
        <f t="shared" si="4254"/>
        <v>2100</v>
      </c>
      <c r="CY995" s="1343">
        <f t="shared" si="4254"/>
        <v>2100</v>
      </c>
      <c r="CZ995" s="1343">
        <f t="shared" si="4254"/>
        <v>3700</v>
      </c>
      <c r="DA995" s="1343">
        <f t="shared" si="4254"/>
        <v>5500</v>
      </c>
      <c r="DB995" s="1343" t="str">
        <f t="shared" si="4254"/>
        <v/>
      </c>
      <c r="DC995" s="1342" t="str">
        <f t="shared" si="4254"/>
        <v/>
      </c>
      <c r="DD995" s="1393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1">
        <f t="shared" si="4253"/>
        <v>0</v>
      </c>
      <c r="CE996" s="1322">
        <f t="shared" si="4253"/>
        <v>0</v>
      </c>
      <c r="CF996" s="1322">
        <f t="shared" si="4253"/>
        <v>0</v>
      </c>
      <c r="CG996" s="1322">
        <f t="shared" si="4253"/>
        <v>0</v>
      </c>
      <c r="CH996" s="1322">
        <f t="shared" si="4253"/>
        <v>0</v>
      </c>
      <c r="CI996" s="1323">
        <f t="shared" si="4253"/>
        <v>0</v>
      </c>
      <c r="CJ996" s="1322">
        <f t="shared" si="4253"/>
        <v>0</v>
      </c>
      <c r="CK996" s="1322">
        <f t="shared" si="4253"/>
        <v>0</v>
      </c>
      <c r="CL996" s="1322">
        <f t="shared" si="4253"/>
        <v>0</v>
      </c>
      <c r="CM996" s="1322">
        <f t="shared" si="4253"/>
        <v>500</v>
      </c>
      <c r="CN996" s="1321">
        <f t="shared" si="4253"/>
        <v>600</v>
      </c>
      <c r="CO996" s="1342" t="str">
        <f t="shared" si="4254"/>
        <v/>
      </c>
      <c r="CP996" s="1343" t="str">
        <f t="shared" si="4254"/>
        <v/>
      </c>
      <c r="CQ996" s="1343">
        <f t="shared" si="4254"/>
        <v>400</v>
      </c>
      <c r="CR996" s="1343">
        <f t="shared" si="4254"/>
        <v>800</v>
      </c>
      <c r="CS996" s="1343">
        <f t="shared" si="4254"/>
        <v>1000</v>
      </c>
      <c r="CT996" s="1343">
        <f t="shared" si="4254"/>
        <v>1200</v>
      </c>
      <c r="CU996" s="1344">
        <f t="shared" si="4254"/>
        <v>1500</v>
      </c>
      <c r="CV996" s="1344">
        <f t="shared" si="4254"/>
        <v>1550</v>
      </c>
      <c r="CW996" s="1344">
        <f t="shared" si="4254"/>
        <v>1600</v>
      </c>
      <c r="CX996" s="1343">
        <f t="shared" si="4254"/>
        <v>1800</v>
      </c>
      <c r="CY996" s="1343">
        <f t="shared" si="4254"/>
        <v>2000</v>
      </c>
      <c r="CZ996" s="1343">
        <f t="shared" si="4254"/>
        <v>2400</v>
      </c>
      <c r="DA996" s="1343">
        <f t="shared" si="4254"/>
        <v>9000</v>
      </c>
      <c r="DB996" s="1343" t="str">
        <f t="shared" si="4254"/>
        <v/>
      </c>
      <c r="DC996" s="1342" t="str">
        <f t="shared" si="4254"/>
        <v/>
      </c>
      <c r="DD996" s="1393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1">
        <f t="shared" si="4253"/>
        <v>0</v>
      </c>
      <c r="CE997" s="1322">
        <f t="shared" si="4253"/>
        <v>0</v>
      </c>
      <c r="CF997" s="1322">
        <f t="shared" si="4253"/>
        <v>0</v>
      </c>
      <c r="CG997" s="1322">
        <f t="shared" si="4253"/>
        <v>0</v>
      </c>
      <c r="CH997" s="1322">
        <f t="shared" si="4253"/>
        <v>0</v>
      </c>
      <c r="CI997" s="1323">
        <f t="shared" si="4253"/>
        <v>0</v>
      </c>
      <c r="CJ997" s="1322">
        <f t="shared" si="4253"/>
        <v>0</v>
      </c>
      <c r="CK997" s="1322">
        <f t="shared" si="4253"/>
        <v>0</v>
      </c>
      <c r="CL997" s="1322">
        <f t="shared" si="4253"/>
        <v>0</v>
      </c>
      <c r="CM997" s="1322">
        <f t="shared" si="4253"/>
        <v>0</v>
      </c>
      <c r="CN997" s="1321">
        <f t="shared" si="4253"/>
        <v>0</v>
      </c>
      <c r="CO997" s="1342">
        <f t="shared" si="4254"/>
        <v>0</v>
      </c>
      <c r="CP997" s="1343">
        <f t="shared" si="4254"/>
        <v>0</v>
      </c>
      <c r="CQ997" s="1343">
        <f t="shared" si="4254"/>
        <v>0</v>
      </c>
      <c r="CR997" s="1343">
        <f t="shared" si="4254"/>
        <v>0</v>
      </c>
      <c r="CS997" s="1343">
        <f t="shared" si="4254"/>
        <v>0</v>
      </c>
      <c r="CT997" s="1343">
        <f t="shared" si="4254"/>
        <v>0</v>
      </c>
      <c r="CU997" s="1344">
        <f t="shared" si="4254"/>
        <v>0</v>
      </c>
      <c r="CV997" s="1344">
        <f t="shared" si="4254"/>
        <v>0</v>
      </c>
      <c r="CW997" s="1344">
        <f t="shared" si="4254"/>
        <v>0</v>
      </c>
      <c r="CX997" s="1343">
        <f t="shared" si="4254"/>
        <v>0</v>
      </c>
      <c r="CY997" s="1343">
        <f t="shared" si="4254"/>
        <v>0</v>
      </c>
      <c r="CZ997" s="1343">
        <f t="shared" si="4254"/>
        <v>0</v>
      </c>
      <c r="DA997" s="1343">
        <f t="shared" si="4254"/>
        <v>0</v>
      </c>
      <c r="DB997" s="1343">
        <f t="shared" si="4254"/>
        <v>0</v>
      </c>
      <c r="DC997" s="1342">
        <f t="shared" si="4254"/>
        <v>0</v>
      </c>
      <c r="DD997" s="1393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1032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1">
        <f t="shared" si="4253"/>
        <v>0</v>
      </c>
      <c r="CE998" s="1322">
        <f t="shared" si="4253"/>
        <v>0</v>
      </c>
      <c r="CF998" s="1322">
        <f t="shared" si="4253"/>
        <v>0</v>
      </c>
      <c r="CG998" s="1322">
        <f t="shared" si="4253"/>
        <v>0</v>
      </c>
      <c r="CH998" s="1322">
        <f t="shared" si="4253"/>
        <v>0</v>
      </c>
      <c r="CI998" s="1323">
        <f t="shared" si="4253"/>
        <v>0</v>
      </c>
      <c r="CJ998" s="1322">
        <f t="shared" si="4253"/>
        <v>0</v>
      </c>
      <c r="CK998" s="1322">
        <f t="shared" si="4253"/>
        <v>330</v>
      </c>
      <c r="CL998" s="1322">
        <f t="shared" si="4253"/>
        <v>500</v>
      </c>
      <c r="CM998" s="1322">
        <f t="shared" si="4253"/>
        <v>576</v>
      </c>
      <c r="CN998" s="1321">
        <f t="shared" si="4253"/>
        <v>620</v>
      </c>
      <c r="CO998" s="1342">
        <f t="shared" si="4254"/>
        <v>0</v>
      </c>
      <c r="CP998" s="1343">
        <f t="shared" si="4254"/>
        <v>0</v>
      </c>
      <c r="CQ998" s="1343">
        <f t="shared" si="4254"/>
        <v>0</v>
      </c>
      <c r="CR998" s="1343">
        <f t="shared" si="4254"/>
        <v>0</v>
      </c>
      <c r="CS998" s="1343">
        <f t="shared" si="4254"/>
        <v>0</v>
      </c>
      <c r="CT998" s="1343">
        <f t="shared" si="4254"/>
        <v>1700</v>
      </c>
      <c r="CU998" s="1344">
        <f t="shared" si="4254"/>
        <v>1800</v>
      </c>
      <c r="CV998" s="1344">
        <f t="shared" si="4254"/>
        <v>1800</v>
      </c>
      <c r="CW998" s="1344">
        <f t="shared" si="4254"/>
        <v>2950</v>
      </c>
      <c r="CX998" s="1343">
        <f t="shared" si="4254"/>
        <v>3300</v>
      </c>
      <c r="CY998" s="1343">
        <f t="shared" si="4254"/>
        <v>3390</v>
      </c>
      <c r="CZ998" s="1343">
        <f t="shared" si="4254"/>
        <v>3400</v>
      </c>
      <c r="DA998" s="1343">
        <f t="shared" si="4254"/>
        <v>3700</v>
      </c>
      <c r="DB998" s="1343">
        <f t="shared" si="4254"/>
        <v>4200</v>
      </c>
      <c r="DC998" s="1342">
        <f t="shared" si="4254"/>
        <v>4500</v>
      </c>
      <c r="DD998" s="1393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1">
        <f t="shared" si="4253"/>
        <v>0</v>
      </c>
      <c r="CE999" s="1322">
        <f t="shared" si="4253"/>
        <v>0</v>
      </c>
      <c r="CF999" s="1322">
        <f t="shared" si="4253"/>
        <v>0</v>
      </c>
      <c r="CG999" s="1322">
        <f t="shared" si="4253"/>
        <v>0</v>
      </c>
      <c r="CH999" s="1322">
        <f t="shared" si="4253"/>
        <v>0</v>
      </c>
      <c r="CI999" s="1323">
        <f t="shared" si="4253"/>
        <v>0</v>
      </c>
      <c r="CJ999" s="1322">
        <f t="shared" si="4253"/>
        <v>0</v>
      </c>
      <c r="CK999" s="1322">
        <f t="shared" si="4253"/>
        <v>0</v>
      </c>
      <c r="CL999" s="1322">
        <f t="shared" si="4253"/>
        <v>0</v>
      </c>
      <c r="CM999" s="1322">
        <f t="shared" si="4253"/>
        <v>0</v>
      </c>
      <c r="CN999" s="1321">
        <f t="shared" si="4253"/>
        <v>0</v>
      </c>
      <c r="CO999" s="1342">
        <f t="shared" si="4254"/>
        <v>0</v>
      </c>
      <c r="CP999" s="1343">
        <f t="shared" si="4254"/>
        <v>0</v>
      </c>
      <c r="CQ999" s="1343">
        <f t="shared" si="4254"/>
        <v>0</v>
      </c>
      <c r="CR999" s="1343">
        <f t="shared" si="4254"/>
        <v>0</v>
      </c>
      <c r="CS999" s="1343">
        <f t="shared" si="4254"/>
        <v>0</v>
      </c>
      <c r="CT999" s="1343">
        <f t="shared" si="4254"/>
        <v>0</v>
      </c>
      <c r="CU999" s="1344">
        <f t="shared" si="4254"/>
        <v>0</v>
      </c>
      <c r="CV999" s="1344">
        <f t="shared" si="4254"/>
        <v>0</v>
      </c>
      <c r="CW999" s="1344">
        <f t="shared" si="4254"/>
        <v>0</v>
      </c>
      <c r="CX999" s="1343">
        <f t="shared" si="4254"/>
        <v>0</v>
      </c>
      <c r="CY999" s="1343">
        <f t="shared" si="4254"/>
        <v>0</v>
      </c>
      <c r="CZ999" s="1343">
        <f t="shared" si="4254"/>
        <v>0</v>
      </c>
      <c r="DA999" s="1343">
        <f t="shared" si="4254"/>
        <v>0</v>
      </c>
      <c r="DB999" s="1343">
        <f t="shared" si="4254"/>
        <v>0</v>
      </c>
      <c r="DC999" s="1342">
        <f t="shared" si="4254"/>
        <v>0</v>
      </c>
      <c r="DD999" s="1393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733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1">
        <f t="shared" si="4253"/>
        <v>0</v>
      </c>
      <c r="CE1000" s="1322">
        <f t="shared" si="4253"/>
        <v>0</v>
      </c>
      <c r="CF1000" s="1322">
        <f t="shared" si="4253"/>
        <v>0</v>
      </c>
      <c r="CG1000" s="1322">
        <f t="shared" si="4253"/>
        <v>0</v>
      </c>
      <c r="CH1000" s="1322">
        <f t="shared" si="4253"/>
        <v>0</v>
      </c>
      <c r="CI1000" s="1323">
        <f t="shared" si="4253"/>
        <v>0</v>
      </c>
      <c r="CJ1000" s="1322">
        <f t="shared" si="4253"/>
        <v>0</v>
      </c>
      <c r="CK1000" s="1322">
        <f t="shared" si="4253"/>
        <v>0</v>
      </c>
      <c r="CL1000" s="1322">
        <f t="shared" si="4253"/>
        <v>0</v>
      </c>
      <c r="CM1000" s="1322">
        <f t="shared" si="4253"/>
        <v>0</v>
      </c>
      <c r="CN1000" s="1321">
        <f t="shared" si="4253"/>
        <v>0</v>
      </c>
      <c r="CO1000" s="1342" t="str">
        <f t="shared" si="4254"/>
        <v/>
      </c>
      <c r="CP1000" s="1343" t="str">
        <f t="shared" si="4254"/>
        <v/>
      </c>
      <c r="CQ1000" s="1343">
        <f t="shared" si="4254"/>
        <v>0</v>
      </c>
      <c r="CR1000" s="1343">
        <f t="shared" si="4254"/>
        <v>0</v>
      </c>
      <c r="CS1000" s="1343">
        <f t="shared" si="4254"/>
        <v>0</v>
      </c>
      <c r="CT1000" s="1343">
        <f t="shared" si="4254"/>
        <v>0</v>
      </c>
      <c r="CU1000" s="1344">
        <f t="shared" si="4254"/>
        <v>0</v>
      </c>
      <c r="CV1000" s="1344">
        <f t="shared" si="4254"/>
        <v>0</v>
      </c>
      <c r="CW1000" s="1344">
        <f t="shared" si="4254"/>
        <v>0</v>
      </c>
      <c r="CX1000" s="1343">
        <f t="shared" si="4254"/>
        <v>0</v>
      </c>
      <c r="CY1000" s="1343">
        <f t="shared" si="4254"/>
        <v>0</v>
      </c>
      <c r="CZ1000" s="1343">
        <f t="shared" si="4254"/>
        <v>0</v>
      </c>
      <c r="DA1000" s="1343">
        <f t="shared" si="4254"/>
        <v>0</v>
      </c>
      <c r="DB1000" s="1343" t="str">
        <f t="shared" si="4254"/>
        <v/>
      </c>
      <c r="DC1000" s="1342" t="str">
        <f t="shared" si="4254"/>
        <v/>
      </c>
      <c r="DD1000" s="1393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734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1">
        <f t="shared" si="4253"/>
        <v>0</v>
      </c>
      <c r="CE1001" s="1322">
        <f t="shared" si="4253"/>
        <v>0</v>
      </c>
      <c r="CF1001" s="1322">
        <f t="shared" si="4253"/>
        <v>0</v>
      </c>
      <c r="CG1001" s="1322">
        <f t="shared" si="4253"/>
        <v>0</v>
      </c>
      <c r="CH1001" s="1322">
        <f t="shared" si="4253"/>
        <v>0</v>
      </c>
      <c r="CI1001" s="1323">
        <f t="shared" si="4253"/>
        <v>0</v>
      </c>
      <c r="CJ1001" s="1322">
        <f t="shared" si="4253"/>
        <v>0</v>
      </c>
      <c r="CK1001" s="1322">
        <f t="shared" si="4253"/>
        <v>0</v>
      </c>
      <c r="CL1001" s="1322">
        <f t="shared" si="4253"/>
        <v>0</v>
      </c>
      <c r="CM1001" s="1322">
        <f t="shared" si="4253"/>
        <v>0</v>
      </c>
      <c r="CN1001" s="1321">
        <f t="shared" si="4253"/>
        <v>0</v>
      </c>
      <c r="CO1001" s="1342" t="str">
        <f t="shared" si="4254"/>
        <v/>
      </c>
      <c r="CP1001" s="1343" t="str">
        <f t="shared" si="4254"/>
        <v/>
      </c>
      <c r="CQ1001" s="1343">
        <f t="shared" si="4254"/>
        <v>0</v>
      </c>
      <c r="CR1001" s="1343">
        <f t="shared" si="4254"/>
        <v>0</v>
      </c>
      <c r="CS1001" s="1343">
        <f t="shared" si="4254"/>
        <v>0</v>
      </c>
      <c r="CT1001" s="1343">
        <f t="shared" si="4254"/>
        <v>0</v>
      </c>
      <c r="CU1001" s="1344">
        <f t="shared" si="4254"/>
        <v>0</v>
      </c>
      <c r="CV1001" s="1344">
        <f t="shared" si="4254"/>
        <v>0</v>
      </c>
      <c r="CW1001" s="1344">
        <f t="shared" si="4254"/>
        <v>0</v>
      </c>
      <c r="CX1001" s="1343">
        <f t="shared" si="4254"/>
        <v>0</v>
      </c>
      <c r="CY1001" s="1343">
        <f t="shared" si="4254"/>
        <v>0</v>
      </c>
      <c r="CZ1001" s="1343">
        <f t="shared" si="4254"/>
        <v>0</v>
      </c>
      <c r="DA1001" s="1343">
        <f t="shared" si="4254"/>
        <v>0</v>
      </c>
      <c r="DB1001" s="1343" t="str">
        <f t="shared" si="4254"/>
        <v/>
      </c>
      <c r="DC1001" s="1342" t="str">
        <f t="shared" si="4254"/>
        <v/>
      </c>
      <c r="DD1001" s="1393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1">
        <f t="shared" si="4253"/>
        <v>6572</v>
      </c>
      <c r="CE1002" s="1322">
        <f t="shared" si="4253"/>
        <v>13841.900000000001</v>
      </c>
      <c r="CF1002" s="1322">
        <f t="shared" si="4253"/>
        <v>19218</v>
      </c>
      <c r="CG1002" s="1322">
        <f t="shared" si="4253"/>
        <v>20326.399999999998</v>
      </c>
      <c r="CH1002" s="1322">
        <f t="shared" si="4253"/>
        <v>20754.199999999997</v>
      </c>
      <c r="CI1002" s="1323">
        <f t="shared" si="4253"/>
        <v>37439.040000000001</v>
      </c>
      <c r="CJ1002" s="1322">
        <f t="shared" si="4253"/>
        <v>37471.199999999997</v>
      </c>
      <c r="CK1002" s="1322">
        <f t="shared" si="4253"/>
        <v>37815</v>
      </c>
      <c r="CL1002" s="1322">
        <f t="shared" si="4253"/>
        <v>38974</v>
      </c>
      <c r="CM1002" s="1322">
        <f t="shared" si="4253"/>
        <v>45636.55</v>
      </c>
      <c r="CN1002" s="1321">
        <f t="shared" si="4253"/>
        <v>64980</v>
      </c>
      <c r="CO1002" s="1342" t="str">
        <f t="shared" si="4254"/>
        <v/>
      </c>
      <c r="CP1002" s="1343" t="str">
        <f t="shared" si="4254"/>
        <v/>
      </c>
      <c r="CQ1002" s="1343">
        <f t="shared" si="4254"/>
        <v>59569.5</v>
      </c>
      <c r="CR1002" s="1343">
        <f t="shared" si="4254"/>
        <v>59691</v>
      </c>
      <c r="CS1002" s="1343">
        <f t="shared" si="4254"/>
        <v>68099</v>
      </c>
      <c r="CT1002" s="1343">
        <f t="shared" si="4254"/>
        <v>76841</v>
      </c>
      <c r="CU1002" s="1344">
        <f t="shared" si="4254"/>
        <v>80179</v>
      </c>
      <c r="CV1002" s="1344">
        <f t="shared" si="4254"/>
        <v>84589.040000000008</v>
      </c>
      <c r="CW1002" s="1344">
        <f t="shared" si="4254"/>
        <v>99172</v>
      </c>
      <c r="CX1002" s="1343">
        <f t="shared" si="4254"/>
        <v>103752</v>
      </c>
      <c r="CY1002" s="1343">
        <f t="shared" si="4254"/>
        <v>113809</v>
      </c>
      <c r="CZ1002" s="1343">
        <f t="shared" si="4254"/>
        <v>123832</v>
      </c>
      <c r="DA1002" s="1343">
        <f t="shared" si="4254"/>
        <v>136552.4</v>
      </c>
      <c r="DB1002" s="1343" t="str">
        <f t="shared" si="4254"/>
        <v/>
      </c>
      <c r="DC1002" s="1342" t="str">
        <f t="shared" si="4254"/>
        <v/>
      </c>
      <c r="DD1002" s="1393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701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4" t="s">
        <v>50</v>
      </c>
      <c r="DR4" s="1574"/>
      <c r="DS4" s="1574"/>
      <c r="DT4" s="1574"/>
      <c r="DU4" s="1574"/>
      <c r="DV4" s="1574"/>
      <c r="DW4" s="1574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702</v>
      </c>
      <c r="BW5" s="439"/>
      <c r="BX5" s="439"/>
      <c r="BY5" s="439"/>
      <c r="BZ5" s="863"/>
      <c r="CA5" s="863"/>
      <c r="CB5" s="863"/>
      <c r="CC5" s="864"/>
      <c r="CD5" s="1575" t="s">
        <v>47</v>
      </c>
      <c r="CE5" s="1575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6" t="s">
        <v>48</v>
      </c>
      <c r="CT5" s="1576"/>
      <c r="CU5" s="1577" t="s">
        <v>47</v>
      </c>
      <c r="CV5" s="1577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3" t="s">
        <v>48</v>
      </c>
      <c r="DK5" s="157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954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925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926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742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607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743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744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947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948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0" activePane="bottomRight" state="frozen"/>
      <selection pane="topRight" activeCell="B1" sqref="B1"/>
      <selection pane="bottomLeft" activeCell="A8" sqref="A8"/>
      <selection pane="bottomRight" activeCell="I661" sqref="I661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1432" t="s">
        <v>769</v>
      </c>
      <c r="K1" s="1581">
        <f>Data!$K$1</f>
        <v>4.1867999999999999</v>
      </c>
      <c r="L1" s="1025"/>
      <c r="M1" s="1398" t="s">
        <v>742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720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721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722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723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693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694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1032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IF(H178="","",H178*C179*2350*$K$1/$P$1/365/H$46)</f>
        <v/>
      </c>
      <c r="I180" s="1130" t="str">
        <f t="shared" ref="I180:K180" si="28">IF(I178="","",I178*D179*2350*$K$1/$P$1/365/I$46)</f>
        <v/>
      </c>
      <c r="J180" s="1130" t="str">
        <f t="shared" si="28"/>
        <v/>
      </c>
      <c r="K180" s="1130" t="str">
        <f t="shared" si="28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9">IF(OR(D182="",SUM(D$46)=0),"",D181*D182*1450*$K$1/$P$1/365/D$46)</f>
        <v>0</v>
      </c>
      <c r="E183" s="1130">
        <f t="shared" si="29"/>
        <v>1.575046699875467E-2</v>
      </c>
      <c r="F183" s="1130">
        <f t="shared" si="29"/>
        <v>2.3625700498132007E-2</v>
      </c>
      <c r="G183" s="1095"/>
      <c r="H183" s="1130" t="str">
        <f>IF(H181="","",H181*C182*1450*$K$1/$P$1/365/H$46)</f>
        <v/>
      </c>
      <c r="I183" s="1130" t="str">
        <f t="shared" ref="I183:K183" si="30">IF(I181="","",I181*D182*1450*$K$1/$P$1/365/I$46)</f>
        <v/>
      </c>
      <c r="J183" s="1130" t="str">
        <f t="shared" si="30"/>
        <v/>
      </c>
      <c r="K183" s="1130" t="str">
        <f t="shared" si="30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289</v>
      </c>
      <c r="B474" s="1083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3"/>
      <c r="H474" s="1564">
        <f>$I474</f>
        <v>130.24845827540727</v>
      </c>
      <c r="I474" s="1564">
        <f>IF(SUM($D474)=0,IF(SUM($C474)=0,IF(SUM($E474)=0,IF(SUM($F474)=0,'Exp factors'!$H$52*$D468,SUM($F474)),SUM($E474)),SUM($C474)),SUM($D474))</f>
        <v>130.24845827540727</v>
      </c>
      <c r="J474" s="1564">
        <f>$I474</f>
        <v>130.24845827540727</v>
      </c>
      <c r="K474" s="1564">
        <f>$I474</f>
        <v>130.24845827540727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IF(C474="","",C469*C470*C474)</f>
        <v/>
      </c>
      <c r="D475" s="1563" t="str">
        <f>IF(D474="","",D469*D470*D474)</f>
        <v/>
      </c>
      <c r="E475" s="1563" t="str">
        <f>IF(E474="","",E469*E470*E474)</f>
        <v/>
      </c>
      <c r="F475" s="1563" t="str">
        <f>IF(F474="","",F469*F470*F474)</f>
        <v/>
      </c>
      <c r="G475" s="1157"/>
      <c r="H475" s="1563" t="str">
        <f t="shared" ref="H475" si="31">IF(H$46=0,"",H469*H470*H474)</f>
        <v/>
      </c>
      <c r="I475" s="1563">
        <f>IF(I$46=0,"",I469*I470*I474)</f>
        <v>706.97757285708201</v>
      </c>
      <c r="J475" s="1563">
        <f t="shared" ref="J475:K475" si="32">IF(J$46=0,"",J469*J470*J474)</f>
        <v>706.97757285708201</v>
      </c>
      <c r="K475" s="1563">
        <f t="shared" si="32"/>
        <v>706.97757285708201</v>
      </c>
      <c r="L475" s="1157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3">IF(H$46=0,"",H478*H479*H483)</f>
        <v/>
      </c>
      <c r="I484" s="1563">
        <f>IF(I$46=0,"",I478*I479*I483)</f>
        <v>273.26603130595322</v>
      </c>
      <c r="J484" s="1563">
        <f t="shared" si="33"/>
        <v>273.26603130595322</v>
      </c>
      <c r="K484" s="1563">
        <f t="shared" si="33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4">IF(H$46=0,"",H487*H488*H492)</f>
        <v/>
      </c>
      <c r="I493" s="1563">
        <f>IF(I$46=0,"",I487*I488*I492)</f>
        <v>5773.3314409353306</v>
      </c>
      <c r="J493" s="1563">
        <f t="shared" ref="J493:K493" si="35">IF(J$46=0,"",J487*J488*J492)</f>
        <v>5773.3314409353306</v>
      </c>
      <c r="K493" s="1563">
        <f t="shared" si="35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6">IF(H$46=0,"",H496*H497*H501)</f>
        <v/>
      </c>
      <c r="I502" s="1563">
        <f>IF(I$46=0,"",I496*I497*I501)</f>
        <v>657.71757298364912</v>
      </c>
      <c r="J502" s="1563">
        <f t="shared" si="36"/>
        <v>657.71757298364912</v>
      </c>
      <c r="K502" s="1563">
        <f t="shared" si="36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7">IF(I$46=0,"",I503*I504*I507)</f>
        <v>256.38329399316211</v>
      </c>
      <c r="J508" s="1383">
        <f t="shared" si="37"/>
        <v>256.38329399316211</v>
      </c>
      <c r="K508" s="1383">
        <f t="shared" si="37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8">IF(I$46=0,"",I509*I510*I513)</f>
        <v>166.71533794963986</v>
      </c>
      <c r="J514" s="1383">
        <f t="shared" ref="J514" si="39">IF(J$46=0,"",J509*J510*J513)</f>
        <v>166.71533794963986</v>
      </c>
      <c r="K514" s="1383">
        <f t="shared" ref="K514" si="40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41">IF(I$46=0,"",I515*I516*I519)</f>
        <v>920.5051116254574</v>
      </c>
      <c r="J520" s="1383">
        <f t="shared" ref="J520" si="42">IF(J$46=0,"",J515*J516*J519)</f>
        <v>920.5051116254574</v>
      </c>
      <c r="K520" s="1383">
        <f t="shared" ref="K520" si="43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4">IF(I$46=0,"",I521*I522*I525)</f>
        <v>361.31348420590786</v>
      </c>
      <c r="J526" s="1383">
        <f t="shared" ref="J526" si="45">IF(J$46=0,"",J521*J522*J525)</f>
        <v>361.31348420590786</v>
      </c>
      <c r="K526" s="1383">
        <f t="shared" ref="K526" si="46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>
        <f t="shared" si="47"/>
        <v>1.2357056039850559E-2</v>
      </c>
      <c r="F530" s="1382">
        <f t="shared" si="47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>
        <f t="shared" si="48"/>
        <v>2844</v>
      </c>
      <c r="F532" s="1383">
        <f t="shared" si="48"/>
        <v>2844</v>
      </c>
      <c r="G532" s="1083"/>
      <c r="H532" s="1383" t="str">
        <f>IF(H$46=0,"",IF($D531="",H528*H531,H528*$D531))</f>
        <v/>
      </c>
      <c r="I532" s="1383">
        <f t="shared" ref="I532:K532" si="49">IF(I$46=0,"",IF($D531="",I528*I531,I528*$D531))</f>
        <v>1530.8540485733511</v>
      </c>
      <c r="J532" s="1383">
        <f t="shared" si="49"/>
        <v>1530.8540485733511</v>
      </c>
      <c r="K532" s="1383">
        <f t="shared" si="49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 t="str">
        <f>IF(H$46=0,"",H534*SUM($D535)/H$46/365/$P$1)</f>
        <v/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3"/>
      <c r="M536" s="1131" t="str">
        <f>IF(SUM(H536)=SUM(C536),"",SUM(H536)-SUM(C536))</f>
        <v/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>
        <f>IF(SUM(K536)=SUM(F536),"",SUM(K536)-SUM(F536))</f>
        <v>6.5236465135985258E-2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383" t="str">
        <f>IF(H$46=0,"",IF($D537="",H534*H537,H534*$D537))</f>
        <v/>
      </c>
      <c r="I538" s="1383">
        <f t="shared" ref="I538:K538" si="52">IF(I$46=0,"",IF($D537="",I534*I537,I534*$D537))</f>
        <v>4407.0322465453501</v>
      </c>
      <c r="J538" s="1383">
        <f t="shared" si="52"/>
        <v>4407.0322465453501</v>
      </c>
      <c r="K538" s="1383">
        <f t="shared" si="52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3">IF(I$46=0,"",I539*I540*I543)</f>
        <v>1540.2859867301665</v>
      </c>
      <c r="J544" s="1383">
        <f t="shared" ref="J544" si="54">IF(J$46=0,"",J539*J540*J543)</f>
        <v>1540.2859867301665</v>
      </c>
      <c r="K544" s="1383">
        <f t="shared" ref="K544" si="55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6">IF(SUM(D546)=0,"",D546*D547/D$46/365/$P$1)</f>
        <v/>
      </c>
      <c r="E548" s="1382" t="str">
        <f t="shared" si="56"/>
        <v/>
      </c>
      <c r="F548" s="1382">
        <f t="shared" si="56"/>
        <v>3.0510585305105853E-3</v>
      </c>
      <c r="G548" s="1083"/>
      <c r="H548" s="1382" t="str">
        <f>IF(H$46=0,"",H546*SUM($D547)/H$46/365/$P$1)</f>
        <v/>
      </c>
      <c r="I548" s="1382">
        <f>IF(I$46=0,"",I546*SUM($D547)/I$46/365/$P$1)</f>
        <v>4.7146460909842768E-3</v>
      </c>
      <c r="J548" s="1382">
        <f>IF(J$46=0,"",J546*SUM($D547)/J$46/365/$P$1)</f>
        <v>4.7146460909842768E-3</v>
      </c>
      <c r="K548" s="1382">
        <f>IF(K$46=0,"",K546*SUM($D547)/K$46/365/$P$1)</f>
        <v>4.7146460909842768E-3</v>
      </c>
      <c r="L548" s="1083"/>
      <c r="M548" s="1131" t="str">
        <f>IF(SUM(H548)=SUM(C548),"",SUM(H548)-SUM(C548))</f>
        <v/>
      </c>
      <c r="N548" s="1131">
        <f>IF(SUM(I548)=SUM(D548),"",SUM(I548)-SUM(D548))</f>
        <v>4.7146460909842768E-3</v>
      </c>
      <c r="O548" s="1131">
        <f>IF(SUM(J548)=SUM(E548),"",SUM(J548)-SUM(E548))</f>
        <v>4.7146460909842768E-3</v>
      </c>
      <c r="P548" s="1131">
        <f>IF(SUM(K548)=SUM(F548),"",SUM(K548)-SUM(F548))</f>
        <v>1.6635875604736916E-3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7">IF(D549="","",D546*D549)</f>
        <v/>
      </c>
      <c r="E550" s="1383" t="str">
        <f t="shared" si="57"/>
        <v/>
      </c>
      <c r="F550" s="1383">
        <f t="shared" si="57"/>
        <v>425</v>
      </c>
      <c r="G550" s="1083"/>
      <c r="H550" s="1383" t="str">
        <f>IF(H$46=0,"",IF($D549="",H546*H549,H546*$D549))</f>
        <v/>
      </c>
      <c r="I550" s="1383">
        <f t="shared" ref="I550:K550" si="58">IF(I$46=0,"",IF($D549="",I546*I549,I546*$D549))</f>
        <v>656.73095702067724</v>
      </c>
      <c r="J550" s="1383">
        <f t="shared" si="58"/>
        <v>656.73095702067724</v>
      </c>
      <c r="K550" s="1383">
        <f t="shared" si="58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9">IF(SUM(D552)=0,"",D552*D553/D$46/365/$P$1)</f>
        <v/>
      </c>
      <c r="E554" s="1382">
        <f t="shared" si="59"/>
        <v>5.9308655043586551E-3</v>
      </c>
      <c r="F554" s="1382" t="str">
        <f t="shared" si="59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60">IF(D555="","",D552*D555)</f>
        <v/>
      </c>
      <c r="E556" s="1383">
        <f t="shared" si="60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61">IF(I$46=0,"",IF($D555="",I552*I555,I552*$D555))</f>
        <v>214.44891697285695</v>
      </c>
      <c r="J556" s="1383">
        <f t="shared" si="61"/>
        <v>214.44891697285695</v>
      </c>
      <c r="K556" s="1383">
        <f t="shared" si="61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2">IF(SUM(D558)=0,"",D558*D559/D$46/365/$P$1)</f>
        <v/>
      </c>
      <c r="E560" s="1382">
        <f t="shared" si="62"/>
        <v>2.6069738480697388E-3</v>
      </c>
      <c r="F560" s="1382">
        <f t="shared" si="62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3">IF(D561="","",D558*D561)</f>
        <v/>
      </c>
      <c r="E562" s="1383">
        <f t="shared" si="63"/>
        <v>660</v>
      </c>
      <c r="F562" s="1383">
        <f t="shared" si="63"/>
        <v>540</v>
      </c>
      <c r="G562" s="1083"/>
      <c r="H562" s="1383" t="str">
        <f>IF(H$46=0,"",IF($D561="",H558*H561,H558*$D561))</f>
        <v/>
      </c>
      <c r="I562" s="1383">
        <f t="shared" ref="I562:K562" si="64">IF(I$46=0,"",IF($D561="",I558*I561,I558*$D561))</f>
        <v>301.40060851949636</v>
      </c>
      <c r="J562" s="1383">
        <f t="shared" si="64"/>
        <v>301.40060851949636</v>
      </c>
      <c r="K562" s="1383">
        <f t="shared" si="64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5">IF(SUM(D564)=0,"",D564*D565/D$46/365/$P$1)</f>
        <v/>
      </c>
      <c r="E566" s="1382">
        <f t="shared" si="65"/>
        <v>8.7594321295143204E-3</v>
      </c>
      <c r="F566" s="1382">
        <f t="shared" si="65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6">IF(D567="","",D564*D567)</f>
        <v/>
      </c>
      <c r="E568" s="1383">
        <f t="shared" si="66"/>
        <v>588</v>
      </c>
      <c r="F568" s="1383">
        <f t="shared" si="66"/>
        <v>600</v>
      </c>
      <c r="G568" s="1083"/>
      <c r="H568" s="1383" t="str">
        <f>IF(H$46=0,"",IF($D567="",H564*H567,H564*$D567))</f>
        <v/>
      </c>
      <c r="I568" s="1383">
        <f t="shared" ref="I568:K568" si="67">IF(I$46=0,"",IF($D567="",I564*I567,I564*$D567))</f>
        <v>170.71603371757811</v>
      </c>
      <c r="J568" s="1383">
        <f t="shared" si="67"/>
        <v>170.71603371757811</v>
      </c>
      <c r="K568" s="1383">
        <f t="shared" si="67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8">IF(SUM(D570)=0,"",D570*D571/D$46/365/$P$1)</f>
        <v/>
      </c>
      <c r="E572" s="1382" t="str">
        <f t="shared" si="68"/>
        <v/>
      </c>
      <c r="F572" s="1382" t="str">
        <f t="shared" si="68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9">IF(D573="","",D570*D573)</f>
        <v/>
      </c>
      <c r="E574" s="1383" t="str">
        <f t="shared" si="69"/>
        <v/>
      </c>
      <c r="F574" s="1383" t="str">
        <f t="shared" si="69"/>
        <v/>
      </c>
      <c r="G574" s="1083"/>
      <c r="H574" s="1383" t="str">
        <f>IF(H$46=0,"",IF($D573="",H570*H573,H570*$D573))</f>
        <v/>
      </c>
      <c r="I574" s="1383">
        <f t="shared" ref="I574:K574" si="70">IF(I$46=0,"",IF($D573="",I570*I573,I570*$D573))</f>
        <v>151.43804147098572</v>
      </c>
      <c r="J574" s="1383">
        <f t="shared" si="70"/>
        <v>151.43804147098572</v>
      </c>
      <c r="K574" s="1383">
        <f t="shared" si="70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71">IF(I$46=0,"",I575*I576*I579)</f>
        <v>209.27810371917025</v>
      </c>
      <c r="J580" s="1383">
        <f t="shared" ref="J580" si="72">IF(J$46=0,"",J575*J576*J579)</f>
        <v>209.27810371917025</v>
      </c>
      <c r="K580" s="1383">
        <f t="shared" ref="K580" si="73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4">IF(I$46=0,"",I581*I582*I585)</f>
        <v>1819.9223727480962</v>
      </c>
      <c r="J586" s="1383">
        <f t="shared" ref="J586" si="75">IF(J$46=0,"",J581*J582*J585)</f>
        <v>1819.9223727480962</v>
      </c>
      <c r="K586" s="1383">
        <f t="shared" ref="K586" si="76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7">IF(I$46=0,"",I587*I588*I591)</f>
        <v>63.978300097923203</v>
      </c>
      <c r="J592" s="1383">
        <f t="shared" ref="J592" si="78">IF(J$46=0,"",J587*J588*J591)</f>
        <v>63.978300097923203</v>
      </c>
      <c r="K592" s="1383">
        <f t="shared" ref="K592" si="79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80">IF(I$46=0,"",IF($D604="",I601*I604,I601*$D604))</f>
        <v>204.12550246968308</v>
      </c>
      <c r="J605" s="1383">
        <f t="shared" si="80"/>
        <v>204.12550246968308</v>
      </c>
      <c r="K605" s="1383">
        <f t="shared" si="80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81">IF(I$46=0,"",IF($D610="",I607*I610,I607*$D610))</f>
        <v>204.93885198941976</v>
      </c>
      <c r="J611" s="1383">
        <f t="shared" si="81"/>
        <v>204.93885198941976</v>
      </c>
      <c r="K611" s="1383">
        <f t="shared" si="81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2">IF(I$46=0,"",IF($D616="",I613*I616,I613*$D616))</f>
        <v>0</v>
      </c>
      <c r="J617" s="1126">
        <f t="shared" si="82"/>
        <v>0</v>
      </c>
      <c r="K617" s="1126">
        <f t="shared" si="82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3">IF(I$46=0,"",IF($D622="",I619*I622,I619*$D622))</f>
        <v>1188.7809305098949</v>
      </c>
      <c r="J623" s="1383">
        <f t="shared" si="83"/>
        <v>1188.7809305098949</v>
      </c>
      <c r="K623" s="1383">
        <f t="shared" si="83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4">IF(I$46=0,"",IF($D634="",I631*I634,I631*$D634))</f>
        <v>0</v>
      </c>
      <c r="J635" s="1126">
        <f t="shared" si="84"/>
        <v>0</v>
      </c>
      <c r="K635" s="1126">
        <f t="shared" si="84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5">IF(C646&gt;0,C646,"")</f>
        <v/>
      </c>
      <c r="I646" s="1179" t="str">
        <f t="shared" si="85"/>
        <v/>
      </c>
      <c r="J646" s="1179" t="str">
        <f t="shared" si="85"/>
        <v/>
      </c>
      <c r="K646" s="1179" t="str">
        <f t="shared" si="85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5"/>
        <v/>
      </c>
      <c r="I647" s="1179" t="str">
        <f t="shared" si="85"/>
        <v/>
      </c>
      <c r="J647" s="1179" t="str">
        <f t="shared" si="85"/>
        <v/>
      </c>
      <c r="K647" s="1179" t="str">
        <f t="shared" si="85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6">IF(D646="","",((D645*D646*D647*D648)*3630*$K$1)/D$46/365/$P$1)</f>
        <v/>
      </c>
      <c r="E649" s="1130" t="str">
        <f t="shared" si="86"/>
        <v/>
      </c>
      <c r="F649" s="1130" t="str">
        <f t="shared" si="86"/>
        <v/>
      </c>
      <c r="G649" s="1105"/>
      <c r="H649" s="1130" t="str">
        <f t="shared" ref="H649:K649" si="87">IF(H646="","",((H645*H646*H647*C648)*3630*$K$1)/H$46/365/$P$1)</f>
        <v/>
      </c>
      <c r="I649" s="1130" t="str">
        <f t="shared" si="87"/>
        <v/>
      </c>
      <c r="J649" s="1130" t="str">
        <f>IF(J646="","",((J645*J646*J647*E648)*3630*$K$1)/J$46/365/$P$1)</f>
        <v/>
      </c>
      <c r="K649" s="1130" t="str">
        <f t="shared" si="87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8">IF(C652&gt;0,C652,"")</f>
        <v/>
      </c>
      <c r="I652" s="1179" t="str">
        <f t="shared" si="88"/>
        <v/>
      </c>
      <c r="J652" s="1179">
        <f t="shared" si="88"/>
        <v>2</v>
      </c>
      <c r="K652" s="1179" t="str">
        <f t="shared" si="88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8"/>
        <v/>
      </c>
      <c r="I653" s="1179" t="str">
        <f t="shared" si="88"/>
        <v/>
      </c>
      <c r="J653" s="1179">
        <f t="shared" si="88"/>
        <v>1</v>
      </c>
      <c r="K653" s="1179" t="str">
        <f t="shared" si="88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9">IF(D652="","",((D651*D652*D653*D654)*3630*$K$1)/D$46/365/$P$1)</f>
        <v/>
      </c>
      <c r="E655" s="1130">
        <f t="shared" si="89"/>
        <v>3.1544383561643831E-2</v>
      </c>
      <c r="F655" s="1130" t="str">
        <f t="shared" si="89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90">IF(C658&gt;0,C658,"")</f>
        <v/>
      </c>
      <c r="I658" s="1179" t="str">
        <f t="shared" si="90"/>
        <v/>
      </c>
      <c r="J658" s="1179">
        <f t="shared" si="90"/>
        <v>3</v>
      </c>
      <c r="K658" s="1179" t="str">
        <f t="shared" si="90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90"/>
        <v/>
      </c>
      <c r="I659" s="1179" t="str">
        <f t="shared" si="90"/>
        <v/>
      </c>
      <c r="J659" s="1179">
        <f t="shared" si="90"/>
        <v>1</v>
      </c>
      <c r="K659" s="1179" t="str">
        <f t="shared" si="90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91">IF(D658="","",((D657*D658*D659*D660)*3630*$K$1)/D$46/365/$P$1)</f>
        <v/>
      </c>
      <c r="E661" s="1130">
        <f t="shared" si="91"/>
        <v>2.1292458904109589E-2</v>
      </c>
      <c r="F661" s="1130" t="str">
        <f t="shared" si="91"/>
        <v/>
      </c>
      <c r="G661" s="1105"/>
      <c r="H661" s="1130" t="str">
        <f>IF(H658="","",((H657*H658*H659*C660)*3630*$K$1)/H$46/365/$P$1)</f>
        <v/>
      </c>
      <c r="I661" s="1130" t="str">
        <f t="shared" ref="I661:K661" si="92">IF(I658="","",((I657*I658*I659*D660)*3630*$K$1)/I$46/365/$P$1)</f>
        <v/>
      </c>
      <c r="J661" s="1130">
        <f t="shared" si="92"/>
        <v>2.1292458904109589E-2</v>
      </c>
      <c r="K661" s="1130" t="str">
        <f t="shared" si="92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3">IF(C705&gt;0,C705,"")</f>
        <v/>
      </c>
      <c r="I705" s="1179" t="str">
        <f t="shared" si="93"/>
        <v/>
      </c>
      <c r="J705" s="1179" t="str">
        <f t="shared" si="93"/>
        <v/>
      </c>
      <c r="K705" s="1179" t="str">
        <f t="shared" si="9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3"/>
        <v/>
      </c>
      <c r="I706" s="1179" t="str">
        <f t="shared" si="93"/>
        <v/>
      </c>
      <c r="J706" s="1179" t="str">
        <f t="shared" si="93"/>
        <v/>
      </c>
      <c r="K706" s="1179" t="str">
        <f t="shared" si="9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4">IF(C711&gt;0,C711,"")</f>
        <v/>
      </c>
      <c r="I711" s="1179" t="str">
        <f t="shared" si="94"/>
        <v/>
      </c>
      <c r="J711" s="1179" t="str">
        <f t="shared" si="94"/>
        <v/>
      </c>
      <c r="K711" s="1179" t="str">
        <f t="shared" si="9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4"/>
        <v/>
      </c>
      <c r="I712" s="1179" t="str">
        <f t="shared" si="94"/>
        <v/>
      </c>
      <c r="J712" s="1179" t="str">
        <f t="shared" si="94"/>
        <v/>
      </c>
      <c r="K712" s="1179" t="str">
        <f t="shared" si="9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5">IF(C717&gt;0,C717,"")</f>
        <v/>
      </c>
      <c r="I717" s="1179" t="str">
        <f t="shared" si="95"/>
        <v/>
      </c>
      <c r="J717" s="1179" t="str">
        <f t="shared" si="95"/>
        <v/>
      </c>
      <c r="K717" s="1179" t="str">
        <f t="shared" si="9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5"/>
        <v/>
      </c>
      <c r="I718" s="1179" t="str">
        <f t="shared" si="95"/>
        <v/>
      </c>
      <c r="J718" s="1179" t="str">
        <f t="shared" si="95"/>
        <v/>
      </c>
      <c r="K718" s="1179" t="str">
        <f t="shared" si="9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6">IF(C722&gt;0,C722,"")</f>
        <v/>
      </c>
      <c r="I722" s="1179" t="str">
        <f t="shared" si="96"/>
        <v/>
      </c>
      <c r="J722" s="1179" t="str">
        <f t="shared" si="96"/>
        <v/>
      </c>
      <c r="K722" s="1179" t="str">
        <f t="shared" si="9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6"/>
        <v/>
      </c>
      <c r="I723" s="1179" t="str">
        <f t="shared" si="96"/>
        <v/>
      </c>
      <c r="J723" s="1179" t="str">
        <f t="shared" si="96"/>
        <v/>
      </c>
      <c r="K723" s="1179" t="str">
        <f t="shared" si="9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7">IF(C729&gt;0,C729,"")</f>
        <v/>
      </c>
      <c r="I729" s="1179" t="str">
        <f t="shared" si="97"/>
        <v/>
      </c>
      <c r="J729" s="1179" t="str">
        <f t="shared" si="97"/>
        <v/>
      </c>
      <c r="K729" s="1179" t="str">
        <f t="shared" si="9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7"/>
        <v/>
      </c>
      <c r="I730" s="1179" t="str">
        <f t="shared" si="97"/>
        <v/>
      </c>
      <c r="J730" s="1179" t="str">
        <f t="shared" si="97"/>
        <v/>
      </c>
      <c r="K730" s="1179" t="str">
        <f t="shared" si="9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8">IF(C734&gt;0,C734,"")</f>
        <v/>
      </c>
      <c r="I734" s="1179" t="str">
        <f t="shared" si="98"/>
        <v/>
      </c>
      <c r="J734" s="1179" t="str">
        <f t="shared" si="98"/>
        <v/>
      </c>
      <c r="K734" s="1179">
        <f t="shared" si="98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8"/>
        <v/>
      </c>
      <c r="I735" s="1179" t="str">
        <f t="shared" si="98"/>
        <v/>
      </c>
      <c r="J735" s="1179" t="str">
        <f t="shared" si="98"/>
        <v/>
      </c>
      <c r="K735" s="1179">
        <f t="shared" si="98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9">IF(C740&gt;0,C740,"")</f>
        <v/>
      </c>
      <c r="I740" s="1179" t="str">
        <f t="shared" si="99"/>
        <v/>
      </c>
      <c r="J740" s="1179" t="str">
        <f t="shared" si="99"/>
        <v/>
      </c>
      <c r="K740" s="1179" t="str">
        <f t="shared" si="9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9"/>
        <v/>
      </c>
      <c r="I741" s="1179" t="str">
        <f t="shared" si="99"/>
        <v/>
      </c>
      <c r="J741" s="1179" t="str">
        <f t="shared" si="99"/>
        <v/>
      </c>
      <c r="K741" s="1179" t="str">
        <f t="shared" si="9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00">IF(C746&gt;0,C746,"")</f>
        <v/>
      </c>
      <c r="I746" s="1179" t="str">
        <f t="shared" si="100"/>
        <v/>
      </c>
      <c r="J746" s="1179" t="str">
        <f t="shared" si="100"/>
        <v/>
      </c>
      <c r="K746" s="1179" t="str">
        <f t="shared" si="10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00"/>
        <v/>
      </c>
      <c r="I747" s="1179" t="str">
        <f t="shared" si="100"/>
        <v/>
      </c>
      <c r="J747" s="1179" t="str">
        <f t="shared" si="100"/>
        <v/>
      </c>
      <c r="K747" s="1179" t="str">
        <f t="shared" si="10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01">IF(C752&gt;0,C752,"")</f>
        <v/>
      </c>
      <c r="I752" s="1179" t="str">
        <f t="shared" si="101"/>
        <v/>
      </c>
      <c r="J752" s="1179" t="str">
        <f t="shared" si="101"/>
        <v/>
      </c>
      <c r="K752" s="1179" t="str">
        <f t="shared" si="10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01"/>
        <v/>
      </c>
      <c r="I753" s="1179" t="str">
        <f t="shared" si="101"/>
        <v/>
      </c>
      <c r="J753" s="1179" t="str">
        <f t="shared" si="101"/>
        <v/>
      </c>
      <c r="K753" s="1179" t="str">
        <f t="shared" si="10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2">IF(C757&gt;0,C757,"")</f>
        <v/>
      </c>
      <c r="I757" s="1179" t="str">
        <f t="shared" si="102"/>
        <v/>
      </c>
      <c r="J757" s="1179" t="str">
        <f t="shared" si="102"/>
        <v/>
      </c>
      <c r="K757" s="1179" t="str">
        <f t="shared" si="10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2"/>
        <v/>
      </c>
      <c r="I758" s="1179" t="str">
        <f t="shared" si="102"/>
        <v/>
      </c>
      <c r="J758" s="1179" t="str">
        <f t="shared" si="102"/>
        <v/>
      </c>
      <c r="K758" s="1179" t="str">
        <f t="shared" si="10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2"/>
        <v/>
      </c>
      <c r="I759" s="1179" t="str">
        <f t="shared" si="102"/>
        <v/>
      </c>
      <c r="J759" s="1179" t="str">
        <f t="shared" si="102"/>
        <v/>
      </c>
      <c r="K759" s="1179" t="str">
        <f t="shared" si="10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3">IF(C763&gt;0,C763,"")</f>
        <v/>
      </c>
      <c r="I763" s="1179" t="str">
        <f t="shared" si="103"/>
        <v/>
      </c>
      <c r="J763" s="1179" t="str">
        <f t="shared" si="103"/>
        <v/>
      </c>
      <c r="K763" s="1179" t="str">
        <f t="shared" si="10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3"/>
        <v/>
      </c>
      <c r="I764" s="1179" t="str">
        <f t="shared" si="103"/>
        <v/>
      </c>
      <c r="J764" s="1179" t="str">
        <f t="shared" si="103"/>
        <v/>
      </c>
      <c r="K764" s="1179" t="str">
        <f t="shared" si="10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4">IF(H772="","",SUM(H772)-SUM(C772))</f>
        <v>0</v>
      </c>
      <c r="N772" s="1388">
        <f t="shared" si="104"/>
        <v>60</v>
      </c>
      <c r="O772" s="1388">
        <f t="shared" si="104"/>
        <v>24</v>
      </c>
      <c r="P772" s="1388">
        <f t="shared" si="104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4"/>
        <v>0</v>
      </c>
      <c r="N773" s="1388">
        <f t="shared" si="104"/>
        <v>6</v>
      </c>
      <c r="O773" s="1388">
        <f t="shared" si="104"/>
        <v>40</v>
      </c>
      <c r="P773" s="1388">
        <f t="shared" si="104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4"/>
        <v>0</v>
      </c>
      <c r="N774" s="1388">
        <f t="shared" si="104"/>
        <v>240</v>
      </c>
      <c r="O774" s="1388">
        <f t="shared" si="104"/>
        <v>200</v>
      </c>
      <c r="P774" s="1388">
        <f t="shared" si="104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4"/>
        <v>0</v>
      </c>
      <c r="N775" s="1388">
        <f t="shared" si="104"/>
        <v>-617</v>
      </c>
      <c r="O775" s="1388">
        <f t="shared" si="104"/>
        <v>-534</v>
      </c>
      <c r="P775" s="1388">
        <f t="shared" si="104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4"/>
        <v>0</v>
      </c>
      <c r="N776" s="1388">
        <f t="shared" si="104"/>
        <v>0</v>
      </c>
      <c r="O776" s="1388">
        <f t="shared" si="104"/>
        <v>0</v>
      </c>
      <c r="P776" s="1388">
        <f t="shared" si="10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5">IF(H781="","",SUM(H781)-SUM(C781))</f>
        <v>0</v>
      </c>
      <c r="N781" s="1388">
        <f t="shared" si="105"/>
        <v>1200</v>
      </c>
      <c r="O781" s="1388">
        <f t="shared" si="105"/>
        <v>1200</v>
      </c>
      <c r="P781" s="1388">
        <f t="shared" si="105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5"/>
        <v>0</v>
      </c>
      <c r="N782" s="1388">
        <f t="shared" si="105"/>
        <v>-1200</v>
      </c>
      <c r="O782" s="1388">
        <f t="shared" si="105"/>
        <v>-400</v>
      </c>
      <c r="P782" s="1388">
        <f t="shared" si="105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5"/>
        <v>0</v>
      </c>
      <c r="N783" s="1388">
        <f t="shared" si="105"/>
        <v>0</v>
      </c>
      <c r="O783" s="1388">
        <f t="shared" si="105"/>
        <v>0</v>
      </c>
      <c r="P783" s="1388">
        <f t="shared" si="10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5"/>
        <v>0</v>
      </c>
      <c r="N784" s="1388">
        <f t="shared" si="105"/>
        <v>0</v>
      </c>
      <c r="O784" s="1388">
        <f t="shared" si="105"/>
        <v>0</v>
      </c>
      <c r="P784" s="1388">
        <f t="shared" si="10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5"/>
        <v>0</v>
      </c>
      <c r="N785" s="1388">
        <f t="shared" si="105"/>
        <v>0</v>
      </c>
      <c r="O785" s="1388">
        <f t="shared" si="105"/>
        <v>0</v>
      </c>
      <c r="P785" s="1388">
        <f t="shared" si="105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6">IF(H790="","",SUM(H790)-SUM(C790))</f>
        <v/>
      </c>
      <c r="N790" s="1388" t="str">
        <f t="shared" ref="N790:P810" si="107">IF(I790="","",SUM(I790)-SUM(D790))</f>
        <v/>
      </c>
      <c r="O790" s="1388" t="str">
        <f t="shared" si="107"/>
        <v/>
      </c>
      <c r="P790" s="1388" t="str">
        <f t="shared" si="10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6"/>
        <v>0</v>
      </c>
      <c r="N791" s="1388">
        <f t="shared" si="107"/>
        <v>0</v>
      </c>
      <c r="O791" s="1388">
        <f t="shared" si="107"/>
        <v>0</v>
      </c>
      <c r="P791" s="1388">
        <f t="shared" si="10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6"/>
        <v>0</v>
      </c>
      <c r="N792" s="1388">
        <f t="shared" si="107"/>
        <v>0</v>
      </c>
      <c r="O792" s="1388">
        <f t="shared" si="107"/>
        <v>0</v>
      </c>
      <c r="P792" s="1388">
        <f t="shared" si="10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6"/>
        <v>0</v>
      </c>
      <c r="N793" s="1388">
        <f t="shared" si="107"/>
        <v>0</v>
      </c>
      <c r="O793" s="1388">
        <f t="shared" si="107"/>
        <v>0</v>
      </c>
      <c r="P793" s="1388">
        <f t="shared" si="10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6"/>
        <v>0</v>
      </c>
      <c r="N794" s="1388">
        <f t="shared" si="107"/>
        <v>0</v>
      </c>
      <c r="O794" s="1388">
        <f t="shared" si="107"/>
        <v>0</v>
      </c>
      <c r="P794" s="1388">
        <f t="shared" si="10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6"/>
        <v>0</v>
      </c>
      <c r="N795" s="1388">
        <f t="shared" si="107"/>
        <v>0</v>
      </c>
      <c r="O795" s="1388">
        <f t="shared" si="107"/>
        <v>0</v>
      </c>
      <c r="P795" s="1388">
        <f t="shared" si="10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6"/>
        <v>0</v>
      </c>
      <c r="N796" s="1388">
        <f t="shared" si="107"/>
        <v>0</v>
      </c>
      <c r="O796" s="1388">
        <f t="shared" si="107"/>
        <v>0</v>
      </c>
      <c r="P796" s="1388">
        <f t="shared" si="10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6"/>
        <v>0</v>
      </c>
      <c r="N797" s="1388">
        <f t="shared" si="107"/>
        <v>0</v>
      </c>
      <c r="O797" s="1388">
        <f t="shared" si="107"/>
        <v>0</v>
      </c>
      <c r="P797" s="1388">
        <f t="shared" si="10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6"/>
        <v>0</v>
      </c>
      <c r="N798" s="1388">
        <f t="shared" si="107"/>
        <v>0</v>
      </c>
      <c r="O798" s="1388">
        <f t="shared" si="107"/>
        <v>0</v>
      </c>
      <c r="P798" s="1388">
        <f t="shared" si="10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6"/>
        <v>0</v>
      </c>
      <c r="N799" s="1388">
        <f t="shared" si="107"/>
        <v>300</v>
      </c>
      <c r="O799" s="1388">
        <f t="shared" si="107"/>
        <v>300</v>
      </c>
      <c r="P799" s="1388">
        <f t="shared" si="107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6"/>
        <v>0</v>
      </c>
      <c r="N800" s="1388">
        <f t="shared" si="107"/>
        <v>420</v>
      </c>
      <c r="O800" s="1388">
        <f t="shared" si="107"/>
        <v>420</v>
      </c>
      <c r="P800" s="1388">
        <f t="shared" si="107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6"/>
        <v>0</v>
      </c>
      <c r="N801" s="1388">
        <f t="shared" si="107"/>
        <v>1800</v>
      </c>
      <c r="O801" s="1388">
        <f t="shared" si="107"/>
        <v>1250</v>
      </c>
      <c r="P801" s="1388">
        <f t="shared" si="107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6"/>
        <v>0</v>
      </c>
      <c r="N802" s="1388">
        <f t="shared" si="107"/>
        <v>216</v>
      </c>
      <c r="O802" s="1388">
        <f t="shared" si="107"/>
        <v>-240</v>
      </c>
      <c r="P802" s="1388">
        <f t="shared" si="107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6"/>
        <v>0</v>
      </c>
      <c r="N803" s="1388">
        <f t="shared" si="107"/>
        <v>-432</v>
      </c>
      <c r="O803" s="1388">
        <f t="shared" si="107"/>
        <v>-1272</v>
      </c>
      <c r="P803" s="1388">
        <f t="shared" si="107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6"/>
        <v>0</v>
      </c>
      <c r="N804" s="1388">
        <f t="shared" si="107"/>
        <v>0</v>
      </c>
      <c r="O804" s="1388">
        <f t="shared" si="107"/>
        <v>0</v>
      </c>
      <c r="P804" s="1388">
        <f t="shared" si="10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6"/>
        <v>0</v>
      </c>
      <c r="N805" s="1388">
        <f t="shared" si="107"/>
        <v>0</v>
      </c>
      <c r="O805" s="1388">
        <f t="shared" si="107"/>
        <v>0</v>
      </c>
      <c r="P805" s="1388">
        <f t="shared" si="10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6"/>
        <v>0</v>
      </c>
      <c r="N806" s="1388">
        <f t="shared" si="107"/>
        <v>45</v>
      </c>
      <c r="O806" s="1388">
        <f t="shared" si="107"/>
        <v>45</v>
      </c>
      <c r="P806" s="1388">
        <f t="shared" si="107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6"/>
        <v>0</v>
      </c>
      <c r="N807" s="1388">
        <f t="shared" si="107"/>
        <v>3701.0000000000009</v>
      </c>
      <c r="O807" s="1388">
        <f t="shared" si="107"/>
        <v>3701.0000000000009</v>
      </c>
      <c r="P807" s="1388">
        <f t="shared" si="107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6"/>
        <v>0</v>
      </c>
      <c r="N808" s="1388">
        <f t="shared" si="107"/>
        <v>20808</v>
      </c>
      <c r="O808" s="1388">
        <f t="shared" si="107"/>
        <v>20808</v>
      </c>
      <c r="P808" s="1388">
        <f t="shared" si="107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6"/>
        <v>0</v>
      </c>
      <c r="N809" s="1388">
        <f t="shared" si="107"/>
        <v>0</v>
      </c>
      <c r="O809" s="1388">
        <f t="shared" si="107"/>
        <v>0</v>
      </c>
      <c r="P809" s="1388">
        <f t="shared" si="10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6"/>
        <v>0</v>
      </c>
      <c r="N810" s="1388">
        <f t="shared" si="107"/>
        <v>0</v>
      </c>
      <c r="O810" s="1388">
        <f t="shared" si="107"/>
        <v>0</v>
      </c>
      <c r="P810" s="1388">
        <f t="shared" si="10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4384</v>
      </c>
      <c r="E811" s="1188">
        <f>E20-E31</f>
        <v>6678</v>
      </c>
      <c r="F811" s="1188">
        <f>F20-F31</f>
        <v>83036.5</v>
      </c>
      <c r="G811" s="1181"/>
      <c r="H811" s="1189">
        <f>C811*'Exp factors'!$D$71</f>
        <v>0</v>
      </c>
      <c r="I811" s="1189">
        <f>D811*'Exp factors'!$D$71</f>
        <v>4384</v>
      </c>
      <c r="J811" s="1189">
        <f>E811*'Exp factors'!$D$71</f>
        <v>6678</v>
      </c>
      <c r="K811" s="1189">
        <f>F811*'Exp factors'!$D$71</f>
        <v>83036.5</v>
      </c>
      <c r="L811" s="1181"/>
      <c r="M811" s="1189">
        <f t="shared" ref="M811" si="108">IF(H811="","",SUM(H811)-SUM(C811))</f>
        <v>0</v>
      </c>
      <c r="N811" s="1189">
        <f t="shared" ref="N811" si="109">IF(I811="","",SUM(I811)-SUM(D811))</f>
        <v>0</v>
      </c>
      <c r="O811" s="1189">
        <f t="shared" ref="O811" si="110">IF(J811="","",SUM(J811)-SUM(E811))</f>
        <v>0</v>
      </c>
      <c r="P811" s="1189">
        <f t="shared" ref="P811" si="11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2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3">IF(MAX(C821:F821,H821:K821)&gt;0,S820+1,S820)</f>
        <v>0</v>
      </c>
      <c r="T821" s="46" t="str">
        <f t="shared" si="112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3"/>
        <v>0</v>
      </c>
      <c r="T822" s="46" t="str">
        <f t="shared" si="112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3"/>
        <v>0</v>
      </c>
      <c r="T823" s="46" t="str">
        <f t="shared" si="112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3"/>
        <v>0</v>
      </c>
      <c r="T824" s="46" t="str">
        <f t="shared" si="112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3"/>
        <v>0</v>
      </c>
      <c r="T825" s="46" t="str">
        <f t="shared" si="112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3"/>
        <v>0</v>
      </c>
      <c r="T826" s="46" t="str">
        <f t="shared" si="112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3"/>
        <v>0</v>
      </c>
      <c r="T827" s="46" t="str">
        <f t="shared" si="112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3"/>
        <v>1</v>
      </c>
      <c r="T828" s="46">
        <f t="shared" si="112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3"/>
        <v>1</v>
      </c>
      <c r="T829" s="46" t="str">
        <f t="shared" si="11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3"/>
        <v>1</v>
      </c>
      <c r="T830" s="46" t="str">
        <f t="shared" si="112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3"/>
        <v>1</v>
      </c>
      <c r="T831" s="46" t="str">
        <f t="shared" si="11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3"/>
        <v>2</v>
      </c>
      <c r="T832" s="46">
        <f t="shared" si="112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3"/>
        <v>2</v>
      </c>
      <c r="T833" s="46" t="str">
        <f t="shared" si="11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3"/>
        <v>2</v>
      </c>
      <c r="T834" s="46" t="str">
        <f t="shared" si="11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3"/>
        <v>2</v>
      </c>
      <c r="T835" s="46" t="str">
        <f t="shared" si="112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3"/>
        <v>2</v>
      </c>
      <c r="T836" s="46" t="str">
        <f t="shared" si="11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3"/>
        <v>3</v>
      </c>
      <c r="T837" s="46">
        <f t="shared" si="112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3"/>
        <v>3</v>
      </c>
      <c r="T838" s="46" t="str">
        <f t="shared" si="112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3"/>
        <v>3</v>
      </c>
      <c r="T839" s="46" t="str">
        <f t="shared" si="11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3"/>
        <v>3</v>
      </c>
      <c r="T840" s="46" t="str">
        <f t="shared" si="11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3"/>
        <v>3</v>
      </c>
      <c r="T841" s="46" t="str">
        <f t="shared" si="112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3"/>
        <v>3</v>
      </c>
      <c r="T842" s="46" t="str">
        <f t="shared" si="112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3"/>
        <v>3</v>
      </c>
      <c r="T843" s="46" t="str">
        <f t="shared" si="112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3"/>
        <v>4</v>
      </c>
      <c r="T844" s="46">
        <f t="shared" si="112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3"/>
        <v>4</v>
      </c>
      <c r="T845" s="46" t="str">
        <f t="shared" si="112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3"/>
        <v>4</v>
      </c>
      <c r="T846" s="46" t="str">
        <f t="shared" si="112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3"/>
        <v>4</v>
      </c>
      <c r="T847" s="46" t="str">
        <f t="shared" si="112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3"/>
        <v>4</v>
      </c>
      <c r="T848" s="46" t="str">
        <f t="shared" si="112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3"/>
        <v>4</v>
      </c>
      <c r="T849" s="46" t="str">
        <f t="shared" si="112"/>
        <v/>
      </c>
      <c r="U849" s="1051">
        <v>849</v>
      </c>
      <c r="V849" s="46"/>
    </row>
    <row r="850" spans="1:22" ht="15.75" customHeight="1">
      <c r="A850" s="1357" t="s">
        <v>696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3"/>
        <v>4</v>
      </c>
      <c r="T850" s="46" t="str">
        <f t="shared" si="11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3"/>
        <v>4</v>
      </c>
      <c r="T851" s="46" t="str">
        <f t="shared" si="112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3"/>
        <v>5</v>
      </c>
      <c r="T852" s="46">
        <f t="shared" si="112"/>
        <v>5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3"/>
        <v>5</v>
      </c>
      <c r="T853" s="46" t="str">
        <f t="shared" si="11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3"/>
        <v>5</v>
      </c>
      <c r="T854" s="46" t="str">
        <f t="shared" si="112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3"/>
        <v>6</v>
      </c>
      <c r="T855" s="46">
        <f t="shared" si="112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3"/>
        <v>7</v>
      </c>
      <c r="T856" s="46">
        <f t="shared" si="112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3"/>
        <v>7</v>
      </c>
      <c r="T857" s="46" t="str">
        <f t="shared" si="11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4">SUM(D$455)</f>
        <v>0.47186226650062263</v>
      </c>
      <c r="E859" s="1114">
        <f t="shared" si="114"/>
        <v>0.23593113325031131</v>
      </c>
      <c r="F859" s="1114">
        <f t="shared" si="114"/>
        <v>0.23593113325031131</v>
      </c>
      <c r="G859" s="939"/>
      <c r="H859" s="1114">
        <f>SUM(H$455)</f>
        <v>0</v>
      </c>
      <c r="I859" s="1114">
        <f t="shared" ref="I859:K859" si="115">SUM(I$455)</f>
        <v>0</v>
      </c>
      <c r="J859" s="1114">
        <f t="shared" si="115"/>
        <v>0</v>
      </c>
      <c r="K859" s="1114">
        <f t="shared" si="115"/>
        <v>0</v>
      </c>
      <c r="L859" s="939"/>
      <c r="M859" s="1114">
        <f>SUM(M$455)</f>
        <v>0</v>
      </c>
      <c r="N859" s="1114">
        <f t="shared" ref="N859:P859" si="116">SUM(N$455)</f>
        <v>0</v>
      </c>
      <c r="O859" s="1114">
        <f t="shared" si="116"/>
        <v>0</v>
      </c>
      <c r="P859" s="1114">
        <f t="shared" si="11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7">SUM(D$464)</f>
        <v>9.46331506849315E-2</v>
      </c>
      <c r="E860" s="1114">
        <f t="shared" si="117"/>
        <v>9.46331506849315E-2</v>
      </c>
      <c r="F860" s="1114">
        <f t="shared" si="117"/>
        <v>9.46331506849315E-2</v>
      </c>
      <c r="G860" s="939"/>
      <c r="H860" s="1114">
        <f>SUM(H$464)</f>
        <v>0</v>
      </c>
      <c r="I860" s="1114">
        <f t="shared" ref="I860:K860" si="118">SUM(I$464)</f>
        <v>0</v>
      </c>
      <c r="J860" s="1114">
        <f t="shared" si="118"/>
        <v>0</v>
      </c>
      <c r="K860" s="1114">
        <f t="shared" si="118"/>
        <v>0</v>
      </c>
      <c r="L860" s="939"/>
      <c r="M860" s="1114">
        <f>SUM(M$464)</f>
        <v>0</v>
      </c>
      <c r="N860" s="1114">
        <f t="shared" ref="N860:P860" si="119">SUM(N$464)</f>
        <v>0</v>
      </c>
      <c r="O860" s="1114">
        <f t="shared" si="119"/>
        <v>0</v>
      </c>
      <c r="P860" s="1114">
        <f t="shared" si="11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20">SUM(D$473)</f>
        <v>9.2286874221668744E-2</v>
      </c>
      <c r="E861" s="1114">
        <f t="shared" si="120"/>
        <v>9.2286874221668744E-2</v>
      </c>
      <c r="F861" s="1114">
        <f t="shared" si="120"/>
        <v>0.15688768617683685</v>
      </c>
      <c r="G861" s="939"/>
      <c r="H861" s="1114">
        <f>SUM(H$473)</f>
        <v>0</v>
      </c>
      <c r="I861" s="1114">
        <f t="shared" ref="I861:K861" si="121">SUM(I$473)</f>
        <v>4.1743776476445053E-2</v>
      </c>
      <c r="J861" s="1114">
        <f t="shared" si="121"/>
        <v>4.1743776476445053E-2</v>
      </c>
      <c r="K861" s="1114">
        <f t="shared" si="121"/>
        <v>4.1743776476445053E-2</v>
      </c>
      <c r="L861" s="939"/>
      <c r="M861" s="1114">
        <f>SUM(M$473)</f>
        <v>0</v>
      </c>
      <c r="N861" s="1114">
        <f t="shared" ref="N861:P861" si="122">SUM(N$473)</f>
        <v>-5.054309774522369E-2</v>
      </c>
      <c r="O861" s="1114">
        <f t="shared" si="122"/>
        <v>-5.054309774522369E-2</v>
      </c>
      <c r="P861" s="1114">
        <f t="shared" si="122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3">SUM(D$482)</f>
        <v>1.9552303860523038E-2</v>
      </c>
      <c r="E862" s="1114">
        <f t="shared" si="123"/>
        <v>1.9552303860523038E-2</v>
      </c>
      <c r="F862" s="1114">
        <f t="shared" si="123"/>
        <v>1.9552303860523038E-2</v>
      </c>
      <c r="G862" s="939"/>
      <c r="H862" s="1114">
        <f>SUM(H$482)</f>
        <v>0</v>
      </c>
      <c r="I862" s="1114">
        <f t="shared" ref="I862:K862" si="124">SUM(I$482)</f>
        <v>6.8499749728887158E-3</v>
      </c>
      <c r="J862" s="1114">
        <f t="shared" si="124"/>
        <v>6.8499749728887158E-3</v>
      </c>
      <c r="K862" s="1114">
        <f t="shared" si="124"/>
        <v>6.8499749728887158E-3</v>
      </c>
      <c r="L862" s="939"/>
      <c r="M862" s="1114">
        <f>SUM(M$482)</f>
        <v>0</v>
      </c>
      <c r="N862" s="1114">
        <f t="shared" ref="N862:P862" si="125">SUM(N$482)</f>
        <v>-1.2702328887634323E-2</v>
      </c>
      <c r="O862" s="1114">
        <f t="shared" si="125"/>
        <v>-1.2702328887634323E-2</v>
      </c>
      <c r="P862" s="1114">
        <f t="shared" si="125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6">SUM(D$491)</f>
        <v>0</v>
      </c>
      <c r="E863" s="1114">
        <f t="shared" si="126"/>
        <v>8.8689250311332499E-2</v>
      </c>
      <c r="F863" s="1114">
        <f t="shared" si="126"/>
        <v>0.13303387546699874</v>
      </c>
      <c r="G863" s="939"/>
      <c r="H863" s="1114">
        <f>SUM(H$491)</f>
        <v>0</v>
      </c>
      <c r="I863" s="1114">
        <f t="shared" ref="I863:K863" si="127">SUM(I$491)</f>
        <v>0.15239060633791651</v>
      </c>
      <c r="J863" s="1114">
        <f t="shared" si="127"/>
        <v>0.15239060633791651</v>
      </c>
      <c r="K863" s="1114">
        <f t="shared" si="127"/>
        <v>0.15239060633791651</v>
      </c>
      <c r="L863" s="939"/>
      <c r="M863" s="1114">
        <f>SUM(M$491)</f>
        <v>0</v>
      </c>
      <c r="N863" s="1114">
        <f t="shared" ref="N863:P863" si="128">SUM(N$491)</f>
        <v>0.15239060633791651</v>
      </c>
      <c r="O863" s="1114">
        <f t="shared" si="128"/>
        <v>6.3701356026584013E-2</v>
      </c>
      <c r="P863" s="1114">
        <f t="shared" si="128"/>
        <v>1.9356730870917771E-2</v>
      </c>
      <c r="Q863" s="1024" t="str">
        <f>$Q$493</f>
        <v>fpl</v>
      </c>
      <c r="R863" s="44" t="str">
        <f t="shared" ref="R863:R887" si="12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130">SUM(D$500)</f>
        <v>0</v>
      </c>
      <c r="E864" s="1114">
        <f t="shared" si="130"/>
        <v>0</v>
      </c>
      <c r="F864" s="1114">
        <f t="shared" si="130"/>
        <v>0</v>
      </c>
      <c r="G864" s="939"/>
      <c r="H864" s="1114">
        <f>SUM(H$500)</f>
        <v>0</v>
      </c>
      <c r="I864" s="1114">
        <f t="shared" ref="I864:K864" si="131">SUM(I$500)</f>
        <v>4.0039884208984376E-2</v>
      </c>
      <c r="J864" s="1114">
        <f t="shared" si="131"/>
        <v>4.0039884208984376E-2</v>
      </c>
      <c r="K864" s="1114">
        <f t="shared" si="131"/>
        <v>4.0039884208984376E-2</v>
      </c>
      <c r="L864" s="939"/>
      <c r="M864" s="1114">
        <f>SUM(M$500)</f>
        <v>0</v>
      </c>
      <c r="N864" s="1114">
        <f t="shared" ref="N864:P864" si="132">SUM(N$500)</f>
        <v>4.0039884208984376E-2</v>
      </c>
      <c r="O864" s="1114">
        <f t="shared" si="132"/>
        <v>4.0039884208984376E-2</v>
      </c>
      <c r="P864" s="1114">
        <f t="shared" si="132"/>
        <v>4.0039884208984376E-2</v>
      </c>
      <c r="Q864" s="1024" t="str">
        <f>$Q$502</f>
        <v>fpl</v>
      </c>
      <c r="R864" s="44" t="str">
        <f t="shared" si="12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3">SUM(D$506)</f>
        <v>0</v>
      </c>
      <c r="E865" s="1114">
        <f t="shared" si="133"/>
        <v>0</v>
      </c>
      <c r="F865" s="1114">
        <f t="shared" si="133"/>
        <v>0.1355626400996264</v>
      </c>
      <c r="G865" s="939"/>
      <c r="H865" s="1114">
        <f>SUM(H$506)</f>
        <v>0</v>
      </c>
      <c r="I865" s="1114">
        <f t="shared" ref="I865:K865" si="134">SUM(I$506)</f>
        <v>2.0254077046125727E-2</v>
      </c>
      <c r="J865" s="1114">
        <f t="shared" si="134"/>
        <v>2.0254077046125727E-2</v>
      </c>
      <c r="K865" s="1114">
        <f t="shared" si="134"/>
        <v>2.0254077046125727E-2</v>
      </c>
      <c r="L865" s="939"/>
      <c r="M865" s="1114">
        <f>SUM(M$506)</f>
        <v>0</v>
      </c>
      <c r="N865" s="1114">
        <f t="shared" ref="N865:P865" si="135">SUM(N$506)</f>
        <v>2.0254077046125727E-2</v>
      </c>
      <c r="O865" s="1114">
        <f t="shared" si="135"/>
        <v>2.0254077046125727E-2</v>
      </c>
      <c r="P865" s="1114">
        <f t="shared" si="135"/>
        <v>-0.11530856305350068</v>
      </c>
      <c r="Q865" s="1024" t="str">
        <f>$Q$508</f>
        <v>fpl</v>
      </c>
      <c r="R865" s="44" t="str">
        <f t="shared" si="12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6">SUM(D$512)</f>
        <v>0.13725717310087177</v>
      </c>
      <c r="E866" s="1114">
        <f t="shared" si="136"/>
        <v>0.1055824408468244</v>
      </c>
      <c r="F866" s="1114">
        <f t="shared" si="136"/>
        <v>0</v>
      </c>
      <c r="G866" s="939"/>
      <c r="H866" s="1114">
        <f>SUM(H$512)</f>
        <v>0</v>
      </c>
      <c r="I866" s="1114">
        <f t="shared" ref="I866:K866" si="137">SUM(I$512)</f>
        <v>1.3335009323731963E-2</v>
      </c>
      <c r="J866" s="1114">
        <f t="shared" si="137"/>
        <v>1.3335009323731963E-2</v>
      </c>
      <c r="K866" s="1114">
        <f t="shared" si="137"/>
        <v>1.3335009323731963E-2</v>
      </c>
      <c r="L866" s="939"/>
      <c r="M866" s="1114">
        <f>SUM(M$512)</f>
        <v>0</v>
      </c>
      <c r="N866" s="1114">
        <f t="shared" ref="N866:P866" si="138">SUM(N$512)</f>
        <v>-0.1239221637771398</v>
      </c>
      <c r="O866" s="1114">
        <f t="shared" si="138"/>
        <v>-9.2247431523092435E-2</v>
      </c>
      <c r="P866" s="1114">
        <f t="shared" si="138"/>
        <v>1.3335009323731963E-2</v>
      </c>
      <c r="Q866" s="1198" t="str">
        <f>$Q$514</f>
        <v>fpl</v>
      </c>
      <c r="R866" s="44" t="str">
        <f t="shared" si="12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9">SUM(D$518)</f>
        <v>0.11731382316313822</v>
      </c>
      <c r="E867" s="1114">
        <f t="shared" si="139"/>
        <v>0.11731382316313822</v>
      </c>
      <c r="F867" s="1114">
        <f t="shared" si="139"/>
        <v>0.11731382316313822</v>
      </c>
      <c r="G867" s="939"/>
      <c r="H867" s="1114">
        <f>SUM(H$518)</f>
        <v>0</v>
      </c>
      <c r="I867" s="1114">
        <f t="shared" ref="I867:K867" si="140">SUM(I$518)</f>
        <v>6.9223060183329313E-2</v>
      </c>
      <c r="J867" s="1114">
        <f t="shared" si="140"/>
        <v>6.9223060183329313E-2</v>
      </c>
      <c r="K867" s="1114">
        <f t="shared" si="140"/>
        <v>6.9223060183329313E-2</v>
      </c>
      <c r="L867" s="939"/>
      <c r="M867" s="1114">
        <f>SUM(M$518)</f>
        <v>0</v>
      </c>
      <c r="N867" s="1114">
        <f t="shared" ref="N867:P867" si="141">SUM(N$518)</f>
        <v>-4.809076297980891E-2</v>
      </c>
      <c r="O867" s="1114">
        <f t="shared" si="141"/>
        <v>-4.809076297980891E-2</v>
      </c>
      <c r="P867" s="1114">
        <f t="shared" si="141"/>
        <v>-4.809076297980891E-2</v>
      </c>
      <c r="Q867" s="1024" t="str">
        <f>$Q$520</f>
        <v>fpl</v>
      </c>
      <c r="R867" s="44" t="str">
        <f t="shared" si="12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2">SUM(D$524)</f>
        <v>0</v>
      </c>
      <c r="E868" s="1114">
        <f t="shared" si="142"/>
        <v>1.0010779576587794E-2</v>
      </c>
      <c r="F868" s="1114">
        <f t="shared" si="142"/>
        <v>1.0010779576587794E-2</v>
      </c>
      <c r="G868" s="939"/>
      <c r="H868" s="1114">
        <f>SUM(H$524)</f>
        <v>0</v>
      </c>
      <c r="I868" s="1114">
        <f t="shared" ref="I868:K868" si="143">SUM(I$524)</f>
        <v>4.1863769079100461E-3</v>
      </c>
      <c r="J868" s="1114">
        <f t="shared" si="143"/>
        <v>4.1863769079100461E-3</v>
      </c>
      <c r="K868" s="1114">
        <f t="shared" si="143"/>
        <v>4.1863769079100461E-3</v>
      </c>
      <c r="L868" s="939"/>
      <c r="M868" s="1114">
        <f>SUM(M$524)</f>
        <v>0</v>
      </c>
      <c r="N868" s="1114">
        <f t="shared" ref="N868:P868" si="144">SUM(N$524)</f>
        <v>4.1863769079100461E-3</v>
      </c>
      <c r="O868" s="1114">
        <f t="shared" si="144"/>
        <v>-5.8244026686777479E-3</v>
      </c>
      <c r="P868" s="1114">
        <f t="shared" si="144"/>
        <v>-5.8244026686777479E-3</v>
      </c>
      <c r="Q868" s="1024" t="str">
        <f>$Q$526</f>
        <v>fpl</v>
      </c>
      <c r="R868" s="44" t="str">
        <f t="shared" si="12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5">SUM(D$530)</f>
        <v>0</v>
      </c>
      <c r="E869" s="1114">
        <f t="shared" si="145"/>
        <v>1.2357056039850559E-2</v>
      </c>
      <c r="F869" s="1114">
        <f t="shared" si="145"/>
        <v>1.2357056039850559E-2</v>
      </c>
      <c r="G869" s="939"/>
      <c r="H869" s="1114">
        <f>SUM(H$530)</f>
        <v>0</v>
      </c>
      <c r="I869" s="1114">
        <f t="shared" ref="I869:K869" si="146">SUM(I$530)</f>
        <v>6.6514941164040114E-3</v>
      </c>
      <c r="J869" s="1114">
        <f t="shared" si="146"/>
        <v>6.6514941164040114E-3</v>
      </c>
      <c r="K869" s="1114">
        <f t="shared" si="146"/>
        <v>6.6514941164040114E-3</v>
      </c>
      <c r="L869" s="939"/>
      <c r="M869" s="1114">
        <f>SUM(M$530)</f>
        <v>0</v>
      </c>
      <c r="N869" s="1114">
        <f t="shared" ref="N869:P869" si="147">SUM(N$530)</f>
        <v>6.6514941164040114E-3</v>
      </c>
      <c r="O869" s="1114">
        <f t="shared" si="147"/>
        <v>-5.7055619234465471E-3</v>
      </c>
      <c r="P869" s="1114">
        <f t="shared" si="147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48">SUM(D$536)</f>
        <v>0</v>
      </c>
      <c r="E870" s="1114">
        <f t="shared" si="148"/>
        <v>0</v>
      </c>
      <c r="F870" s="1114">
        <f t="shared" si="148"/>
        <v>0</v>
      </c>
      <c r="G870" s="939"/>
      <c r="H870" s="1114">
        <f>SUM(H$536)</f>
        <v>0</v>
      </c>
      <c r="I870" s="1114">
        <f t="shared" ref="I870:K870" si="149">SUM(I$536)</f>
        <v>6.5236465135985258E-2</v>
      </c>
      <c r="J870" s="1114">
        <f t="shared" si="149"/>
        <v>6.5236465135985258E-2</v>
      </c>
      <c r="K870" s="1114">
        <f t="shared" si="149"/>
        <v>6.5236465135985258E-2</v>
      </c>
      <c r="L870" s="939"/>
      <c r="M870" s="1114">
        <f>SUM(M$536)</f>
        <v>0</v>
      </c>
      <c r="N870" s="1114">
        <f t="shared" ref="N870:P870" si="150">SUM(N$536)</f>
        <v>6.5236465135985258E-2</v>
      </c>
      <c r="O870" s="1114">
        <f t="shared" si="150"/>
        <v>6.5236465135985258E-2</v>
      </c>
      <c r="P870" s="1114">
        <f t="shared" si="150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51">SUM(D$542)</f>
        <v>0</v>
      </c>
      <c r="E871" s="1114">
        <f t="shared" si="151"/>
        <v>0</v>
      </c>
      <c r="F871" s="1114">
        <f t="shared" si="151"/>
        <v>3.0631942714819421E-2</v>
      </c>
      <c r="G871" s="939"/>
      <c r="H871" s="1114">
        <f>SUM(H$542)</f>
        <v>0</v>
      </c>
      <c r="I871" s="1114">
        <f t="shared" ref="I871:K871" si="152">SUM(I$542)</f>
        <v>1.0484878246657241E-2</v>
      </c>
      <c r="J871" s="1114">
        <f t="shared" si="152"/>
        <v>1.0484878246657241E-2</v>
      </c>
      <c r="K871" s="1114">
        <f t="shared" si="152"/>
        <v>1.0484878246657241E-2</v>
      </c>
      <c r="L871" s="939"/>
      <c r="M871" s="1114">
        <f>SUM(M$542)</f>
        <v>0</v>
      </c>
      <c r="N871" s="1114">
        <f t="shared" ref="N871:P871" si="153">SUM(N$542)</f>
        <v>1.0484878246657241E-2</v>
      </c>
      <c r="O871" s="1114">
        <f t="shared" si="153"/>
        <v>1.0484878246657241E-2</v>
      </c>
      <c r="P871" s="1114">
        <f t="shared" si="153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4">SUM(D$548)</f>
        <v>0</v>
      </c>
      <c r="E872" s="1114">
        <f t="shared" si="154"/>
        <v>0</v>
      </c>
      <c r="F872" s="1114">
        <f t="shared" si="154"/>
        <v>3.0510585305105853E-3</v>
      </c>
      <c r="G872" s="939"/>
      <c r="H872" s="1114">
        <f>SUM(H$548)</f>
        <v>0</v>
      </c>
      <c r="I872" s="1114">
        <f t="shared" ref="I872:K872" si="155">SUM(I$548)</f>
        <v>4.7146460909842768E-3</v>
      </c>
      <c r="J872" s="1114">
        <f t="shared" si="155"/>
        <v>4.7146460909842768E-3</v>
      </c>
      <c r="K872" s="1114">
        <f t="shared" si="155"/>
        <v>4.7146460909842768E-3</v>
      </c>
      <c r="L872" s="939"/>
      <c r="M872" s="1114">
        <f>SUM(M$548)</f>
        <v>0</v>
      </c>
      <c r="N872" s="1114">
        <f t="shared" ref="N872:P872" si="156">SUM(N$548)</f>
        <v>4.7146460909842768E-3</v>
      </c>
      <c r="O872" s="1114">
        <f t="shared" si="156"/>
        <v>4.7146460909842768E-3</v>
      </c>
      <c r="P872" s="1114">
        <f t="shared" si="156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7">SUM(D$554)</f>
        <v>0</v>
      </c>
      <c r="E873" s="1114">
        <f t="shared" si="157"/>
        <v>5.9308655043586551E-3</v>
      </c>
      <c r="F873" s="1114">
        <f t="shared" si="157"/>
        <v>0</v>
      </c>
      <c r="G873" s="939"/>
      <c r="H873" s="1114">
        <f>SUM(H$554)</f>
        <v>0</v>
      </c>
      <c r="I873" s="1114">
        <f t="shared" ref="I873:K873" si="158">SUM(I$554)</f>
        <v>2.3294279928963192E-3</v>
      </c>
      <c r="J873" s="1114">
        <f t="shared" si="158"/>
        <v>2.3294279928963192E-3</v>
      </c>
      <c r="K873" s="1114">
        <f t="shared" si="158"/>
        <v>2.3294279928963192E-3</v>
      </c>
      <c r="L873" s="939"/>
      <c r="M873" s="1114">
        <f>SUM(M$554)</f>
        <v>0</v>
      </c>
      <c r="N873" s="1114">
        <f t="shared" ref="N873:P873" si="159">SUM(N$554)</f>
        <v>2.3294279928963192E-3</v>
      </c>
      <c r="O873" s="1114">
        <f t="shared" si="159"/>
        <v>-3.6014375114623359E-3</v>
      </c>
      <c r="P873" s="1114">
        <f t="shared" si="159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60">SUM(D$560)</f>
        <v>0</v>
      </c>
      <c r="E874" s="1114">
        <f t="shared" si="160"/>
        <v>2.6069738480697388E-3</v>
      </c>
      <c r="F874" s="1114">
        <f t="shared" si="160"/>
        <v>2.6069738480697388E-3</v>
      </c>
      <c r="G874" s="939"/>
      <c r="H874" s="1114">
        <f>SUM(H$560)</f>
        <v>0</v>
      </c>
      <c r="I874" s="1114">
        <f t="shared" ref="I874:K874" si="161">SUM(I$560)</f>
        <v>1.190520460913079E-3</v>
      </c>
      <c r="J874" s="1114">
        <f t="shared" si="161"/>
        <v>1.190520460913079E-3</v>
      </c>
      <c r="K874" s="1114">
        <f t="shared" si="161"/>
        <v>1.190520460913079E-3</v>
      </c>
      <c r="L874" s="939"/>
      <c r="M874" s="1114">
        <f>SUM(M$560)</f>
        <v>0</v>
      </c>
      <c r="N874" s="1114">
        <f t="shared" ref="N874:P874" si="162">SUM(N$560)</f>
        <v>1.190520460913079E-3</v>
      </c>
      <c r="O874" s="1114">
        <f t="shared" si="162"/>
        <v>-1.4164533871566598E-3</v>
      </c>
      <c r="P874" s="1114">
        <f t="shared" si="162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3">SUM(D$566)</f>
        <v>0</v>
      </c>
      <c r="E875" s="1114">
        <f t="shared" si="163"/>
        <v>8.7594321295143204E-3</v>
      </c>
      <c r="F875" s="1114">
        <f t="shared" si="163"/>
        <v>1.2513474470734745E-2</v>
      </c>
      <c r="G875" s="939"/>
      <c r="H875" s="1114">
        <f>SUM(H$566)</f>
        <v>0</v>
      </c>
      <c r="I875" s="1114">
        <f t="shared" ref="I875:K875" si="164">SUM(I$566)</f>
        <v>2.5431556305595304E-3</v>
      </c>
      <c r="J875" s="1114">
        <f t="shared" si="164"/>
        <v>2.5431556305595304E-3</v>
      </c>
      <c r="K875" s="1114">
        <f t="shared" si="164"/>
        <v>2.5431556305595304E-3</v>
      </c>
      <c r="L875" s="939"/>
      <c r="M875" s="1114">
        <f>SUM(M$566)</f>
        <v>0</v>
      </c>
      <c r="N875" s="1114">
        <f t="shared" ref="N875:P875" si="165">SUM(N$566)</f>
        <v>2.5431556305595304E-3</v>
      </c>
      <c r="O875" s="1114">
        <f t="shared" si="165"/>
        <v>-6.2162764989547904E-3</v>
      </c>
      <c r="P875" s="1114">
        <f t="shared" si="165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6">SUM(D$572)</f>
        <v>0</v>
      </c>
      <c r="E876" s="1114">
        <f t="shared" si="166"/>
        <v>0</v>
      </c>
      <c r="F876" s="1114">
        <f t="shared" si="166"/>
        <v>0</v>
      </c>
      <c r="G876" s="939"/>
      <c r="H876" s="1114">
        <f>SUM(H$572)</f>
        <v>0</v>
      </c>
      <c r="I876" s="1114">
        <f t="shared" ref="I876:K876" si="167">SUM(I$572)</f>
        <v>6.4452444981512964E-3</v>
      </c>
      <c r="J876" s="1114">
        <f t="shared" si="167"/>
        <v>6.4452444981512964E-3</v>
      </c>
      <c r="K876" s="1114">
        <f t="shared" si="167"/>
        <v>6.4452444981512964E-3</v>
      </c>
      <c r="L876" s="939"/>
      <c r="M876" s="1114">
        <f>SUM(M$572)</f>
        <v>0</v>
      </c>
      <c r="N876" s="1114">
        <f t="shared" ref="N876:P876" si="168">SUM(N$572)</f>
        <v>6.4452444981512964E-3</v>
      </c>
      <c r="O876" s="1114">
        <f t="shared" si="168"/>
        <v>6.4452444981512964E-3</v>
      </c>
      <c r="P876" s="1114">
        <f t="shared" si="168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9">SUM(D$578)</f>
        <v>0</v>
      </c>
      <c r="E877" s="1114">
        <f t="shared" si="169"/>
        <v>8.9940597758405971E-3</v>
      </c>
      <c r="F877" s="1114">
        <f t="shared" si="169"/>
        <v>0</v>
      </c>
      <c r="G877" s="939"/>
      <c r="H877" s="1114">
        <f>SUM(H$578)</f>
        <v>0</v>
      </c>
      <c r="I877" s="1114">
        <f t="shared" ref="I877:K877" si="170">SUM(I$578)</f>
        <v>1.7428331246525793E-3</v>
      </c>
      <c r="J877" s="1114">
        <f t="shared" si="170"/>
        <v>1.7428331246525793E-3</v>
      </c>
      <c r="K877" s="1114">
        <f t="shared" si="170"/>
        <v>1.7428331246525793E-3</v>
      </c>
      <c r="L877" s="939"/>
      <c r="M877" s="1114">
        <f>SUM(M$578)</f>
        <v>0</v>
      </c>
      <c r="N877" s="1114">
        <f t="shared" ref="N877:P877" si="171">SUM(N$578)</f>
        <v>1.7428331246525793E-3</v>
      </c>
      <c r="O877" s="1114">
        <f t="shared" si="171"/>
        <v>-7.2512266511880179E-3</v>
      </c>
      <c r="P877" s="1114">
        <f t="shared" si="171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2">SUM(D$584)</f>
        <v>0</v>
      </c>
      <c r="E878" s="1114">
        <f t="shared" si="172"/>
        <v>0</v>
      </c>
      <c r="F878" s="1114">
        <f t="shared" si="172"/>
        <v>0</v>
      </c>
      <c r="G878" s="939"/>
      <c r="H878" s="1114">
        <f>SUM(H$584)</f>
        <v>0</v>
      </c>
      <c r="I878" s="1114">
        <f t="shared" ref="I878:K878" si="173">SUM(I$584)</f>
        <v>1.8095648906604107E-2</v>
      </c>
      <c r="J878" s="1114">
        <f t="shared" si="173"/>
        <v>1.8095648906604107E-2</v>
      </c>
      <c r="K878" s="1114">
        <f t="shared" si="173"/>
        <v>1.8095648906604107E-2</v>
      </c>
      <c r="L878" s="939"/>
      <c r="M878" s="1114">
        <f>SUM(M$584)</f>
        <v>0</v>
      </c>
      <c r="N878" s="1114">
        <f t="shared" ref="N878:P878" si="174">SUM(N$584)</f>
        <v>1.8095648906604107E-2</v>
      </c>
      <c r="O878" s="1114">
        <f t="shared" si="174"/>
        <v>1.8095648906604107E-2</v>
      </c>
      <c r="P878" s="1114">
        <f t="shared" si="174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5">SUM(D$590)</f>
        <v>0</v>
      </c>
      <c r="E879" s="1114">
        <f t="shared" si="175"/>
        <v>1.7320734246575344E-2</v>
      </c>
      <c r="F879" s="1114">
        <f t="shared" si="175"/>
        <v>8.6603671232876722E-3</v>
      </c>
      <c r="G879" s="939"/>
      <c r="H879" s="1114">
        <f>SUM(H$590)</f>
        <v>0</v>
      </c>
      <c r="I879" s="1114">
        <f t="shared" ref="I879:K879" si="176">SUM(I$590)</f>
        <v>1.8469185559062888E-3</v>
      </c>
      <c r="J879" s="1114">
        <f t="shared" si="176"/>
        <v>1.8469185559062888E-3</v>
      </c>
      <c r="K879" s="1114">
        <f t="shared" si="176"/>
        <v>1.8469185559062888E-3</v>
      </c>
      <c r="L879" s="939"/>
      <c r="M879" s="1114">
        <f>SUM(M$590)</f>
        <v>0</v>
      </c>
      <c r="N879" s="1114">
        <f t="shared" ref="N879:P879" si="177">SUM(N$590)</f>
        <v>1.8469185559062888E-3</v>
      </c>
      <c r="O879" s="1114">
        <f t="shared" si="177"/>
        <v>-1.5473815690669055E-2</v>
      </c>
      <c r="P879" s="1114">
        <f t="shared" si="177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8">SUM(D$597)</f>
        <v>0</v>
      </c>
      <c r="E880" s="1114">
        <f t="shared" si="178"/>
        <v>0</v>
      </c>
      <c r="F880" s="1114">
        <f t="shared" si="178"/>
        <v>0</v>
      </c>
      <c r="G880" s="939"/>
      <c r="H880" s="1114">
        <f>SUM(H$597)</f>
        <v>0</v>
      </c>
      <c r="I880" s="1114">
        <f t="shared" ref="I880:K880" si="179">SUM(I$597)</f>
        <v>0</v>
      </c>
      <c r="J880" s="1114">
        <f t="shared" si="179"/>
        <v>0</v>
      </c>
      <c r="K880" s="1114">
        <f t="shared" si="179"/>
        <v>0</v>
      </c>
      <c r="L880" s="939"/>
      <c r="M880" s="1114">
        <f>SUM(M$597)</f>
        <v>0</v>
      </c>
      <c r="N880" s="1114">
        <f t="shared" ref="N880:P880" si="180">SUM(N$597)</f>
        <v>0</v>
      </c>
      <c r="O880" s="1114">
        <f t="shared" si="180"/>
        <v>0</v>
      </c>
      <c r="P880" s="1114">
        <f t="shared" si="180"/>
        <v>0</v>
      </c>
      <c r="Q880" s="1024" t="str">
        <f>$Q$599</f>
        <v>des</v>
      </c>
      <c r="R880" s="44" t="str">
        <f t="shared" si="12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81">SUM(D$603)</f>
        <v>0</v>
      </c>
      <c r="E881" s="1114">
        <f t="shared" si="181"/>
        <v>0</v>
      </c>
      <c r="F881" s="1114">
        <f t="shared" si="181"/>
        <v>9.4111755915317569E-4</v>
      </c>
      <c r="G881" s="939"/>
      <c r="H881" s="1114">
        <f>SUM(H$603)</f>
        <v>0</v>
      </c>
      <c r="I881" s="1114">
        <f t="shared" ref="I881:K881" si="182">SUM(I$603)</f>
        <v>1.6008841220431971E-3</v>
      </c>
      <c r="J881" s="1114">
        <f t="shared" si="182"/>
        <v>1.6008841220431971E-3</v>
      </c>
      <c r="K881" s="1114">
        <f t="shared" si="182"/>
        <v>1.6008841220431971E-3</v>
      </c>
      <c r="L881" s="939"/>
      <c r="M881" s="1114">
        <f>SUM(M$603)</f>
        <v>0</v>
      </c>
      <c r="N881" s="1114">
        <f t="shared" ref="N881:P881" si="183">SUM(N$603)</f>
        <v>1.6008841220431971E-3</v>
      </c>
      <c r="O881" s="1114">
        <f t="shared" si="183"/>
        <v>1.6008841220431971E-3</v>
      </c>
      <c r="P881" s="1114">
        <f t="shared" si="183"/>
        <v>6.5976656289002138E-4</v>
      </c>
      <c r="Q881" s="1024" t="str">
        <f>$Q$605</f>
        <v>fpl</v>
      </c>
      <c r="R881" s="44" t="str">
        <f t="shared" si="12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4">SUM(D$609)</f>
        <v>0</v>
      </c>
      <c r="E882" s="1114">
        <f t="shared" si="184"/>
        <v>1.4260146948941468E-2</v>
      </c>
      <c r="F882" s="1114">
        <f t="shared" si="184"/>
        <v>1.4260146948941468E-2</v>
      </c>
      <c r="G882" s="939"/>
      <c r="H882" s="1114">
        <f>SUM(H$609)</f>
        <v>0</v>
      </c>
      <c r="I882" s="1114">
        <f t="shared" ref="I882:K882" si="185">SUM(I$609)</f>
        <v>7.37994481039518E-3</v>
      </c>
      <c r="J882" s="1114">
        <f t="shared" si="185"/>
        <v>7.37994481039518E-3</v>
      </c>
      <c r="K882" s="1114">
        <f t="shared" si="185"/>
        <v>7.37994481039518E-3</v>
      </c>
      <c r="L882" s="939"/>
      <c r="M882" s="1114">
        <f>SUM(M$609)</f>
        <v>0</v>
      </c>
      <c r="N882" s="1114">
        <f t="shared" ref="N882:P882" si="186">SUM(N$609)</f>
        <v>7.37994481039518E-3</v>
      </c>
      <c r="O882" s="1114">
        <f t="shared" si="186"/>
        <v>-6.8802021385462883E-3</v>
      </c>
      <c r="P882" s="1114">
        <f t="shared" si="186"/>
        <v>-6.8802021385462883E-3</v>
      </c>
      <c r="Q882" s="1024" t="str">
        <f>$Q$611</f>
        <v>fpl</v>
      </c>
      <c r="R882" s="44" t="str">
        <f t="shared" si="12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7">SUM(D$615)</f>
        <v>0</v>
      </c>
      <c r="E883" s="1114">
        <f t="shared" si="187"/>
        <v>0</v>
      </c>
      <c r="F883" s="1114">
        <f t="shared" si="187"/>
        <v>5.7570672478206731E-4</v>
      </c>
      <c r="G883" s="939"/>
      <c r="H883" s="1114">
        <f>SUM(H$615)</f>
        <v>0</v>
      </c>
      <c r="I883" s="1114">
        <f t="shared" ref="I883:K883" si="188">SUM(I$615)</f>
        <v>0</v>
      </c>
      <c r="J883" s="1114">
        <f t="shared" si="188"/>
        <v>0</v>
      </c>
      <c r="K883" s="1114">
        <f t="shared" si="188"/>
        <v>0</v>
      </c>
      <c r="L883" s="939"/>
      <c r="M883" s="1114">
        <f>SUM(M$615)</f>
        <v>0</v>
      </c>
      <c r="N883" s="1114">
        <f t="shared" ref="N883:P883" si="189">SUM(N$615)</f>
        <v>0</v>
      </c>
      <c r="O883" s="1114">
        <f t="shared" si="189"/>
        <v>0</v>
      </c>
      <c r="P883" s="1114">
        <f t="shared" si="189"/>
        <v>-5.7570672478206731E-4</v>
      </c>
      <c r="Q883" s="1024" t="str">
        <f>$Q$617</f>
        <v>des</v>
      </c>
      <c r="R883" s="44" t="str">
        <f t="shared" si="12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90">SUM(D$621)</f>
        <v>0</v>
      </c>
      <c r="E884" s="1114">
        <f t="shared" si="190"/>
        <v>0</v>
      </c>
      <c r="F884" s="1114">
        <f t="shared" si="190"/>
        <v>0</v>
      </c>
      <c r="G884" s="939"/>
      <c r="H884" s="1114">
        <f>SUM(H$621)</f>
        <v>0</v>
      </c>
      <c r="I884" s="1114">
        <f t="shared" ref="I884:K884" si="191">SUM(I$621)</f>
        <v>8.4622877826154574E-3</v>
      </c>
      <c r="J884" s="1114">
        <f t="shared" si="191"/>
        <v>8.4622877826154574E-3</v>
      </c>
      <c r="K884" s="1114">
        <f t="shared" si="191"/>
        <v>8.4622877826154574E-3</v>
      </c>
      <c r="L884" s="939"/>
      <c r="M884" s="1114">
        <f>SUM(M$621)</f>
        <v>0</v>
      </c>
      <c r="N884" s="1114">
        <f t="shared" ref="N884:P884" si="192">SUM(N$621)</f>
        <v>8.4622877826154574E-3</v>
      </c>
      <c r="O884" s="1114">
        <f t="shared" si="192"/>
        <v>8.4622877826154574E-3</v>
      </c>
      <c r="P884" s="1114">
        <f t="shared" si="192"/>
        <v>8.4622877826154574E-3</v>
      </c>
      <c r="Q884" s="1024" t="str">
        <f>$Q$623</f>
        <v>fpl</v>
      </c>
      <c r="R884" s="44" t="str">
        <f t="shared" si="12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3">SUM(D$627)</f>
        <v>0</v>
      </c>
      <c r="E885" s="1114">
        <f t="shared" si="193"/>
        <v>0</v>
      </c>
      <c r="F885" s="1114">
        <f t="shared" si="193"/>
        <v>0</v>
      </c>
      <c r="G885" s="939"/>
      <c r="H885" s="1114">
        <f>SUM(H$627)</f>
        <v>0</v>
      </c>
      <c r="I885" s="1114">
        <f t="shared" ref="I885:K885" si="194">SUM(I$627)</f>
        <v>0</v>
      </c>
      <c r="J885" s="1114">
        <f t="shared" si="194"/>
        <v>0</v>
      </c>
      <c r="K885" s="1114">
        <f t="shared" si="194"/>
        <v>0</v>
      </c>
      <c r="L885" s="939"/>
      <c r="M885" s="1114">
        <f>SUM(M$627)</f>
        <v>0</v>
      </c>
      <c r="N885" s="1114">
        <f t="shared" ref="N885:P885" si="195">SUM(N$627)</f>
        <v>0</v>
      </c>
      <c r="O885" s="1114">
        <f t="shared" si="195"/>
        <v>0</v>
      </c>
      <c r="P885" s="1114">
        <f t="shared" si="195"/>
        <v>0</v>
      </c>
      <c r="Q885" s="1024" t="str">
        <f>$Q$629</f>
        <v>des</v>
      </c>
      <c r="R885" s="44" t="str">
        <f t="shared" si="12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6">SUM(D$633)</f>
        <v>0.11275161892901618</v>
      </c>
      <c r="E886" s="1114">
        <f t="shared" si="196"/>
        <v>9.0201295143212942E-2</v>
      </c>
      <c r="F886" s="1114">
        <f t="shared" si="196"/>
        <v>9.0201295143212942E-2</v>
      </c>
      <c r="G886" s="939"/>
      <c r="H886" s="1114">
        <f>SUM(H$633)</f>
        <v>0</v>
      </c>
      <c r="I886" s="1114">
        <f t="shared" ref="I886:K886" si="197">SUM(I$633)</f>
        <v>0</v>
      </c>
      <c r="J886" s="1114">
        <f t="shared" si="197"/>
        <v>0</v>
      </c>
      <c r="K886" s="1114">
        <f t="shared" si="197"/>
        <v>0</v>
      </c>
      <c r="L886" s="939"/>
      <c r="M886" s="1114">
        <f>SUM(M$633)</f>
        <v>0</v>
      </c>
      <c r="N886" s="1114">
        <f t="shared" ref="N886:P886" si="198">SUM(N$633)</f>
        <v>-0.11275161892901618</v>
      </c>
      <c r="O886" s="1114">
        <f t="shared" si="198"/>
        <v>-9.0201295143212942E-2</v>
      </c>
      <c r="P886" s="1114">
        <f t="shared" si="198"/>
        <v>-9.0201295143212942E-2</v>
      </c>
      <c r="Q886" s="1024" t="str">
        <f>$Q$635</f>
        <v>des</v>
      </c>
      <c r="R886" s="44" t="str">
        <f t="shared" si="12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9">SUM(D$640)</f>
        <v>0</v>
      </c>
      <c r="E887" s="1114">
        <f t="shared" si="199"/>
        <v>1.8116438356164381E-2</v>
      </c>
      <c r="F887" s="1114">
        <f t="shared" si="199"/>
        <v>0.23487596513075962</v>
      </c>
      <c r="G887" s="939"/>
      <c r="H887" s="1114">
        <f>SUM(H$640)</f>
        <v>0</v>
      </c>
      <c r="I887" s="1114">
        <f t="shared" ref="I887:K887" si="200">SUM(I$640)</f>
        <v>0</v>
      </c>
      <c r="J887" s="1114">
        <f t="shared" si="200"/>
        <v>0</v>
      </c>
      <c r="K887" s="1114">
        <f t="shared" si="200"/>
        <v>0</v>
      </c>
      <c r="L887" s="939"/>
      <c r="M887" s="1114">
        <f>SUM(M$640)</f>
        <v>0</v>
      </c>
      <c r="N887" s="1114">
        <f t="shared" ref="N887:P887" si="201">SUM(N$640)</f>
        <v>0</v>
      </c>
      <c r="O887" s="1114">
        <f t="shared" si="201"/>
        <v>-1.8116438356164381E-2</v>
      </c>
      <c r="P887" s="1114">
        <f t="shared" si="201"/>
        <v>-0.23487596513075962</v>
      </c>
      <c r="Q887" s="1024" t="str">
        <f>$Q$642</f>
        <v>dis</v>
      </c>
      <c r="R887" s="44" t="str">
        <f t="shared" si="12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541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1.7742183410543793</v>
      </c>
      <c r="G900" s="939"/>
      <c r="H900" s="1114">
        <f>SUM($H$820:$H$899)</f>
        <v>0.03</v>
      </c>
      <c r="I900" s="1114">
        <f>SUM($I$820:$I$899)</f>
        <v>0.53674711493209937</v>
      </c>
      <c r="J900" s="1114">
        <f>SUM($J$820:$J$899)</f>
        <v>0.78352945968095788</v>
      </c>
      <c r="K900" s="1114">
        <f>SUM($K$820:$K$899)</f>
        <v>0.91347419567099519</v>
      </c>
      <c r="L900" s="939"/>
      <c r="M900" s="1114">
        <f>SUM($M$820:$M$899)</f>
        <v>0.03</v>
      </c>
      <c r="N900" s="1114">
        <f>SUM($N$820:$N$899)</f>
        <v>5.7585321656881613E-2</v>
      </c>
      <c r="O900" s="1114">
        <f>SUM($O$820:$O$899)</f>
        <v>-7.7886248413687076E-2</v>
      </c>
      <c r="P900" s="1114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2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3">IF(MAX(C905:F905,H905:K905)&gt;0,S904+1,S904)</f>
        <v>0</v>
      </c>
      <c r="T905" s="46" t="str">
        <f t="shared" si="202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3"/>
        <v>0</v>
      </c>
      <c r="T906" s="46" t="str">
        <f t="shared" si="202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3"/>
        <v>0</v>
      </c>
      <c r="T907" s="46" t="str">
        <f t="shared" si="202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3"/>
        <v>0</v>
      </c>
      <c r="T908" s="46" t="str">
        <f t="shared" si="202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3"/>
        <v>0</v>
      </c>
      <c r="T909" s="46" t="str">
        <f t="shared" si="202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3"/>
        <v>0</v>
      </c>
      <c r="T910" s="46" t="str">
        <f t="shared" si="202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3"/>
        <v>0</v>
      </c>
      <c r="T911" s="46" t="str">
        <f t="shared" si="202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3"/>
        <v>0</v>
      </c>
      <c r="T912" s="46" t="str">
        <f t="shared" si="202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3"/>
        <v>0</v>
      </c>
      <c r="T913" s="46" t="str">
        <f t="shared" si="202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3"/>
        <v>0</v>
      </c>
      <c r="T914" s="46" t="str">
        <f t="shared" si="202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3"/>
        <v>0</v>
      </c>
      <c r="T915" s="46" t="str">
        <f t="shared" si="20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3"/>
        <v>0</v>
      </c>
      <c r="T916" s="46" t="str">
        <f t="shared" si="202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3"/>
        <v>0</v>
      </c>
      <c r="T917" s="46" t="str">
        <f t="shared" si="202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3"/>
        <v>0</v>
      </c>
      <c r="T918" s="46" t="str">
        <f t="shared" si="20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3"/>
        <v>0</v>
      </c>
      <c r="T919" s="46" t="str">
        <f t="shared" si="202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3"/>
        <v>0</v>
      </c>
      <c r="T920" s="46" t="str">
        <f t="shared" si="20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3"/>
        <v>0</v>
      </c>
      <c r="T921" s="46" t="str">
        <f t="shared" si="20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3"/>
        <v>0</v>
      </c>
      <c r="T922" s="46" t="str">
        <f t="shared" si="20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3"/>
        <v>0</v>
      </c>
      <c r="T923" s="46" t="str">
        <f t="shared" si="20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3"/>
        <v>1</v>
      </c>
      <c r="T924" s="46">
        <f t="shared" si="20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3"/>
        <v>1</v>
      </c>
      <c r="T925" s="46" t="str">
        <f t="shared" si="20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3"/>
        <v>2</v>
      </c>
      <c r="T926" s="46">
        <f t="shared" si="20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3"/>
        <v>2</v>
      </c>
      <c r="T927" s="46" t="str">
        <f t="shared" si="20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3"/>
        <v>3</v>
      </c>
      <c r="T928" s="46">
        <f t="shared" si="202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3"/>
        <v>4</v>
      </c>
      <c r="T929" s="46">
        <f t="shared" si="202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3"/>
        <v>4</v>
      </c>
      <c r="T930" s="46" t="str">
        <f t="shared" si="20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3"/>
        <v>4</v>
      </c>
      <c r="T931" s="46" t="str">
        <f t="shared" si="20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3"/>
        <v>5</v>
      </c>
      <c r="T932" s="46">
        <f t="shared" si="202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3"/>
        <v>5</v>
      </c>
      <c r="T933" s="46" t="str">
        <f t="shared" si="20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3"/>
        <v>5</v>
      </c>
      <c r="T934" s="46" t="str">
        <f t="shared" si="20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3"/>
        <v>5</v>
      </c>
      <c r="T935" s="46" t="str">
        <f t="shared" si="202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3"/>
        <v>5</v>
      </c>
      <c r="T936" s="46" t="str">
        <f t="shared" si="20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3"/>
        <v>6</v>
      </c>
      <c r="T937" s="46">
        <f t="shared" si="202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3"/>
        <v>6</v>
      </c>
      <c r="T938" s="46" t="str">
        <f t="shared" si="202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3"/>
        <v>6</v>
      </c>
      <c r="T939" s="46" t="str">
        <f t="shared" si="20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3"/>
        <v>6</v>
      </c>
      <c r="T940" s="46" t="str">
        <f t="shared" si="20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3"/>
        <v>6</v>
      </c>
      <c r="T941" s="46" t="str">
        <f t="shared" si="202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3"/>
        <v>6</v>
      </c>
      <c r="T942" s="46" t="str">
        <f t="shared" si="202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3"/>
        <v>6</v>
      </c>
      <c r="T943" s="46" t="str">
        <f t="shared" si="202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3"/>
        <v>7</v>
      </c>
      <c r="T944" s="46">
        <f t="shared" si="202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3"/>
        <v>7</v>
      </c>
      <c r="T945" s="46" t="str">
        <f t="shared" si="202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3"/>
        <v>7</v>
      </c>
      <c r="T946" s="46" t="str">
        <f t="shared" si="202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3"/>
        <v>7</v>
      </c>
      <c r="T947" s="46" t="str">
        <f t="shared" si="202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3"/>
        <v>7</v>
      </c>
      <c r="T948" s="46" t="str">
        <f t="shared" si="202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3"/>
        <v>7</v>
      </c>
      <c r="T949" s="46" t="str">
        <f t="shared" si="202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3"/>
        <v>7</v>
      </c>
      <c r="T950" s="46" t="str">
        <f t="shared" si="20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3"/>
        <v>7</v>
      </c>
      <c r="T951" s="46" t="str">
        <f t="shared" si="20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3"/>
        <v>7</v>
      </c>
      <c r="T952" s="46" t="str">
        <f t="shared" si="20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3"/>
        <v>7</v>
      </c>
      <c r="T953" s="46" t="str">
        <f t="shared" si="20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3"/>
        <v>7</v>
      </c>
      <c r="T954" s="46" t="str">
        <f t="shared" si="20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3"/>
        <v>7</v>
      </c>
      <c r="T955" s="46" t="str">
        <f t="shared" si="20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3"/>
        <v>7</v>
      </c>
      <c r="T956" s="46" t="str">
        <f t="shared" si="20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3"/>
        <v>7</v>
      </c>
      <c r="T957" s="46" t="str">
        <f t="shared" si="20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3"/>
        <v>7</v>
      </c>
      <c r="T958" s="46" t="str">
        <f t="shared" si="20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3"/>
        <v>7</v>
      </c>
      <c r="T959" s="46" t="str">
        <f t="shared" si="20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3"/>
        <v>7</v>
      </c>
      <c r="T960" s="46" t="str">
        <f t="shared" si="202"/>
        <v/>
      </c>
      <c r="U960" s="1051">
        <v>960</v>
      </c>
      <c r="V960" s="46"/>
    </row>
    <row r="961" spans="1:22" ht="15.75" customHeight="1">
      <c r="A961" s="1357" t="s">
        <v>696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3"/>
        <v>7</v>
      </c>
      <c r="T961" s="46" t="str">
        <f t="shared" si="20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3"/>
        <v>7</v>
      </c>
      <c r="T962" s="46" t="str">
        <f t="shared" si="20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750</v>
      </c>
      <c r="I963" s="1361">
        <f>I445</f>
        <v>750</v>
      </c>
      <c r="J963" s="1361">
        <f>J445</f>
        <v>0</v>
      </c>
      <c r="K963" s="1361">
        <f>K445</f>
        <v>0</v>
      </c>
      <c r="L963" s="1359"/>
      <c r="M963" s="1361">
        <f>M445</f>
        <v>750</v>
      </c>
      <c r="N963" s="1361">
        <f>N445</f>
        <v>750</v>
      </c>
      <c r="O963" s="1361">
        <f>O445</f>
        <v>0</v>
      </c>
      <c r="P963" s="1361">
        <f>P445</f>
        <v>0</v>
      </c>
      <c r="R963" s="44">
        <v>29</v>
      </c>
      <c r="S963" s="46">
        <f t="shared" si="203"/>
        <v>8</v>
      </c>
      <c r="T963" s="46">
        <f t="shared" si="202"/>
        <v>8</v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3"/>
        <v>8</v>
      </c>
      <c r="T964" s="46" t="str">
        <f t="shared" si="20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3"/>
        <v>9</v>
      </c>
      <c r="T965" s="46">
        <f t="shared" si="20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3"/>
        <v>9</v>
      </c>
      <c r="T966" s="46" t="str">
        <f t="shared" si="20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3"/>
        <v>9</v>
      </c>
      <c r="T967" s="46" t="str">
        <f t="shared" si="202"/>
        <v/>
      </c>
      <c r="U967" s="1051">
        <v>967</v>
      </c>
      <c r="V967" s="46"/>
    </row>
    <row r="968" spans="1:22" ht="15.75" customHeight="1">
      <c r="A968" s="810" t="s">
        <v>695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3"/>
        <v>9</v>
      </c>
      <c r="T968" s="46" t="str">
        <f t="shared" ref="T968:T983" si="20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5">IF(MAX(C969:F969,H969:K969)&gt;0,S968+1,S968)</f>
        <v>9</v>
      </c>
      <c r="T969" s="46" t="str">
        <f t="shared" si="20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5"/>
        <v>10</v>
      </c>
      <c r="T970" s="46">
        <f t="shared" si="204"/>
        <v>10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5"/>
        <v>10</v>
      </c>
      <c r="T971" s="46" t="str">
        <f t="shared" si="20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5"/>
        <v>10</v>
      </c>
      <c r="T972" s="46" t="str">
        <f t="shared" si="20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5"/>
        <v>11</v>
      </c>
      <c r="T973" s="46">
        <f t="shared" si="204"/>
        <v>11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5"/>
        <v>11</v>
      </c>
      <c r="T974" s="46" t="str">
        <f t="shared" si="20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5"/>
        <v>12</v>
      </c>
      <c r="T975" s="46">
        <f t="shared" si="204"/>
        <v>12</v>
      </c>
      <c r="U975" s="1051">
        <v>975</v>
      </c>
      <c r="V975" s="46"/>
    </row>
    <row r="976" spans="1:22" ht="15.75" customHeight="1">
      <c r="A976" s="1357" t="s">
        <v>697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5"/>
        <v>12</v>
      </c>
      <c r="T976" s="46" t="str">
        <f t="shared" si="20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5"/>
        <v>13</v>
      </c>
      <c r="T977" s="46">
        <f t="shared" si="204"/>
        <v>13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5"/>
        <v>13</v>
      </c>
      <c r="T978" s="46" t="str">
        <f t="shared" si="20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5"/>
        <v>14</v>
      </c>
      <c r="T979" s="46">
        <f t="shared" si="204"/>
        <v>14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5"/>
        <v>14</v>
      </c>
      <c r="T980" s="46" t="str">
        <f t="shared" si="20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5"/>
        <v>14</v>
      </c>
      <c r="T981" s="46" t="str">
        <f t="shared" si="20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5"/>
        <v>14</v>
      </c>
      <c r="T982" s="46" t="str">
        <f t="shared" si="20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5"/>
        <v>14</v>
      </c>
      <c r="T983" s="46" t="str">
        <f t="shared" si="20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750</v>
      </c>
      <c r="I985" s="1101">
        <f>SUM($I$904:$I$984)</f>
        <v>790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750</v>
      </c>
      <c r="N985" s="1101">
        <f>SUM($N$904:$N$984)</f>
        <v>750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6">SUM(D457,D466,D475,D484,D493,D502,D635)</f>
        <v>6330</v>
      </c>
      <c r="E988" s="789">
        <f t="shared" si="206"/>
        <v>9276</v>
      </c>
      <c r="F988" s="789">
        <f t="shared" si="206"/>
        <v>10104</v>
      </c>
      <c r="G988" s="1186"/>
      <c r="H988" s="789">
        <f>SUM(H457,H466,H475,H484,H493,H502,H635)</f>
        <v>0</v>
      </c>
      <c r="I988" s="789">
        <f t="shared" ref="I988:K988" si="207">SUM(I457,I466,I475,I484,I493,I502,I635)</f>
        <v>7411.292618082015</v>
      </c>
      <c r="J988" s="789">
        <f t="shared" si="207"/>
        <v>7411.292618082015</v>
      </c>
      <c r="K988" s="789">
        <f t="shared" si="207"/>
        <v>7411.292618082015</v>
      </c>
      <c r="L988" s="1186"/>
      <c r="M988" s="789">
        <f>SUM(M457,M466,M475,M484,M493,M502,M635)</f>
        <v>0</v>
      </c>
      <c r="N988" s="789">
        <f t="shared" ref="N988:P988" si="208">SUM(N457,N466,N475,N484,N493,N502,N635)</f>
        <v>5581.292618082015</v>
      </c>
      <c r="O988" s="789">
        <f t="shared" si="208"/>
        <v>2131.292618082015</v>
      </c>
      <c r="P988" s="789">
        <f t="shared" si="208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730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9">SUM(D508,D514,D520,D526,D532,D538,D544,D550,D556,D562,D568,D574,D580,D586,D592,D605,D611,D623,D772:D773)</f>
        <v>3540</v>
      </c>
      <c r="E989" s="789">
        <f t="shared" si="209"/>
        <v>10484</v>
      </c>
      <c r="F989" s="789">
        <f t="shared" si="209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10">SUM(I508,I514,I520,I526,I532,I538,I544,I550,I556,I562,I568,I574,I580,I586,I592,I605,I611,I623,I772:I773)</f>
        <v>14698.848128858815</v>
      </c>
      <c r="J989" s="789">
        <f t="shared" si="210"/>
        <v>14698.848128858815</v>
      </c>
      <c r="K989" s="789">
        <f t="shared" si="210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11">SUM(N508,N514,N520,N526,N532,N538,N544,N550,N556,N562,N568,N574,N580,N586,N592,N605,N611,N623,N772:N773)</f>
        <v>11158.848128858815</v>
      </c>
      <c r="O989" s="789">
        <f t="shared" si="211"/>
        <v>4214.8481288588173</v>
      </c>
      <c r="P989" s="789">
        <f t="shared" si="211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731</v>
      </c>
      <c r="B990" s="1186"/>
      <c r="C990" s="789">
        <f>SUM(C599,C617,C629)</f>
        <v>0</v>
      </c>
      <c r="D990" s="789">
        <f t="shared" ref="D990:F990" si="212">SUM(D599,D617,D629)</f>
        <v>0</v>
      </c>
      <c r="E990" s="789">
        <f t="shared" si="212"/>
        <v>0</v>
      </c>
      <c r="F990" s="789">
        <f t="shared" si="212"/>
        <v>150</v>
      </c>
      <c r="G990" s="1186"/>
      <c r="H990" s="789">
        <f>SUM(H599,H617,H629)</f>
        <v>0</v>
      </c>
      <c r="I990" s="789">
        <f t="shared" ref="I990:K990" si="213">SUM(I599,I617,I629)</f>
        <v>0</v>
      </c>
      <c r="J990" s="789">
        <f t="shared" si="213"/>
        <v>0</v>
      </c>
      <c r="K990" s="789">
        <f t="shared" si="213"/>
        <v>0</v>
      </c>
      <c r="L990" s="1186"/>
      <c r="M990" s="789">
        <f>SUM(M599,M617,M629)</f>
        <v>0</v>
      </c>
      <c r="N990" s="789">
        <f t="shared" ref="N990:P990" si="214">SUM(N599,N617,N629)</f>
        <v>0</v>
      </c>
      <c r="O990" s="789">
        <f t="shared" si="214"/>
        <v>0</v>
      </c>
      <c r="P990" s="789">
        <f t="shared" si="214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732</v>
      </c>
      <c r="B991" s="1186"/>
      <c r="C991" s="789">
        <f t="shared" ref="C991:F991" si="215">SUM(C642)</f>
        <v>0</v>
      </c>
      <c r="D991" s="789">
        <f t="shared" si="215"/>
        <v>0</v>
      </c>
      <c r="E991" s="789">
        <f t="shared" si="215"/>
        <v>1680</v>
      </c>
      <c r="F991" s="789">
        <f t="shared" si="215"/>
        <v>6000</v>
      </c>
      <c r="G991" s="1186"/>
      <c r="H991" s="789">
        <f t="shared" ref="H991:K991" si="216">SUM(H642)</f>
        <v>0</v>
      </c>
      <c r="I991" s="789">
        <f t="shared" si="216"/>
        <v>0</v>
      </c>
      <c r="J991" s="789">
        <f t="shared" si="216"/>
        <v>0</v>
      </c>
      <c r="K991" s="789">
        <f t="shared" si="216"/>
        <v>0</v>
      </c>
      <c r="L991" s="1186"/>
      <c r="M991" s="789">
        <f t="shared" ref="M991:P991" si="217">SUM(M642)</f>
        <v>0</v>
      </c>
      <c r="N991" s="789">
        <f t="shared" si="217"/>
        <v>0</v>
      </c>
      <c r="O991" s="789">
        <f t="shared" si="217"/>
        <v>-1680</v>
      </c>
      <c r="P991" s="789">
        <f t="shared" si="217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8">SUM(D774,D775,D776,D782:D783,D806)</f>
        <v>3977</v>
      </c>
      <c r="E992" s="789">
        <f t="shared" si="218"/>
        <v>3134</v>
      </c>
      <c r="F992" s="789">
        <f t="shared" si="218"/>
        <v>5731</v>
      </c>
      <c r="G992" s="1182"/>
      <c r="H992" s="789">
        <f>SUM(H774,H775,H776,H782:H783,H806)</f>
        <v>0</v>
      </c>
      <c r="I992" s="789">
        <f t="shared" ref="I992:K992" si="219">SUM(I774,I775,I776,I782:I783,I806)</f>
        <v>2445</v>
      </c>
      <c r="J992" s="789">
        <f t="shared" si="219"/>
        <v>2445</v>
      </c>
      <c r="K992" s="789">
        <f t="shared" si="219"/>
        <v>2745</v>
      </c>
      <c r="L992" s="1182"/>
      <c r="M992" s="789">
        <f>SUM(M774,M775,M776,M782:M783,M806)</f>
        <v>0</v>
      </c>
      <c r="N992" s="789">
        <f t="shared" ref="N992:P992" si="220">SUM(N774,N775,N776,N782:N783,N806)</f>
        <v>-1532</v>
      </c>
      <c r="O992" s="789">
        <f t="shared" si="220"/>
        <v>-689</v>
      </c>
      <c r="P992" s="789">
        <f t="shared" si="220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21">SUM(C781,C790)</f>
        <v>0</v>
      </c>
      <c r="D993" s="789">
        <f t="shared" si="221"/>
        <v>0</v>
      </c>
      <c r="E993" s="789">
        <f t="shared" si="221"/>
        <v>0</v>
      </c>
      <c r="F993" s="789">
        <f t="shared" si="221"/>
        <v>0</v>
      </c>
      <c r="G993" s="1182"/>
      <c r="H993" s="789">
        <f t="shared" ref="H993:K993" si="222">SUM(H781,H790)</f>
        <v>0</v>
      </c>
      <c r="I993" s="789">
        <f t="shared" si="222"/>
        <v>1200</v>
      </c>
      <c r="J993" s="789">
        <f t="shared" si="222"/>
        <v>1200</v>
      </c>
      <c r="K993" s="789">
        <f t="shared" si="222"/>
        <v>1200</v>
      </c>
      <c r="L993" s="1182"/>
      <c r="M993" s="789">
        <f t="shared" ref="M993:P993" si="223">SUM(M781,M790)</f>
        <v>0</v>
      </c>
      <c r="N993" s="789">
        <f t="shared" si="223"/>
        <v>1200</v>
      </c>
      <c r="O993" s="789">
        <f t="shared" si="223"/>
        <v>1200</v>
      </c>
      <c r="P993" s="789">
        <f t="shared" si="223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4">SUM(C784:C785,C791:C798)</f>
        <v>0</v>
      </c>
      <c r="D994" s="789">
        <f t="shared" si="224"/>
        <v>325</v>
      </c>
      <c r="E994" s="789">
        <f t="shared" si="224"/>
        <v>840</v>
      </c>
      <c r="F994" s="789">
        <f t="shared" si="224"/>
        <v>2650</v>
      </c>
      <c r="G994" s="1182"/>
      <c r="H994" s="789">
        <f t="shared" ref="H994:K994" si="225">SUM(H784:H785,H791:H798)</f>
        <v>0</v>
      </c>
      <c r="I994" s="789">
        <f t="shared" si="225"/>
        <v>325</v>
      </c>
      <c r="J994" s="789">
        <f t="shared" si="225"/>
        <v>840</v>
      </c>
      <c r="K994" s="789">
        <f t="shared" si="225"/>
        <v>2200</v>
      </c>
      <c r="L994" s="1182"/>
      <c r="M994" s="789">
        <f t="shared" ref="M994:P994" si="226">SUM(M784:M785,M791:M798)</f>
        <v>0</v>
      </c>
      <c r="N994" s="789">
        <f t="shared" si="226"/>
        <v>0</v>
      </c>
      <c r="O994" s="789">
        <f t="shared" si="226"/>
        <v>0</v>
      </c>
      <c r="P994" s="789">
        <f t="shared" si="226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7">SUM(C799,C800)</f>
        <v>0</v>
      </c>
      <c r="D995" s="789">
        <f t="shared" si="227"/>
        <v>600</v>
      </c>
      <c r="E995" s="789">
        <f t="shared" si="227"/>
        <v>600</v>
      </c>
      <c r="F995" s="789">
        <f t="shared" si="227"/>
        <v>2000</v>
      </c>
      <c r="G995" s="1182"/>
      <c r="H995" s="789">
        <f t="shared" ref="H995:K995" si="228">SUM(H799,H800)</f>
        <v>0</v>
      </c>
      <c r="I995" s="789">
        <f t="shared" si="228"/>
        <v>1320</v>
      </c>
      <c r="J995" s="789">
        <f t="shared" si="228"/>
        <v>1320</v>
      </c>
      <c r="K995" s="789">
        <f t="shared" si="228"/>
        <v>1320</v>
      </c>
      <c r="L995" s="1182"/>
      <c r="M995" s="789">
        <f t="shared" ref="M995:P995" si="229">SUM(M799,M800)</f>
        <v>0</v>
      </c>
      <c r="N995" s="789">
        <f t="shared" si="229"/>
        <v>720</v>
      </c>
      <c r="O995" s="789">
        <f t="shared" si="229"/>
        <v>720</v>
      </c>
      <c r="P995" s="789">
        <f t="shared" si="229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30">SUM(C801)</f>
        <v>0</v>
      </c>
      <c r="D996" s="789">
        <f t="shared" si="230"/>
        <v>0</v>
      </c>
      <c r="E996" s="789">
        <f t="shared" si="230"/>
        <v>550</v>
      </c>
      <c r="F996" s="789">
        <f t="shared" si="230"/>
        <v>1500</v>
      </c>
      <c r="G996" s="1186"/>
      <c r="H996" s="789">
        <f t="shared" ref="H996:K996" si="231">SUM(H801)</f>
        <v>0</v>
      </c>
      <c r="I996" s="789">
        <f t="shared" si="231"/>
        <v>1800</v>
      </c>
      <c r="J996" s="789">
        <f t="shared" si="231"/>
        <v>1800</v>
      </c>
      <c r="K996" s="789">
        <f t="shared" si="231"/>
        <v>1800</v>
      </c>
      <c r="L996" s="1186"/>
      <c r="M996" s="789">
        <f t="shared" ref="M996:P996" si="232">SUM(M801)</f>
        <v>0</v>
      </c>
      <c r="N996" s="789">
        <f t="shared" si="232"/>
        <v>1800</v>
      </c>
      <c r="O996" s="789">
        <f t="shared" si="232"/>
        <v>1250</v>
      </c>
      <c r="P996" s="789">
        <f t="shared" si="232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3">SUM(D804)</f>
        <v>0</v>
      </c>
      <c r="E997" s="789">
        <f t="shared" si="233"/>
        <v>0</v>
      </c>
      <c r="F997" s="789">
        <f t="shared" si="233"/>
        <v>0</v>
      </c>
      <c r="G997" s="1186"/>
      <c r="H997" s="789">
        <f>SUM(H804)</f>
        <v>0</v>
      </c>
      <c r="I997" s="789">
        <f t="shared" ref="I997:K997" si="234">SUM(I804)</f>
        <v>0</v>
      </c>
      <c r="J997" s="789">
        <f t="shared" si="234"/>
        <v>0</v>
      </c>
      <c r="K997" s="789">
        <f t="shared" si="234"/>
        <v>0</v>
      </c>
      <c r="L997" s="1186"/>
      <c r="M997" s="789">
        <f>SUM(M804)</f>
        <v>0</v>
      </c>
      <c r="N997" s="789">
        <f t="shared" ref="N997:P997" si="235">SUM(N804)</f>
        <v>0</v>
      </c>
      <c r="O997" s="789">
        <f t="shared" si="235"/>
        <v>0</v>
      </c>
      <c r="P997" s="789">
        <f t="shared" si="23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1032</v>
      </c>
      <c r="B998" s="1186"/>
      <c r="C998" s="789">
        <f>SUM(C802,C803)</f>
        <v>0</v>
      </c>
      <c r="D998" s="789">
        <f t="shared" ref="D998:F998" si="236">SUM(D802,D803)</f>
        <v>1104</v>
      </c>
      <c r="E998" s="789">
        <f t="shared" si="236"/>
        <v>2400</v>
      </c>
      <c r="F998" s="789">
        <f t="shared" si="236"/>
        <v>3600</v>
      </c>
      <c r="G998" s="1186"/>
      <c r="H998" s="789">
        <f>SUM(H802,H803)</f>
        <v>0</v>
      </c>
      <c r="I998" s="789">
        <f t="shared" ref="I998:K998" si="237">SUM(I802,I803)</f>
        <v>888</v>
      </c>
      <c r="J998" s="789">
        <f t="shared" si="237"/>
        <v>888</v>
      </c>
      <c r="K998" s="789">
        <f t="shared" si="237"/>
        <v>888</v>
      </c>
      <c r="L998" s="1186"/>
      <c r="M998" s="789">
        <f>SUM(M802,M803)</f>
        <v>0</v>
      </c>
      <c r="N998" s="789">
        <f t="shared" ref="N998:P998" si="238">SUM(N802,N803)</f>
        <v>-216</v>
      </c>
      <c r="O998" s="789">
        <f t="shared" si="238"/>
        <v>-1512</v>
      </c>
      <c r="P998" s="789">
        <f t="shared" si="238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9">SUM(D805,D809:D810)</f>
        <v>0</v>
      </c>
      <c r="E999" s="789">
        <f t="shared" si="239"/>
        <v>0</v>
      </c>
      <c r="F999" s="789">
        <f t="shared" si="239"/>
        <v>0</v>
      </c>
      <c r="G999" s="1186"/>
      <c r="H999" s="789">
        <f>SUM(H805,H809:H810)</f>
        <v>0</v>
      </c>
      <c r="I999" s="789">
        <f t="shared" ref="I999:K999" si="240">SUM(I805,I809:I810)</f>
        <v>0</v>
      </c>
      <c r="J999" s="789">
        <f t="shared" si="240"/>
        <v>0</v>
      </c>
      <c r="K999" s="789">
        <f t="shared" si="240"/>
        <v>0</v>
      </c>
      <c r="L999" s="1186"/>
      <c r="M999" s="789">
        <f>SUM(M805,M809:M810)</f>
        <v>0</v>
      </c>
      <c r="N999" s="789">
        <f t="shared" ref="N999:P999" si="241">SUM(N805,N809:N810)</f>
        <v>0</v>
      </c>
      <c r="O999" s="789">
        <f t="shared" si="241"/>
        <v>0</v>
      </c>
      <c r="P999" s="789">
        <f t="shared" si="24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733</v>
      </c>
      <c r="B1000" s="1186"/>
      <c r="C1000" s="789">
        <f t="shared" ref="C1000:F1001" si="242">SUM(C807)</f>
        <v>0</v>
      </c>
      <c r="D1000" s="789">
        <f t="shared" si="242"/>
        <v>0</v>
      </c>
      <c r="E1000" s="789">
        <f t="shared" si="242"/>
        <v>0</v>
      </c>
      <c r="F1000" s="789">
        <f t="shared" si="242"/>
        <v>0</v>
      </c>
      <c r="G1000" s="1186"/>
      <c r="H1000" s="789">
        <f t="shared" ref="H1000:K1000" si="243">SUM(H807)</f>
        <v>0</v>
      </c>
      <c r="I1000" s="789">
        <f t="shared" si="243"/>
        <v>3701.0000000000009</v>
      </c>
      <c r="J1000" s="789">
        <f t="shared" si="243"/>
        <v>3701.0000000000009</v>
      </c>
      <c r="K1000" s="789">
        <f t="shared" si="243"/>
        <v>3701.0000000000009</v>
      </c>
      <c r="L1000" s="1186"/>
      <c r="M1000" s="789">
        <f t="shared" ref="M1000:P1000" si="244">SUM(M807)</f>
        <v>0</v>
      </c>
      <c r="N1000" s="789">
        <f t="shared" si="244"/>
        <v>3701.0000000000009</v>
      </c>
      <c r="O1000" s="789">
        <f t="shared" si="244"/>
        <v>3701.0000000000009</v>
      </c>
      <c r="P1000" s="789">
        <f t="shared" si="244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734</v>
      </c>
      <c r="B1001" s="1186"/>
      <c r="C1001" s="789">
        <f t="shared" si="242"/>
        <v>0</v>
      </c>
      <c r="D1001" s="789">
        <f t="shared" si="242"/>
        <v>0</v>
      </c>
      <c r="E1001" s="789">
        <f t="shared" si="242"/>
        <v>0</v>
      </c>
      <c r="F1001" s="789">
        <f t="shared" si="242"/>
        <v>0</v>
      </c>
      <c r="G1001" s="1186"/>
      <c r="H1001" s="789">
        <f t="shared" ref="H1001:K1001" si="245">SUM(H808)</f>
        <v>0</v>
      </c>
      <c r="I1001" s="789">
        <f t="shared" si="245"/>
        <v>20808</v>
      </c>
      <c r="J1001" s="789">
        <f t="shared" si="245"/>
        <v>20808</v>
      </c>
      <c r="K1001" s="789">
        <f t="shared" si="245"/>
        <v>20808</v>
      </c>
      <c r="L1001" s="1186"/>
      <c r="M1001" s="789">
        <f t="shared" ref="M1001:P1001" si="246">SUM(M808)</f>
        <v>0</v>
      </c>
      <c r="N1001" s="789">
        <f t="shared" si="246"/>
        <v>20808</v>
      </c>
      <c r="O1001" s="789">
        <f t="shared" si="246"/>
        <v>20808</v>
      </c>
      <c r="P1001" s="789">
        <f t="shared" si="246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7">C985-SUM(C988:C999)</f>
        <v>0</v>
      </c>
      <c r="D1002" s="789">
        <f t="shared" si="247"/>
        <v>4384</v>
      </c>
      <c r="E1002" s="789">
        <f t="shared" si="247"/>
        <v>6678</v>
      </c>
      <c r="F1002" s="789">
        <f t="shared" si="247"/>
        <v>83036.5</v>
      </c>
      <c r="G1002" s="1186"/>
      <c r="H1002" s="789">
        <f t="shared" ref="H1002:K1002" si="248">H985-SUM(H988:H999)</f>
        <v>750</v>
      </c>
      <c r="I1002" s="789">
        <f t="shared" si="248"/>
        <v>-29298.14074694083</v>
      </c>
      <c r="J1002" s="789">
        <f t="shared" si="248"/>
        <v>-21203.14074694083</v>
      </c>
      <c r="K1002" s="789">
        <f t="shared" si="248"/>
        <v>87396.85925305917</v>
      </c>
      <c r="L1002" s="1186"/>
      <c r="M1002" s="789">
        <f t="shared" ref="M1002:P1002" si="249">M985-SUM(M988:M999)</f>
        <v>750</v>
      </c>
      <c r="N1002" s="789">
        <f t="shared" si="249"/>
        <v>-17962.14074694083</v>
      </c>
      <c r="O1002" s="789">
        <f t="shared" si="249"/>
        <v>-3807.1407469408323</v>
      </c>
      <c r="P1002" s="789">
        <f t="shared" si="249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750</v>
      </c>
      <c r="I1004" s="1190">
        <f>SUM(I988:I1003)</f>
        <v>25299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750</v>
      </c>
      <c r="N1004" s="1101">
        <f>SUM(N988:N1003)</f>
        <v>25259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699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726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727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728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729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maize</v>
      </c>
      <c r="D1037" s="831"/>
      <c r="E1037" s="288" t="s">
        <v>533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534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535</v>
      </c>
      <c r="B1040" s="1203"/>
      <c r="C1040" s="1183">
        <f>E1040</f>
        <v>5.8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8">
        <f>E1040</f>
        <v>5.8</v>
      </c>
      <c r="I1040" s="830"/>
      <c r="J1040" s="1218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536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537</v>
      </c>
      <c r="D1043" s="1227" t="s">
        <v>538</v>
      </c>
      <c r="E1043" s="1227" t="s">
        <v>537</v>
      </c>
      <c r="F1043" s="1227" t="s">
        <v>538</v>
      </c>
      <c r="G1043" s="831"/>
      <c r="H1043" s="1228" t="s">
        <v>537</v>
      </c>
      <c r="I1043" s="1228" t="s">
        <v>538</v>
      </c>
      <c r="J1043" s="1228" t="s">
        <v>537</v>
      </c>
      <c r="K1043" s="1228" t="s">
        <v>538</v>
      </c>
      <c r="L1043" s="831"/>
      <c r="M1043" s="1212" t="s">
        <v>539</v>
      </c>
      <c r="N1043" s="831"/>
      <c r="O1043" s="831"/>
      <c r="P1043" s="831"/>
      <c r="Q1043" s="439"/>
      <c r="R1043" s="44" t="s">
        <v>540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50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51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2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3">IF($A1045="","",LOOKUP($B1045,$T$820:$T$898,C$820:C$898))</f>
        <v>0</v>
      </c>
      <c r="D1045" s="875">
        <f t="shared" ref="D1045:D1055" si="254">IF($A1045="","",LOOKUP($B1045,$T$820:$T$898,M$820:M$898))</f>
        <v>0</v>
      </c>
      <c r="E1045" s="875">
        <f t="shared" ref="E1045:E1055" si="255">IF($A1045="","",LOOKUP($B1045,$T$820:$T$898,D$820:D$898))</f>
        <v>3.9430479452054794E-2</v>
      </c>
      <c r="F1045" s="875">
        <f t="shared" ref="F1045:F1055" si="256">IF($A1045="","",LOOKUP($B1045,$T$820:$T$898,N$820:N$898))</f>
        <v>0</v>
      </c>
      <c r="G1045" s="831"/>
      <c r="H1045" s="1230">
        <f t="shared" ref="H1045:H1055" si="257">IF($A1045="","",LOOKUP($B1045,$T$820:$T$898,E$820:E$898))</f>
        <v>6.3088767123287662E-2</v>
      </c>
      <c r="I1045" s="1230">
        <f t="shared" ref="I1045:I1055" si="258">IF($A1045="","",LOOKUP($B1045,$T$820:$T$898,O$820:O$898))</f>
        <v>7.8860958904109588E-2</v>
      </c>
      <c r="J1045" s="1230">
        <f t="shared" ref="J1045:J1055" si="259">IF($A1045="","",LOOKUP($B1045,$T$820:$T$898,F$820:F$898))</f>
        <v>0.11829143835616435</v>
      </c>
      <c r="K1045" s="1230">
        <f t="shared" ref="K1045:K1055" si="260">IF($A1045="","",LOOKUP($B1045,$T$820:$T$898,P$820:P$898))</f>
        <v>0.11829143835616435</v>
      </c>
      <c r="L1045" s="831"/>
      <c r="M1045" s="1213">
        <f t="shared" si="250"/>
        <v>10</v>
      </c>
      <c r="N1045" s="831"/>
      <c r="O1045" s="831"/>
      <c r="P1045" s="831"/>
      <c r="Q1045" s="439"/>
      <c r="R1045" s="831">
        <f t="shared" si="251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2"/>
        <v>Beans: kg produced</v>
      </c>
      <c r="B1046" s="1203">
        <v>3</v>
      </c>
      <c r="C1046" s="875">
        <f t="shared" si="253"/>
        <v>0</v>
      </c>
      <c r="D1046" s="875">
        <f t="shared" si="254"/>
        <v>0</v>
      </c>
      <c r="E1046" s="875">
        <f t="shared" si="255"/>
        <v>2.9458804483188047E-2</v>
      </c>
      <c r="F1046" s="875">
        <f t="shared" si="256"/>
        <v>0</v>
      </c>
      <c r="G1046" s="831"/>
      <c r="H1046" s="1230">
        <f t="shared" si="257"/>
        <v>6.9964660647571605E-2</v>
      </c>
      <c r="I1046" s="1230">
        <f t="shared" si="258"/>
        <v>-3.314115504358655E-2</v>
      </c>
      <c r="J1046" s="1230">
        <f t="shared" si="259"/>
        <v>0.18411752801992529</v>
      </c>
      <c r="K1046" s="1230">
        <f t="shared" si="260"/>
        <v>-5.5235258405977566E-2</v>
      </c>
      <c r="L1046" s="831"/>
      <c r="M1046" s="1213">
        <f t="shared" si="250"/>
        <v>15</v>
      </c>
      <c r="N1046" s="831"/>
      <c r="O1046" s="831"/>
      <c r="P1046" s="831"/>
      <c r="Q1046" s="439"/>
      <c r="R1046" s="831">
        <f t="shared" si="251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2"/>
        <v>Other root crops: no. local meas( Potatoes)</v>
      </c>
      <c r="B1047" s="1203">
        <v>4</v>
      </c>
      <c r="C1047" s="875">
        <f t="shared" si="253"/>
        <v>0</v>
      </c>
      <c r="D1047" s="875">
        <f t="shared" si="254"/>
        <v>0</v>
      </c>
      <c r="E1047" s="875">
        <f t="shared" si="255"/>
        <v>4.0732669157326686E-2</v>
      </c>
      <c r="F1047" s="875">
        <f t="shared" si="256"/>
        <v>0</v>
      </c>
      <c r="G1047" s="831"/>
      <c r="H1047" s="1230">
        <f t="shared" si="257"/>
        <v>6.354296388542964E-2</v>
      </c>
      <c r="I1047" s="1230">
        <f t="shared" si="258"/>
        <v>1.6293067662930677E-3</v>
      </c>
      <c r="J1047" s="1230">
        <f t="shared" si="259"/>
        <v>5.8003320880033203E-2</v>
      </c>
      <c r="K1047" s="1230">
        <f t="shared" si="260"/>
        <v>3.2586135325861493E-3</v>
      </c>
      <c r="L1047" s="831"/>
      <c r="M1047" s="1213">
        <f t="shared" si="250"/>
        <v>22</v>
      </c>
      <c r="N1047" s="831"/>
      <c r="O1047" s="831"/>
      <c r="P1047" s="831"/>
      <c r="Q1047" s="439"/>
      <c r="R1047" s="831">
        <f t="shared" si="251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2"/>
        <v>WILD FOODS -- see worksheet Data 3</v>
      </c>
      <c r="B1048" s="1203">
        <v>5</v>
      </c>
      <c r="C1048" s="875">
        <f t="shared" si="253"/>
        <v>0</v>
      </c>
      <c r="D1048" s="875">
        <f t="shared" si="254"/>
        <v>0.03</v>
      </c>
      <c r="E1048" s="875">
        <f t="shared" si="255"/>
        <v>0</v>
      </c>
      <c r="F1048" s="875">
        <f t="shared" si="256"/>
        <v>0.05</v>
      </c>
      <c r="G1048" s="831"/>
      <c r="H1048" s="1230">
        <f t="shared" si="257"/>
        <v>0</v>
      </c>
      <c r="I1048" s="1230">
        <f t="shared" si="258"/>
        <v>0</v>
      </c>
      <c r="J1048" s="1230">
        <f t="shared" si="259"/>
        <v>0</v>
      </c>
      <c r="K1048" s="1230">
        <f t="shared" si="260"/>
        <v>0</v>
      </c>
      <c r="L1048" s="831"/>
      <c r="M1048" s="1213">
        <f t="shared" si="250"/>
        <v>29</v>
      </c>
      <c r="N1048" s="831"/>
      <c r="O1048" s="831"/>
      <c r="P1048" s="831"/>
      <c r="Q1048" s="439"/>
      <c r="R1048" s="831">
        <f t="shared" si="251"/>
        <v>29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2"/>
        <v>Labour: Planting</v>
      </c>
      <c r="B1049" s="1203">
        <v>6</v>
      </c>
      <c r="C1049" s="875">
        <f t="shared" si="253"/>
        <v>0</v>
      </c>
      <c r="D1049" s="875">
        <f t="shared" si="254"/>
        <v>0</v>
      </c>
      <c r="E1049" s="875">
        <f t="shared" si="255"/>
        <v>0</v>
      </c>
      <c r="F1049" s="875">
        <f t="shared" si="256"/>
        <v>0</v>
      </c>
      <c r="G1049" s="831"/>
      <c r="H1049" s="1230">
        <f t="shared" si="257"/>
        <v>3.1544383561643831E-2</v>
      </c>
      <c r="I1049" s="1230">
        <f t="shared" si="258"/>
        <v>0</v>
      </c>
      <c r="J1049" s="1230">
        <f t="shared" si="259"/>
        <v>0</v>
      </c>
      <c r="K1049" s="1230">
        <f t="shared" si="260"/>
        <v>0</v>
      </c>
      <c r="L1049" s="831"/>
      <c r="M1049" s="1213" t="str">
        <f t="shared" si="250"/>
        <v/>
      </c>
      <c r="N1049" s="831"/>
      <c r="O1049" s="831"/>
      <c r="P1049" s="831"/>
      <c r="Q1049" s="439"/>
      <c r="R1049" s="831" t="str">
        <f t="shared" si="251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2"/>
        <v>Labour: Weeding</v>
      </c>
      <c r="B1050" s="1203">
        <v>7</v>
      </c>
      <c r="C1050" s="875">
        <f t="shared" si="253"/>
        <v>0</v>
      </c>
      <c r="D1050" s="875">
        <f t="shared" si="254"/>
        <v>0</v>
      </c>
      <c r="E1050" s="875">
        <f t="shared" si="255"/>
        <v>0</v>
      </c>
      <c r="F1050" s="875">
        <f t="shared" si="256"/>
        <v>0</v>
      </c>
      <c r="G1050" s="831"/>
      <c r="H1050" s="1230">
        <f t="shared" si="257"/>
        <v>2.1292458904109589E-2</v>
      </c>
      <c r="I1050" s="1230">
        <f t="shared" si="258"/>
        <v>0</v>
      </c>
      <c r="J1050" s="1230">
        <f t="shared" si="259"/>
        <v>0</v>
      </c>
      <c r="K1050" s="1230">
        <f t="shared" si="260"/>
        <v>0</v>
      </c>
      <c r="L1050" s="831"/>
      <c r="M1050" s="1213" t="str">
        <f t="shared" si="250"/>
        <v/>
      </c>
      <c r="N1050" s="831"/>
      <c r="O1050" s="831"/>
      <c r="P1050" s="831"/>
      <c r="Q1050" s="439"/>
      <c r="R1050" s="831" t="str">
        <f t="shared" si="251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2"/>
        <v/>
      </c>
      <c r="B1051" s="1203">
        <v>8</v>
      </c>
      <c r="C1051" s="875" t="str">
        <f t="shared" si="253"/>
        <v/>
      </c>
      <c r="D1051" s="875" t="str">
        <f t="shared" si="254"/>
        <v/>
      </c>
      <c r="E1051" s="875" t="str">
        <f t="shared" si="255"/>
        <v/>
      </c>
      <c r="F1051" s="875" t="str">
        <f t="shared" si="256"/>
        <v/>
      </c>
      <c r="G1051" s="831"/>
      <c r="H1051" s="1230" t="str">
        <f t="shared" si="257"/>
        <v/>
      </c>
      <c r="I1051" s="1230" t="str">
        <f t="shared" si="258"/>
        <v/>
      </c>
      <c r="J1051" s="1230" t="str">
        <f t="shared" si="259"/>
        <v/>
      </c>
      <c r="K1051" s="1230" t="str">
        <f t="shared" si="260"/>
        <v/>
      </c>
      <c r="L1051" s="831"/>
      <c r="M1051" s="1213" t="str">
        <f t="shared" si="250"/>
        <v/>
      </c>
      <c r="N1051" s="831"/>
      <c r="O1051" s="831"/>
      <c r="P1051" s="831"/>
      <c r="Q1051" s="439"/>
      <c r="R1051" s="831" t="str">
        <f t="shared" si="251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2"/>
        <v/>
      </c>
      <c r="B1052" s="1203">
        <v>9</v>
      </c>
      <c r="C1052" s="875" t="str">
        <f t="shared" si="253"/>
        <v/>
      </c>
      <c r="D1052" s="875" t="str">
        <f t="shared" si="254"/>
        <v/>
      </c>
      <c r="E1052" s="875" t="str">
        <f t="shared" si="255"/>
        <v/>
      </c>
      <c r="F1052" s="875" t="str">
        <f t="shared" si="256"/>
        <v/>
      </c>
      <c r="G1052" s="1203"/>
      <c r="H1052" s="1230" t="str">
        <f t="shared" si="257"/>
        <v/>
      </c>
      <c r="I1052" s="1230" t="str">
        <f t="shared" si="258"/>
        <v/>
      </c>
      <c r="J1052" s="1230" t="str">
        <f t="shared" si="259"/>
        <v/>
      </c>
      <c r="K1052" s="1230" t="str">
        <f t="shared" si="260"/>
        <v/>
      </c>
      <c r="L1052" s="831"/>
      <c r="M1052" s="1213" t="str">
        <f t="shared" si="250"/>
        <v/>
      </c>
      <c r="N1052" s="831"/>
      <c r="O1052" s="831"/>
      <c r="P1052" s="831"/>
      <c r="Q1052" s="439"/>
      <c r="R1052" s="831" t="str">
        <f t="shared" si="251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2"/>
        <v/>
      </c>
      <c r="B1053" s="1203">
        <v>10</v>
      </c>
      <c r="C1053" s="875" t="str">
        <f t="shared" si="253"/>
        <v/>
      </c>
      <c r="D1053" s="875" t="str">
        <f t="shared" si="254"/>
        <v/>
      </c>
      <c r="E1053" s="875" t="str">
        <f t="shared" si="255"/>
        <v/>
      </c>
      <c r="F1053" s="875" t="str">
        <f t="shared" si="256"/>
        <v/>
      </c>
      <c r="G1053" s="831"/>
      <c r="H1053" s="1230" t="str">
        <f t="shared" si="257"/>
        <v/>
      </c>
      <c r="I1053" s="1230" t="str">
        <f t="shared" si="258"/>
        <v/>
      </c>
      <c r="J1053" s="1230" t="str">
        <f t="shared" si="259"/>
        <v/>
      </c>
      <c r="K1053" s="1230" t="str">
        <f t="shared" si="260"/>
        <v/>
      </c>
      <c r="L1053" s="831"/>
      <c r="M1053" s="1213" t="str">
        <f t="shared" si="250"/>
        <v/>
      </c>
      <c r="N1053" s="831"/>
      <c r="O1053" s="831"/>
      <c r="P1053" s="831"/>
      <c r="Q1053" s="439"/>
      <c r="R1053" s="831" t="str">
        <f t="shared" si="251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2"/>
        <v/>
      </c>
      <c r="B1054" s="1203">
        <v>11</v>
      </c>
      <c r="C1054" s="875" t="str">
        <f t="shared" si="253"/>
        <v/>
      </c>
      <c r="D1054" s="875" t="str">
        <f t="shared" si="254"/>
        <v/>
      </c>
      <c r="E1054" s="875" t="str">
        <f t="shared" si="255"/>
        <v/>
      </c>
      <c r="F1054" s="875" t="str">
        <f t="shared" si="256"/>
        <v/>
      </c>
      <c r="G1054" s="831"/>
      <c r="H1054" s="1230" t="str">
        <f t="shared" si="257"/>
        <v/>
      </c>
      <c r="I1054" s="1230" t="str">
        <f t="shared" si="258"/>
        <v/>
      </c>
      <c r="J1054" s="1230" t="str">
        <f t="shared" si="259"/>
        <v/>
      </c>
      <c r="K1054" s="1230" t="str">
        <f t="shared" si="260"/>
        <v/>
      </c>
      <c r="L1054" s="831"/>
      <c r="M1054" s="1213" t="str">
        <f t="shared" si="250"/>
        <v/>
      </c>
      <c r="N1054" s="831"/>
      <c r="O1054" s="831"/>
      <c r="P1054" s="831"/>
      <c r="Q1054" s="439"/>
      <c r="R1054" s="831" t="str">
        <f t="shared" si="251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2"/>
        <v/>
      </c>
      <c r="B1055" s="1203">
        <v>12</v>
      </c>
      <c r="C1055" s="875" t="str">
        <f t="shared" si="253"/>
        <v/>
      </c>
      <c r="D1055" s="875" t="str">
        <f t="shared" si="254"/>
        <v/>
      </c>
      <c r="E1055" s="875" t="str">
        <f t="shared" si="255"/>
        <v/>
      </c>
      <c r="F1055" s="875" t="str">
        <f t="shared" si="256"/>
        <v/>
      </c>
      <c r="G1055" s="831"/>
      <c r="H1055" s="1230" t="str">
        <f t="shared" si="257"/>
        <v/>
      </c>
      <c r="I1055" s="1230" t="str">
        <f t="shared" si="258"/>
        <v/>
      </c>
      <c r="J1055" s="1230" t="str">
        <f t="shared" si="259"/>
        <v/>
      </c>
      <c r="K1055" s="1230" t="str">
        <f t="shared" si="260"/>
        <v/>
      </c>
      <c r="L1055" s="831"/>
      <c r="M1055" s="1213" t="str">
        <f t="shared" si="250"/>
        <v/>
      </c>
      <c r="N1055" s="831"/>
      <c r="O1055" s="831"/>
      <c r="P1055" s="831"/>
      <c r="Q1055" s="439"/>
      <c r="R1055" s="831" t="str">
        <f t="shared" si="251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61">IF(OR(A1055="",LOOKUP(B1056,$T$820:$T$898,A$820:A$898)=A1055),"",LOOKUP(B1056,$T$820:$T$898,A$820:A$898))</f>
        <v/>
      </c>
      <c r="B1056" s="1203">
        <v>13</v>
      </c>
      <c r="C1056" s="875" t="str">
        <f t="shared" si="253"/>
        <v/>
      </c>
      <c r="D1056" s="875" t="str">
        <f t="shared" ref="D1056:D1063" si="262">IF($A1056="","",LOOKUP($B1056,$T$820:$T$898,M$820:M$898))</f>
        <v/>
      </c>
      <c r="E1056" s="875" t="str">
        <f t="shared" ref="E1056:E1063" si="263">IF($A1056="","",LOOKUP($B1056,$T$820:$T$898,D$820:D$898))</f>
        <v/>
      </c>
      <c r="F1056" s="875" t="str">
        <f t="shared" ref="F1056:F1063" si="264">IF($A1056="","",LOOKUP($B1056,$T$820:$T$898,N$820:N$898))</f>
        <v/>
      </c>
      <c r="G1056" s="831"/>
      <c r="H1056" s="1230" t="str">
        <f t="shared" ref="H1056:H1063" si="265">IF($A1056="","",LOOKUP($B1056,$T$820:$T$898,E$820:E$898))</f>
        <v/>
      </c>
      <c r="I1056" s="1230" t="str">
        <f t="shared" ref="I1056:I1063" si="266">IF($A1056="","",LOOKUP($B1056,$T$820:$T$898,O$820:O$898))</f>
        <v/>
      </c>
      <c r="J1056" s="1230" t="str">
        <f t="shared" ref="J1056:J1063" si="267">IF($A1056="","",LOOKUP($B1056,$T$820:$T$898,F$820:F$898))</f>
        <v/>
      </c>
      <c r="K1056" s="1230" t="str">
        <f t="shared" ref="K1056:K1063" si="268">IF($A1056="","",LOOKUP($B1056,$T$820:$T$898,P$820:P$898))</f>
        <v/>
      </c>
      <c r="L1056" s="831"/>
      <c r="M1056" s="1213" t="str">
        <f t="shared" ref="M1056:M1063" si="269">IF(LOOKUP(R1056,R$1071:R$1094,R$1071:R$1094)=R1056,R1056,"")</f>
        <v/>
      </c>
      <c r="N1056" s="831"/>
      <c r="O1056" s="831"/>
      <c r="P1056" s="831"/>
      <c r="Q1056" s="439"/>
      <c r="R1056" s="831" t="str">
        <f t="shared" si="251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61"/>
        <v/>
      </c>
      <c r="B1057" s="1203">
        <v>14</v>
      </c>
      <c r="C1057" s="875" t="str">
        <f t="shared" si="253"/>
        <v/>
      </c>
      <c r="D1057" s="875" t="str">
        <f t="shared" si="262"/>
        <v/>
      </c>
      <c r="E1057" s="875" t="str">
        <f t="shared" si="263"/>
        <v/>
      </c>
      <c r="F1057" s="875" t="str">
        <f t="shared" si="264"/>
        <v/>
      </c>
      <c r="G1057" s="831"/>
      <c r="H1057" s="1230" t="str">
        <f t="shared" si="265"/>
        <v/>
      </c>
      <c r="I1057" s="1230" t="str">
        <f t="shared" si="266"/>
        <v/>
      </c>
      <c r="J1057" s="1230" t="str">
        <f t="shared" si="267"/>
        <v/>
      </c>
      <c r="K1057" s="1230" t="str">
        <f t="shared" si="268"/>
        <v/>
      </c>
      <c r="L1057" s="831"/>
      <c r="M1057" s="1213" t="str">
        <f t="shared" si="269"/>
        <v/>
      </c>
      <c r="N1057" s="831"/>
      <c r="O1057" s="831"/>
      <c r="P1057" s="831"/>
      <c r="Q1057" s="439"/>
      <c r="R1057" s="831" t="str">
        <f t="shared" si="251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61"/>
        <v/>
      </c>
      <c r="B1058" s="1203">
        <v>15</v>
      </c>
      <c r="C1058" s="875" t="str">
        <f t="shared" si="253"/>
        <v/>
      </c>
      <c r="D1058" s="875" t="str">
        <f t="shared" si="262"/>
        <v/>
      </c>
      <c r="E1058" s="875" t="str">
        <f t="shared" si="263"/>
        <v/>
      </c>
      <c r="F1058" s="875" t="str">
        <f t="shared" si="264"/>
        <v/>
      </c>
      <c r="G1058" s="831"/>
      <c r="H1058" s="1230" t="str">
        <f t="shared" si="265"/>
        <v/>
      </c>
      <c r="I1058" s="1230" t="str">
        <f t="shared" si="266"/>
        <v/>
      </c>
      <c r="J1058" s="1230" t="str">
        <f t="shared" si="267"/>
        <v/>
      </c>
      <c r="K1058" s="1230" t="str">
        <f t="shared" si="268"/>
        <v/>
      </c>
      <c r="L1058" s="831"/>
      <c r="M1058" s="1213" t="str">
        <f t="shared" si="269"/>
        <v/>
      </c>
      <c r="N1058" s="831"/>
      <c r="O1058" s="831"/>
      <c r="P1058" s="831"/>
      <c r="Q1058" s="439"/>
      <c r="R1058" s="831" t="str">
        <f t="shared" si="251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61"/>
        <v/>
      </c>
      <c r="B1059" s="1203">
        <v>16</v>
      </c>
      <c r="C1059" s="875" t="str">
        <f t="shared" si="253"/>
        <v/>
      </c>
      <c r="D1059" s="875" t="str">
        <f t="shared" si="262"/>
        <v/>
      </c>
      <c r="E1059" s="875" t="str">
        <f t="shared" si="263"/>
        <v/>
      </c>
      <c r="F1059" s="875" t="str">
        <f t="shared" si="264"/>
        <v/>
      </c>
      <c r="G1059" s="831"/>
      <c r="H1059" s="1230" t="str">
        <f t="shared" si="265"/>
        <v/>
      </c>
      <c r="I1059" s="1230" t="str">
        <f t="shared" si="266"/>
        <v/>
      </c>
      <c r="J1059" s="1230" t="str">
        <f t="shared" si="267"/>
        <v/>
      </c>
      <c r="K1059" s="1230" t="str">
        <f t="shared" si="268"/>
        <v/>
      </c>
      <c r="L1059" s="831"/>
      <c r="M1059" s="1213" t="str">
        <f t="shared" si="269"/>
        <v/>
      </c>
      <c r="N1059" s="831"/>
      <c r="O1059" s="831"/>
      <c r="P1059" s="831"/>
      <c r="Q1059" s="439"/>
      <c r="R1059" s="831" t="str">
        <f t="shared" si="251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61"/>
        <v/>
      </c>
      <c r="B1060" s="1203">
        <v>17</v>
      </c>
      <c r="C1060" s="875" t="str">
        <f t="shared" si="253"/>
        <v/>
      </c>
      <c r="D1060" s="875" t="str">
        <f t="shared" si="262"/>
        <v/>
      </c>
      <c r="E1060" s="875" t="str">
        <f t="shared" si="263"/>
        <v/>
      </c>
      <c r="F1060" s="875" t="str">
        <f t="shared" si="264"/>
        <v/>
      </c>
      <c r="G1060" s="831"/>
      <c r="H1060" s="1230" t="str">
        <f t="shared" si="265"/>
        <v/>
      </c>
      <c r="I1060" s="1230" t="str">
        <f t="shared" si="266"/>
        <v/>
      </c>
      <c r="J1060" s="1230" t="str">
        <f t="shared" si="267"/>
        <v/>
      </c>
      <c r="K1060" s="1230" t="str">
        <f t="shared" si="268"/>
        <v/>
      </c>
      <c r="L1060" s="831"/>
      <c r="M1060" s="1213" t="str">
        <f t="shared" si="269"/>
        <v/>
      </c>
      <c r="N1060" s="831"/>
      <c r="O1060" s="831"/>
      <c r="P1060" s="831"/>
      <c r="Q1060" s="439"/>
      <c r="R1060" s="831" t="str">
        <f t="shared" si="251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61"/>
        <v/>
      </c>
      <c r="B1061" s="1203">
        <v>18</v>
      </c>
      <c r="C1061" s="875" t="str">
        <f t="shared" si="253"/>
        <v/>
      </c>
      <c r="D1061" s="875" t="str">
        <f t="shared" si="262"/>
        <v/>
      </c>
      <c r="E1061" s="875" t="str">
        <f t="shared" si="263"/>
        <v/>
      </c>
      <c r="F1061" s="875" t="str">
        <f t="shared" si="264"/>
        <v/>
      </c>
      <c r="G1061" s="831"/>
      <c r="H1061" s="1230" t="str">
        <f t="shared" si="265"/>
        <v/>
      </c>
      <c r="I1061" s="1230" t="str">
        <f t="shared" si="266"/>
        <v/>
      </c>
      <c r="J1061" s="1230" t="str">
        <f t="shared" si="267"/>
        <v/>
      </c>
      <c r="K1061" s="1230" t="str">
        <f t="shared" si="268"/>
        <v/>
      </c>
      <c r="L1061" s="831"/>
      <c r="M1061" s="1213" t="str">
        <f t="shared" si="269"/>
        <v/>
      </c>
      <c r="N1061" s="831"/>
      <c r="O1061" s="831"/>
      <c r="P1061" s="831"/>
      <c r="Q1061" s="439"/>
      <c r="R1061" s="831" t="str">
        <f t="shared" si="251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61"/>
        <v/>
      </c>
      <c r="B1062" s="1203">
        <v>19</v>
      </c>
      <c r="C1062" s="875" t="str">
        <f t="shared" si="253"/>
        <v/>
      </c>
      <c r="D1062" s="875" t="str">
        <f t="shared" si="262"/>
        <v/>
      </c>
      <c r="E1062" s="875" t="str">
        <f t="shared" si="263"/>
        <v/>
      </c>
      <c r="F1062" s="875" t="str">
        <f t="shared" si="264"/>
        <v/>
      </c>
      <c r="G1062" s="831"/>
      <c r="H1062" s="1230" t="str">
        <f t="shared" si="265"/>
        <v/>
      </c>
      <c r="I1062" s="1230" t="str">
        <f t="shared" si="266"/>
        <v/>
      </c>
      <c r="J1062" s="1230" t="str">
        <f t="shared" si="267"/>
        <v/>
      </c>
      <c r="K1062" s="1230" t="str">
        <f t="shared" si="268"/>
        <v/>
      </c>
      <c r="L1062" s="831"/>
      <c r="M1062" s="1213" t="str">
        <f t="shared" si="269"/>
        <v/>
      </c>
      <c r="N1062" s="831"/>
      <c r="O1062" s="831"/>
      <c r="P1062" s="831"/>
      <c r="Q1062" s="439"/>
      <c r="R1062" s="831" t="str">
        <f t="shared" si="251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61"/>
        <v/>
      </c>
      <c r="B1063" s="1203">
        <v>20</v>
      </c>
      <c r="C1063" s="875" t="str">
        <f t="shared" si="253"/>
        <v/>
      </c>
      <c r="D1063" s="875" t="str">
        <f t="shared" si="262"/>
        <v/>
      </c>
      <c r="E1063" s="875" t="str">
        <f t="shared" si="263"/>
        <v/>
      </c>
      <c r="F1063" s="875" t="str">
        <f t="shared" si="264"/>
        <v/>
      </c>
      <c r="G1063" s="831"/>
      <c r="H1063" s="1230" t="str">
        <f t="shared" si="265"/>
        <v/>
      </c>
      <c r="I1063" s="1230" t="str">
        <f t="shared" si="266"/>
        <v/>
      </c>
      <c r="J1063" s="1230" t="str">
        <f t="shared" si="267"/>
        <v/>
      </c>
      <c r="K1063" s="1230" t="str">
        <f t="shared" si="268"/>
        <v/>
      </c>
      <c r="L1063" s="831"/>
      <c r="M1063" s="1213" t="str">
        <f t="shared" si="269"/>
        <v/>
      </c>
      <c r="N1063" s="831"/>
      <c r="O1063" s="831"/>
      <c r="P1063" s="831"/>
      <c r="Q1063" s="439"/>
      <c r="R1063" s="831" t="str">
        <f t="shared" si="251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541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737</v>
      </c>
      <c r="B1065" s="1203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738</v>
      </c>
      <c r="B1066" s="1203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739</v>
      </c>
      <c r="B1067" s="1203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542</v>
      </c>
      <c r="B1068" s="1203"/>
      <c r="C1068" s="875">
        <f>SUM(C859:C860)</f>
        <v>0</v>
      </c>
      <c r="D1068" s="1232">
        <f>SUM(M859:M860)</f>
        <v>0</v>
      </c>
      <c r="E1068" s="875">
        <f>SUM(D859:D860)</f>
        <v>0.56649541718555407</v>
      </c>
      <c r="F1068" s="1232">
        <f>SUM(N859:N860)</f>
        <v>0</v>
      </c>
      <c r="G1068" s="831"/>
      <c r="H1068" s="875">
        <f>SUM(E859:E860)</f>
        <v>0.33056428393524284</v>
      </c>
      <c r="I1068" s="1232">
        <f>SUM(O859:O860)</f>
        <v>0</v>
      </c>
      <c r="J1068" s="875">
        <f>SUM(F859:F860)</f>
        <v>0.33056428393524284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4"/>
      <c r="H1069" s="1230">
        <f>SUM(H1044:H1068)</f>
        <v>1.365068006469786</v>
      </c>
      <c r="I1069" s="1230">
        <f>SUM(I1044:I1068)</f>
        <v>-7.7886248413687062E-2</v>
      </c>
      <c r="J1069" s="1230">
        <f>SUM(J1044:J1068)</f>
        <v>1.7742183410543793</v>
      </c>
      <c r="K1069" s="1230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539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539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70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71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70"/>
        <v>Goat sales - local: no. sold</v>
      </c>
      <c r="B1073" s="1203">
        <v>2</v>
      </c>
      <c r="C1073" s="1106">
        <f t="shared" ref="C1073:C1099" si="272">IF($A1073="","",LOOKUP($B1073,$T$904:$T$983,C$904:C$983))</f>
        <v>0</v>
      </c>
      <c r="D1073" s="1106">
        <f t="shared" ref="D1073:D1094" si="273">IF($A1073="","",LOOKUP($B1073,$T$904:$T$983,M$904:M$983))</f>
        <v>0</v>
      </c>
      <c r="E1073" s="1106">
        <f t="shared" ref="E1073:E1094" si="274">IF($A1073="","",LOOKUP($B1073,$T$904:$T$983,D$904:D$983))</f>
        <v>0</v>
      </c>
      <c r="F1073" s="1106">
        <f t="shared" ref="F1073:F1094" si="275">IF($A1073="","",LOOKUP($B1073,$T$904:$T$983,N$904:N$983))</f>
        <v>0</v>
      </c>
      <c r="G1073" s="831"/>
      <c r="H1073" s="1213">
        <f t="shared" ref="H1073:H1094" si="276">IF($A1073="","",LOOKUP($B1073,$T$904:$T$983,E$904:E$983))</f>
        <v>4000</v>
      </c>
      <c r="I1073" s="1213">
        <f t="shared" ref="I1073:I1094" si="277">IF($A1073="","",LOOKUP($B1073,$T$904:$T$983,O$904:O$983))</f>
        <v>1500</v>
      </c>
      <c r="J1073" s="1213">
        <f t="shared" ref="J1073:J1094" si="278">IF($A1073="","",LOOKUP($B1073,$T$904:$T$983,F$904:F$983))</f>
        <v>2400</v>
      </c>
      <c r="K1073" s="1213">
        <f t="shared" ref="K1073:K1094" si="279">IF($A1073="","",LOOKUP($B1073,$T$904:$T$983,P$904:P$983))</f>
        <v>1200</v>
      </c>
      <c r="L1073" s="831"/>
      <c r="M1073" s="995" t="str">
        <f t="shared" si="271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70"/>
        <v>Sheep sales - local: no. sold</v>
      </c>
      <c r="B1074" s="1203">
        <v>3</v>
      </c>
      <c r="C1074" s="1106">
        <f t="shared" si="272"/>
        <v>0</v>
      </c>
      <c r="D1074" s="1106">
        <f t="shared" si="273"/>
        <v>0</v>
      </c>
      <c r="E1074" s="1106">
        <f t="shared" si="274"/>
        <v>0</v>
      </c>
      <c r="F1074" s="1106">
        <f t="shared" si="275"/>
        <v>0</v>
      </c>
      <c r="G1074" s="831"/>
      <c r="H1074" s="1213">
        <f t="shared" si="276"/>
        <v>0</v>
      </c>
      <c r="I1074" s="1213">
        <f t="shared" si="277"/>
        <v>0</v>
      </c>
      <c r="J1074" s="1213">
        <f t="shared" si="278"/>
        <v>1200</v>
      </c>
      <c r="K1074" s="1213">
        <f t="shared" si="279"/>
        <v>0</v>
      </c>
      <c r="L1074" s="831"/>
      <c r="M1074" s="995" t="str">
        <f t="shared" si="271"/>
        <v/>
      </c>
      <c r="N1074" s="831"/>
      <c r="O1074" s="831"/>
      <c r="P1074" s="831"/>
      <c r="Q1074" s="439"/>
      <c r="R1074" s="831" t="str">
        <f t="shared" ref="R1074:R1099" si="280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70"/>
        <v>Chicken sales: no. sold</v>
      </c>
      <c r="B1075" s="1203">
        <v>4</v>
      </c>
      <c r="C1075" s="1106">
        <f t="shared" si="272"/>
        <v>0</v>
      </c>
      <c r="D1075" s="1106">
        <f t="shared" si="273"/>
        <v>0</v>
      </c>
      <c r="E1075" s="1106">
        <f t="shared" si="274"/>
        <v>0</v>
      </c>
      <c r="F1075" s="1106">
        <f t="shared" si="275"/>
        <v>0</v>
      </c>
      <c r="G1075" s="831"/>
      <c r="H1075" s="1213">
        <f t="shared" si="276"/>
        <v>650</v>
      </c>
      <c r="I1075" s="1213">
        <f t="shared" si="277"/>
        <v>0</v>
      </c>
      <c r="J1075" s="1213">
        <f t="shared" si="278"/>
        <v>650</v>
      </c>
      <c r="K1075" s="1213">
        <f t="shared" si="279"/>
        <v>0</v>
      </c>
      <c r="L1075" s="831"/>
      <c r="M1075" s="995" t="str">
        <f t="shared" si="271"/>
        <v/>
      </c>
      <c r="N1075" s="831"/>
      <c r="O1075" s="831"/>
      <c r="P1075" s="831"/>
      <c r="Q1075" s="439"/>
      <c r="R1075" s="831" t="str">
        <f t="shared" si="280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70"/>
        <v>Maize: kg produced</v>
      </c>
      <c r="B1076" s="1203">
        <v>5</v>
      </c>
      <c r="C1076" s="1106">
        <f t="shared" si="272"/>
        <v>0</v>
      </c>
      <c r="D1076" s="1106">
        <f t="shared" si="273"/>
        <v>0</v>
      </c>
      <c r="E1076" s="1106">
        <f t="shared" si="274"/>
        <v>0</v>
      </c>
      <c r="F1076" s="1106">
        <f t="shared" si="275"/>
        <v>0</v>
      </c>
      <c r="G1076" s="831"/>
      <c r="H1076" s="1213">
        <f t="shared" si="276"/>
        <v>432</v>
      </c>
      <c r="I1076" s="1213">
        <f t="shared" si="277"/>
        <v>-432</v>
      </c>
      <c r="J1076" s="1213">
        <f t="shared" si="278"/>
        <v>886.5</v>
      </c>
      <c r="K1076" s="1213">
        <f t="shared" si="279"/>
        <v>-886.5</v>
      </c>
      <c r="L1076" s="831"/>
      <c r="M1076" s="995">
        <f t="shared" si="271"/>
        <v>10</v>
      </c>
      <c r="N1076" s="831"/>
      <c r="O1076" s="831"/>
      <c r="P1076" s="831"/>
      <c r="Q1076" s="439"/>
      <c r="R1076" s="831">
        <f t="shared" si="280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70"/>
        <v>Beans: kg produced</v>
      </c>
      <c r="B1077" s="1203">
        <v>6</v>
      </c>
      <c r="C1077" s="1106">
        <f t="shared" si="272"/>
        <v>0</v>
      </c>
      <c r="D1077" s="1106">
        <f t="shared" si="273"/>
        <v>0</v>
      </c>
      <c r="E1077" s="1106">
        <f t="shared" si="274"/>
        <v>0</v>
      </c>
      <c r="F1077" s="1106">
        <f t="shared" si="275"/>
        <v>0</v>
      </c>
      <c r="G1077" s="831"/>
      <c r="H1077" s="1213">
        <f t="shared" si="276"/>
        <v>90</v>
      </c>
      <c r="I1077" s="1213">
        <f t="shared" si="277"/>
        <v>810</v>
      </c>
      <c r="J1077" s="1213">
        <f t="shared" si="278"/>
        <v>2000</v>
      </c>
      <c r="K1077" s="1213">
        <f t="shared" si="279"/>
        <v>1500</v>
      </c>
      <c r="L1077" s="831"/>
      <c r="M1077" s="995">
        <f t="shared" si="271"/>
        <v>15</v>
      </c>
      <c r="N1077" s="831"/>
      <c r="O1077" s="831"/>
      <c r="P1077" s="831"/>
      <c r="Q1077" s="439"/>
      <c r="R1077" s="831">
        <f t="shared" si="280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70"/>
        <v>Other root crops: no. local meas( Potatoes)</v>
      </c>
      <c r="B1078" s="1203">
        <v>7</v>
      </c>
      <c r="C1078" s="1106">
        <f t="shared" si="272"/>
        <v>0</v>
      </c>
      <c r="D1078" s="1106">
        <f t="shared" si="273"/>
        <v>0</v>
      </c>
      <c r="E1078" s="1106">
        <f t="shared" si="274"/>
        <v>0</v>
      </c>
      <c r="F1078" s="1106">
        <f t="shared" si="275"/>
        <v>0</v>
      </c>
      <c r="G1078" s="831"/>
      <c r="H1078" s="1213">
        <f t="shared" si="276"/>
        <v>50</v>
      </c>
      <c r="I1078" s="1213">
        <f t="shared" si="277"/>
        <v>-50</v>
      </c>
      <c r="J1078" s="1213">
        <f t="shared" si="278"/>
        <v>120</v>
      </c>
      <c r="K1078" s="1213">
        <f t="shared" si="279"/>
        <v>-120</v>
      </c>
      <c r="L1078" s="831"/>
      <c r="M1078" s="995">
        <f t="shared" si="271"/>
        <v>22</v>
      </c>
      <c r="N1078" s="831"/>
      <c r="O1078" s="831"/>
      <c r="P1078" s="831"/>
      <c r="Q1078" s="439"/>
      <c r="R1078" s="831">
        <f t="shared" si="280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70"/>
        <v>WILD FOODS -- see worksheet Data 3</v>
      </c>
      <c r="B1079" s="1203">
        <v>8</v>
      </c>
      <c r="C1079" s="1106">
        <f t="shared" si="272"/>
        <v>0</v>
      </c>
      <c r="D1079" s="1106">
        <f t="shared" si="273"/>
        <v>750</v>
      </c>
      <c r="E1079" s="1106">
        <f t="shared" si="274"/>
        <v>0</v>
      </c>
      <c r="F1079" s="1106">
        <f t="shared" si="275"/>
        <v>750</v>
      </c>
      <c r="G1079" s="831"/>
      <c r="H1079" s="1213">
        <f t="shared" si="276"/>
        <v>0</v>
      </c>
      <c r="I1079" s="1213">
        <f t="shared" si="277"/>
        <v>0</v>
      </c>
      <c r="J1079" s="1213">
        <f t="shared" si="278"/>
        <v>0</v>
      </c>
      <c r="K1079" s="1213">
        <f t="shared" si="279"/>
        <v>0</v>
      </c>
      <c r="L1079" s="831"/>
      <c r="M1079" s="995">
        <f t="shared" si="271"/>
        <v>29</v>
      </c>
      <c r="N1079" s="831"/>
      <c r="O1079" s="831"/>
      <c r="P1079" s="831"/>
      <c r="Q1079" s="439"/>
      <c r="R1079" s="831">
        <f t="shared" si="280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70"/>
        <v>Agricultural cash income -- see Data2</v>
      </c>
      <c r="B1080" s="1203">
        <v>9</v>
      </c>
      <c r="C1080" s="1106">
        <f t="shared" si="272"/>
        <v>0</v>
      </c>
      <c r="D1080" s="1106">
        <f t="shared" si="273"/>
        <v>0</v>
      </c>
      <c r="E1080" s="1106">
        <f t="shared" si="274"/>
        <v>40</v>
      </c>
      <c r="F1080" s="1106">
        <f t="shared" si="275"/>
        <v>0</v>
      </c>
      <c r="G1080" s="831"/>
      <c r="H1080" s="1213">
        <f t="shared" si="276"/>
        <v>0</v>
      </c>
      <c r="I1080" s="1213">
        <f t="shared" si="277"/>
        <v>0</v>
      </c>
      <c r="J1080" s="1213">
        <f t="shared" si="278"/>
        <v>0</v>
      </c>
      <c r="K1080" s="1213">
        <f t="shared" si="279"/>
        <v>0</v>
      </c>
      <c r="L1080" s="831"/>
      <c r="M1080" s="995" t="str">
        <f t="shared" si="271"/>
        <v/>
      </c>
      <c r="N1080" s="831"/>
      <c r="O1080" s="831"/>
      <c r="P1080" s="831"/>
      <c r="Q1080" s="439"/>
      <c r="R1080" s="831" t="str">
        <f t="shared" si="280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70"/>
        <v>Formal Employment (conservancies, etc.)</v>
      </c>
      <c r="B1081" s="1203">
        <v>10</v>
      </c>
      <c r="C1081" s="1106">
        <f t="shared" si="272"/>
        <v>0</v>
      </c>
      <c r="D1081" s="1106">
        <f t="shared" si="273"/>
        <v>0</v>
      </c>
      <c r="E1081" s="1106">
        <f t="shared" si="274"/>
        <v>0</v>
      </c>
      <c r="F1081" s="1106">
        <f t="shared" si="275"/>
        <v>0</v>
      </c>
      <c r="G1081" s="831"/>
      <c r="H1081" s="1213">
        <f t="shared" si="276"/>
        <v>0</v>
      </c>
      <c r="I1081" s="1213">
        <f t="shared" si="277"/>
        <v>0</v>
      </c>
      <c r="J1081" s="1213">
        <f t="shared" si="278"/>
        <v>60000</v>
      </c>
      <c r="K1081" s="1213">
        <f t="shared" si="279"/>
        <v>0</v>
      </c>
      <c r="L1081" s="831"/>
      <c r="M1081" s="995" t="str">
        <f t="shared" si="271"/>
        <v/>
      </c>
      <c r="N1081" s="831"/>
      <c r="O1081" s="831"/>
      <c r="P1081" s="831"/>
      <c r="Q1081" s="439"/>
      <c r="R1081" s="831" t="str">
        <f t="shared" si="280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70"/>
        <v>Self-employment -- see Data2</v>
      </c>
      <c r="B1082" s="1203">
        <v>11</v>
      </c>
      <c r="C1082" s="1106">
        <f t="shared" si="272"/>
        <v>0</v>
      </c>
      <c r="D1082" s="1106">
        <f t="shared" si="273"/>
        <v>0</v>
      </c>
      <c r="E1082" s="1106">
        <f t="shared" si="274"/>
        <v>0</v>
      </c>
      <c r="F1082" s="1106">
        <f t="shared" si="275"/>
        <v>0</v>
      </c>
      <c r="G1082" s="831"/>
      <c r="H1082" s="1213">
        <f t="shared" si="276"/>
        <v>0</v>
      </c>
      <c r="I1082" s="1213">
        <f t="shared" si="277"/>
        <v>0</v>
      </c>
      <c r="J1082" s="1213">
        <f t="shared" si="278"/>
        <v>28800</v>
      </c>
      <c r="K1082" s="1213">
        <f t="shared" si="279"/>
        <v>5760</v>
      </c>
      <c r="L1082" s="831"/>
      <c r="M1082" s="995" t="str">
        <f t="shared" si="271"/>
        <v/>
      </c>
      <c r="N1082" s="831"/>
      <c r="O1082" s="831"/>
      <c r="P1082" s="831"/>
      <c r="Q1082" s="439"/>
      <c r="R1082" s="831" t="str">
        <f t="shared" si="280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70"/>
        <v>Small business -- see Data2</v>
      </c>
      <c r="B1083" s="1203">
        <v>12</v>
      </c>
      <c r="C1083" s="1106">
        <f t="shared" si="272"/>
        <v>0</v>
      </c>
      <c r="D1083" s="1106">
        <f t="shared" si="273"/>
        <v>0</v>
      </c>
      <c r="E1083" s="1106">
        <f t="shared" si="274"/>
        <v>0</v>
      </c>
      <c r="F1083" s="1106">
        <f t="shared" si="275"/>
        <v>0</v>
      </c>
      <c r="G1083" s="831"/>
      <c r="H1083" s="1213">
        <f t="shared" si="276"/>
        <v>0</v>
      </c>
      <c r="I1083" s="1213">
        <f t="shared" si="277"/>
        <v>0</v>
      </c>
      <c r="J1083" s="1213">
        <f t="shared" si="278"/>
        <v>7200</v>
      </c>
      <c r="K1083" s="1213">
        <f t="shared" si="279"/>
        <v>0</v>
      </c>
      <c r="L1083" s="831"/>
      <c r="M1083" s="995" t="str">
        <f t="shared" si="271"/>
        <v/>
      </c>
      <c r="N1083" s="831"/>
      <c r="O1083" s="831"/>
      <c r="P1083" s="831"/>
      <c r="Q1083" s="439"/>
      <c r="R1083" s="831" t="str">
        <f t="shared" si="280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70"/>
        <v>Social development -- see Data2</v>
      </c>
      <c r="B1084" s="1203">
        <v>13</v>
      </c>
      <c r="C1084" s="1106">
        <f t="shared" si="272"/>
        <v>0</v>
      </c>
      <c r="D1084" s="1106">
        <f t="shared" si="273"/>
        <v>0</v>
      </c>
      <c r="E1084" s="1106">
        <f t="shared" si="274"/>
        <v>20220</v>
      </c>
      <c r="F1084" s="1106">
        <f t="shared" si="275"/>
        <v>0</v>
      </c>
      <c r="G1084" s="831"/>
      <c r="H1084" s="1213">
        <f t="shared" si="276"/>
        <v>20220</v>
      </c>
      <c r="I1084" s="1213">
        <f t="shared" si="277"/>
        <v>0</v>
      </c>
      <c r="J1084" s="1213">
        <f t="shared" si="278"/>
        <v>7620</v>
      </c>
      <c r="K1084" s="1213">
        <f t="shared" si="279"/>
        <v>0</v>
      </c>
      <c r="L1084" s="831"/>
      <c r="M1084" s="995" t="str">
        <f t="shared" si="271"/>
        <v/>
      </c>
      <c r="N1084" s="831"/>
      <c r="O1084" s="831"/>
      <c r="P1084" s="831"/>
      <c r="Q1084" s="439"/>
      <c r="R1084" s="831" t="str">
        <f t="shared" si="280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70"/>
        <v>Public works -- see Data2</v>
      </c>
      <c r="B1085" s="1203">
        <v>14</v>
      </c>
      <c r="C1085" s="1106">
        <f t="shared" si="272"/>
        <v>0</v>
      </c>
      <c r="D1085" s="1106">
        <f t="shared" si="273"/>
        <v>0</v>
      </c>
      <c r="E1085" s="1106">
        <f t="shared" si="274"/>
        <v>0</v>
      </c>
      <c r="F1085" s="1106">
        <f t="shared" si="275"/>
        <v>0</v>
      </c>
      <c r="G1085" s="831"/>
      <c r="H1085" s="1213">
        <f t="shared" si="276"/>
        <v>7200</v>
      </c>
      <c r="I1085" s="1213">
        <f t="shared" si="277"/>
        <v>0</v>
      </c>
      <c r="J1085" s="1213">
        <f t="shared" si="278"/>
        <v>0</v>
      </c>
      <c r="K1085" s="1213">
        <f t="shared" si="279"/>
        <v>0</v>
      </c>
      <c r="L1085" s="831"/>
      <c r="M1085" s="995" t="str">
        <f t="shared" si="271"/>
        <v/>
      </c>
      <c r="N1085" s="831"/>
      <c r="O1085" s="831"/>
      <c r="P1085" s="831"/>
      <c r="Q1085" s="439"/>
      <c r="R1085" s="831" t="str">
        <f t="shared" si="280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70"/>
        <v/>
      </c>
      <c r="B1086" s="1203">
        <v>15</v>
      </c>
      <c r="C1086" s="1106" t="str">
        <f t="shared" si="272"/>
        <v/>
      </c>
      <c r="D1086" s="1106" t="str">
        <f t="shared" si="273"/>
        <v/>
      </c>
      <c r="E1086" s="1106" t="str">
        <f t="shared" si="274"/>
        <v/>
      </c>
      <c r="F1086" s="1106" t="str">
        <f t="shared" si="275"/>
        <v/>
      </c>
      <c r="G1086" s="831"/>
      <c r="H1086" s="1213" t="str">
        <f t="shared" si="276"/>
        <v/>
      </c>
      <c r="I1086" s="1213" t="str">
        <f t="shared" si="277"/>
        <v/>
      </c>
      <c r="J1086" s="1213" t="str">
        <f t="shared" si="278"/>
        <v/>
      </c>
      <c r="K1086" s="1213" t="str">
        <f t="shared" si="279"/>
        <v/>
      </c>
      <c r="L1086" s="831"/>
      <c r="M1086" s="995" t="str">
        <f t="shared" si="271"/>
        <v/>
      </c>
      <c r="N1086" s="831"/>
      <c r="O1086" s="831"/>
      <c r="P1086" s="831"/>
      <c r="Q1086" s="439"/>
      <c r="R1086" s="831" t="str">
        <f t="shared" si="280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70"/>
        <v/>
      </c>
      <c r="B1087" s="1203">
        <v>16</v>
      </c>
      <c r="C1087" s="1106" t="str">
        <f t="shared" si="272"/>
        <v/>
      </c>
      <c r="D1087" s="1106" t="str">
        <f t="shared" si="273"/>
        <v/>
      </c>
      <c r="E1087" s="1106" t="str">
        <f t="shared" si="274"/>
        <v/>
      </c>
      <c r="F1087" s="1106" t="str">
        <f t="shared" si="275"/>
        <v/>
      </c>
      <c r="G1087" s="831"/>
      <c r="H1087" s="1213" t="str">
        <f t="shared" si="276"/>
        <v/>
      </c>
      <c r="I1087" s="1213" t="str">
        <f t="shared" si="277"/>
        <v/>
      </c>
      <c r="J1087" s="1213" t="str">
        <f t="shared" si="278"/>
        <v/>
      </c>
      <c r="K1087" s="1213" t="str">
        <f t="shared" si="279"/>
        <v/>
      </c>
      <c r="L1087" s="831"/>
      <c r="M1087" s="995" t="str">
        <f t="shared" si="271"/>
        <v/>
      </c>
      <c r="N1087" s="831"/>
      <c r="O1087" s="831"/>
      <c r="P1087" s="831"/>
      <c r="Q1087" s="439"/>
      <c r="R1087" s="831" t="str">
        <f t="shared" si="280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70"/>
        <v/>
      </c>
      <c r="B1088" s="1203">
        <v>17</v>
      </c>
      <c r="C1088" s="1106" t="str">
        <f t="shared" si="272"/>
        <v/>
      </c>
      <c r="D1088" s="1106" t="str">
        <f t="shared" si="273"/>
        <v/>
      </c>
      <c r="E1088" s="1106" t="str">
        <f t="shared" si="274"/>
        <v/>
      </c>
      <c r="F1088" s="1106" t="str">
        <f t="shared" si="275"/>
        <v/>
      </c>
      <c r="G1088" s="831"/>
      <c r="H1088" s="1213" t="str">
        <f t="shared" si="276"/>
        <v/>
      </c>
      <c r="I1088" s="1213" t="str">
        <f t="shared" si="277"/>
        <v/>
      </c>
      <c r="J1088" s="1213" t="str">
        <f t="shared" si="278"/>
        <v/>
      </c>
      <c r="K1088" s="1213" t="str">
        <f t="shared" si="279"/>
        <v/>
      </c>
      <c r="L1088" s="831"/>
      <c r="M1088" s="995" t="str">
        <f t="shared" si="271"/>
        <v/>
      </c>
      <c r="N1088" s="831"/>
      <c r="O1088" s="831"/>
      <c r="P1088" s="831"/>
      <c r="Q1088" s="439"/>
      <c r="R1088" s="831" t="str">
        <f t="shared" si="280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70"/>
        <v/>
      </c>
      <c r="B1089" s="1203">
        <v>18</v>
      </c>
      <c r="C1089" s="1106" t="str">
        <f t="shared" si="272"/>
        <v/>
      </c>
      <c r="D1089" s="1106" t="str">
        <f t="shared" si="273"/>
        <v/>
      </c>
      <c r="E1089" s="1106" t="str">
        <f t="shared" si="274"/>
        <v/>
      </c>
      <c r="F1089" s="1106" t="str">
        <f t="shared" si="275"/>
        <v/>
      </c>
      <c r="G1089" s="831"/>
      <c r="H1089" s="1213" t="str">
        <f t="shared" si="276"/>
        <v/>
      </c>
      <c r="I1089" s="1213" t="str">
        <f t="shared" si="277"/>
        <v/>
      </c>
      <c r="J1089" s="1213" t="str">
        <f t="shared" si="278"/>
        <v/>
      </c>
      <c r="K1089" s="1213" t="str">
        <f t="shared" si="279"/>
        <v/>
      </c>
      <c r="L1089" s="831"/>
      <c r="M1089" s="995" t="str">
        <f t="shared" si="271"/>
        <v/>
      </c>
      <c r="N1089" s="831"/>
      <c r="O1089" s="831"/>
      <c r="P1089" s="831"/>
      <c r="Q1089" s="439"/>
      <c r="R1089" s="831" t="str">
        <f t="shared" si="280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70"/>
        <v/>
      </c>
      <c r="B1090" s="1203">
        <v>19</v>
      </c>
      <c r="C1090" s="1106" t="str">
        <f t="shared" si="272"/>
        <v/>
      </c>
      <c r="D1090" s="1106" t="str">
        <f t="shared" si="273"/>
        <v/>
      </c>
      <c r="E1090" s="1106" t="str">
        <f t="shared" si="274"/>
        <v/>
      </c>
      <c r="F1090" s="1106" t="str">
        <f t="shared" si="275"/>
        <v/>
      </c>
      <c r="G1090" s="831"/>
      <c r="H1090" s="1213" t="str">
        <f t="shared" si="276"/>
        <v/>
      </c>
      <c r="I1090" s="1213" t="str">
        <f t="shared" si="277"/>
        <v/>
      </c>
      <c r="J1090" s="1213" t="str">
        <f t="shared" si="278"/>
        <v/>
      </c>
      <c r="K1090" s="1213" t="str">
        <f t="shared" si="279"/>
        <v/>
      </c>
      <c r="L1090" s="831"/>
      <c r="M1090" s="995" t="str">
        <f t="shared" si="271"/>
        <v/>
      </c>
      <c r="N1090" s="831"/>
      <c r="O1090" s="831"/>
      <c r="P1090" s="831"/>
      <c r="Q1090" s="439"/>
      <c r="R1090" s="831" t="str">
        <f t="shared" si="280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70"/>
        <v/>
      </c>
      <c r="B1091" s="1203">
        <v>20</v>
      </c>
      <c r="C1091" s="1106" t="str">
        <f t="shared" si="272"/>
        <v/>
      </c>
      <c r="D1091" s="1106" t="str">
        <f t="shared" si="273"/>
        <v/>
      </c>
      <c r="E1091" s="1106" t="str">
        <f t="shared" si="274"/>
        <v/>
      </c>
      <c r="F1091" s="1106" t="str">
        <f t="shared" si="275"/>
        <v/>
      </c>
      <c r="G1091" s="831"/>
      <c r="H1091" s="1213" t="str">
        <f t="shared" si="276"/>
        <v/>
      </c>
      <c r="I1091" s="1213" t="str">
        <f t="shared" si="277"/>
        <v/>
      </c>
      <c r="J1091" s="1213" t="str">
        <f t="shared" si="278"/>
        <v/>
      </c>
      <c r="K1091" s="1213" t="str">
        <f t="shared" si="279"/>
        <v/>
      </c>
      <c r="L1091" s="831"/>
      <c r="M1091" s="995" t="str">
        <f t="shared" si="271"/>
        <v/>
      </c>
      <c r="N1091" s="831"/>
      <c r="O1091" s="831"/>
      <c r="P1091" s="831"/>
      <c r="Q1091" s="439"/>
      <c r="R1091" s="831" t="str">
        <f t="shared" si="280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70"/>
        <v/>
      </c>
      <c r="B1092" s="1203">
        <v>21</v>
      </c>
      <c r="C1092" s="1106" t="str">
        <f t="shared" si="272"/>
        <v/>
      </c>
      <c r="D1092" s="1106" t="str">
        <f t="shared" si="273"/>
        <v/>
      </c>
      <c r="E1092" s="1106" t="str">
        <f t="shared" si="274"/>
        <v/>
      </c>
      <c r="F1092" s="1106" t="str">
        <f t="shared" si="275"/>
        <v/>
      </c>
      <c r="G1092" s="831"/>
      <c r="H1092" s="1213" t="str">
        <f t="shared" si="276"/>
        <v/>
      </c>
      <c r="I1092" s="1213" t="str">
        <f t="shared" si="277"/>
        <v/>
      </c>
      <c r="J1092" s="1213" t="str">
        <f t="shared" si="278"/>
        <v/>
      </c>
      <c r="K1092" s="1213" t="str">
        <f t="shared" si="279"/>
        <v/>
      </c>
      <c r="L1092" s="831"/>
      <c r="M1092" s="995" t="str">
        <f t="shared" si="271"/>
        <v/>
      </c>
      <c r="N1092" s="831"/>
      <c r="O1092" s="831"/>
      <c r="P1092" s="831"/>
      <c r="Q1092" s="439"/>
      <c r="R1092" s="831" t="str">
        <f t="shared" si="280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70"/>
        <v/>
      </c>
      <c r="B1093" s="1203">
        <v>22</v>
      </c>
      <c r="C1093" s="1106" t="str">
        <f t="shared" si="272"/>
        <v/>
      </c>
      <c r="D1093" s="1106" t="str">
        <f t="shared" si="273"/>
        <v/>
      </c>
      <c r="E1093" s="1106" t="str">
        <f t="shared" si="274"/>
        <v/>
      </c>
      <c r="F1093" s="1106" t="str">
        <f t="shared" si="275"/>
        <v/>
      </c>
      <c r="G1093" s="831"/>
      <c r="H1093" s="1213" t="str">
        <f t="shared" si="276"/>
        <v/>
      </c>
      <c r="I1093" s="1213" t="str">
        <f t="shared" si="277"/>
        <v/>
      </c>
      <c r="J1093" s="1213" t="str">
        <f t="shared" si="278"/>
        <v/>
      </c>
      <c r="K1093" s="1213" t="str">
        <f t="shared" si="279"/>
        <v/>
      </c>
      <c r="L1093" s="831"/>
      <c r="M1093" s="995" t="str">
        <f t="shared" si="271"/>
        <v/>
      </c>
      <c r="N1093" s="831"/>
      <c r="O1093" s="831"/>
      <c r="P1093" s="831"/>
      <c r="Q1093" s="439"/>
      <c r="R1093" s="831" t="str">
        <f t="shared" si="280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70"/>
        <v/>
      </c>
      <c r="B1094" s="1203">
        <v>23</v>
      </c>
      <c r="C1094" s="1106" t="str">
        <f t="shared" si="272"/>
        <v/>
      </c>
      <c r="D1094" s="1106" t="str">
        <f t="shared" si="273"/>
        <v/>
      </c>
      <c r="E1094" s="1106" t="str">
        <f t="shared" si="274"/>
        <v/>
      </c>
      <c r="F1094" s="1106" t="str">
        <f t="shared" si="275"/>
        <v/>
      </c>
      <c r="G1094" s="831"/>
      <c r="H1094" s="1213" t="str">
        <f t="shared" si="276"/>
        <v/>
      </c>
      <c r="I1094" s="1213" t="str">
        <f t="shared" si="277"/>
        <v/>
      </c>
      <c r="J1094" s="1213" t="str">
        <f t="shared" si="278"/>
        <v/>
      </c>
      <c r="K1094" s="1213" t="str">
        <f t="shared" si="279"/>
        <v/>
      </c>
      <c r="L1094" s="831"/>
      <c r="M1094" s="995" t="str">
        <f t="shared" si="271"/>
        <v/>
      </c>
      <c r="N1094" s="831"/>
      <c r="O1094" s="831"/>
      <c r="P1094" s="831"/>
      <c r="Q1094" s="439"/>
      <c r="R1094" s="831" t="str">
        <f t="shared" si="280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81">IF(OR(A1094="",LOOKUP(B1095,$T$904:$T$983,A$904:A$983)=A1094),"",LOOKUP(B1095,$T$904:$T$983,A$904:A$983))</f>
        <v/>
      </c>
      <c r="B1095" s="1203">
        <v>24</v>
      </c>
      <c r="C1095" s="1106" t="str">
        <f t="shared" si="272"/>
        <v/>
      </c>
      <c r="D1095" s="1106" t="str">
        <f t="shared" ref="D1095" si="282">IF($A1095="","",LOOKUP($B1095,$T$904:$T$983,M$904:M$983))</f>
        <v/>
      </c>
      <c r="E1095" s="1106" t="str">
        <f t="shared" ref="E1095" si="283">IF($A1095="","",LOOKUP($B1095,$T$904:$T$983,D$904:D$983))</f>
        <v/>
      </c>
      <c r="F1095" s="1106" t="str">
        <f t="shared" ref="F1095" si="284">IF($A1095="","",LOOKUP($B1095,$T$904:$T$983,N$904:N$983))</f>
        <v/>
      </c>
      <c r="G1095" s="831"/>
      <c r="H1095" s="1213" t="str">
        <f t="shared" ref="H1095" si="285">IF($A1095="","",LOOKUP($B1095,$T$904:$T$983,E$904:E$983))</f>
        <v/>
      </c>
      <c r="I1095" s="1213" t="str">
        <f t="shared" ref="I1095" si="286">IF($A1095="","",LOOKUP($B1095,$T$904:$T$983,O$904:O$983))</f>
        <v/>
      </c>
      <c r="J1095" s="1213" t="str">
        <f t="shared" ref="J1095" si="287">IF($A1095="","",LOOKUP($B1095,$T$904:$T$983,F$904:F$983))</f>
        <v/>
      </c>
      <c r="K1095" s="1213" t="str">
        <f t="shared" ref="K1095" si="288">IF($A1095="","",LOOKUP($B1095,$T$904:$T$983,P$904:P$983))</f>
        <v/>
      </c>
      <c r="L1095" s="831"/>
      <c r="M1095" s="995" t="str">
        <f t="shared" ref="M1095" si="289">IF(LOOKUP(R1095,R$1044:R$1065,R$1044:R$1065)=R1095,R1095,"")</f>
        <v/>
      </c>
      <c r="N1095" s="831"/>
      <c r="O1095" s="831"/>
      <c r="P1095" s="831"/>
      <c r="Q1095" s="439"/>
      <c r="R1095" s="831" t="str">
        <f t="shared" si="280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90">IF(OR(A1095="",LOOKUP(B1096,$T$904:$T$983,A$904:A$983)=A1095),"",LOOKUP(B1096,$T$904:$T$983,A$904:A$983))</f>
        <v/>
      </c>
      <c r="B1096" s="1203">
        <v>25</v>
      </c>
      <c r="C1096" s="1106" t="str">
        <f t="shared" si="272"/>
        <v/>
      </c>
      <c r="D1096" s="1106" t="str">
        <f t="shared" ref="D1096:D1099" si="291">IF($A1096="","",LOOKUP($B1096,$T$904:$T$983,M$904:M$983))</f>
        <v/>
      </c>
      <c r="E1096" s="1106" t="str">
        <f t="shared" ref="E1096:E1099" si="292">IF($A1096="","",LOOKUP($B1096,$T$904:$T$983,D$904:D$983))</f>
        <v/>
      </c>
      <c r="F1096" s="1106" t="str">
        <f t="shared" ref="F1096:F1099" si="293">IF($A1096="","",LOOKUP($B1096,$T$904:$T$983,N$904:N$983))</f>
        <v/>
      </c>
      <c r="G1096" s="831"/>
      <c r="H1096" s="1213" t="str">
        <f t="shared" ref="H1096:H1099" si="294">IF($A1096="","",LOOKUP($B1096,$T$904:$T$983,E$904:E$983))</f>
        <v/>
      </c>
      <c r="I1096" s="1213" t="str">
        <f t="shared" ref="I1096:I1099" si="295">IF($A1096="","",LOOKUP($B1096,$T$904:$T$983,O$904:O$983))</f>
        <v/>
      </c>
      <c r="J1096" s="1213" t="str">
        <f t="shared" ref="J1096:J1099" si="296">IF($A1096="","",LOOKUP($B1096,$T$904:$T$983,F$904:F$983))</f>
        <v/>
      </c>
      <c r="K1096" s="1213" t="str">
        <f t="shared" ref="K1096:K1099" si="297">IF($A1096="","",LOOKUP($B1096,$T$904:$T$983,P$904:P$983))</f>
        <v/>
      </c>
      <c r="L1096" s="831"/>
      <c r="M1096" s="995" t="str">
        <f t="shared" ref="M1096:M1099" si="298">IF(LOOKUP(R1096,R$1044:R$1065,R$1044:R$1065)=R1096,R1096,"")</f>
        <v/>
      </c>
      <c r="N1096" s="831"/>
      <c r="O1096" s="831"/>
      <c r="P1096" s="831"/>
      <c r="Q1096" s="439"/>
      <c r="R1096" s="831" t="str">
        <f t="shared" si="280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90"/>
        <v/>
      </c>
      <c r="B1097" s="1203">
        <v>26</v>
      </c>
      <c r="C1097" s="1106" t="str">
        <f t="shared" si="272"/>
        <v/>
      </c>
      <c r="D1097" s="1106" t="str">
        <f t="shared" si="291"/>
        <v/>
      </c>
      <c r="E1097" s="1106" t="str">
        <f t="shared" si="292"/>
        <v/>
      </c>
      <c r="F1097" s="1106" t="str">
        <f t="shared" si="293"/>
        <v/>
      </c>
      <c r="G1097" s="831"/>
      <c r="H1097" s="1213" t="str">
        <f t="shared" si="294"/>
        <v/>
      </c>
      <c r="I1097" s="1213" t="str">
        <f t="shared" si="295"/>
        <v/>
      </c>
      <c r="J1097" s="1213" t="str">
        <f t="shared" si="296"/>
        <v/>
      </c>
      <c r="K1097" s="1213" t="str">
        <f t="shared" si="297"/>
        <v/>
      </c>
      <c r="L1097" s="831"/>
      <c r="M1097" s="995" t="str">
        <f t="shared" si="298"/>
        <v/>
      </c>
      <c r="N1097" s="831"/>
      <c r="O1097" s="831"/>
      <c r="P1097" s="831"/>
      <c r="Q1097" s="439"/>
      <c r="R1097" s="831" t="str">
        <f t="shared" si="280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90"/>
        <v/>
      </c>
      <c r="B1098" s="1203">
        <v>27</v>
      </c>
      <c r="C1098" s="1106" t="str">
        <f t="shared" si="272"/>
        <v/>
      </c>
      <c r="D1098" s="1106" t="str">
        <f t="shared" si="291"/>
        <v/>
      </c>
      <c r="E1098" s="1106" t="str">
        <f t="shared" si="292"/>
        <v/>
      </c>
      <c r="F1098" s="1106" t="str">
        <f t="shared" si="293"/>
        <v/>
      </c>
      <c r="G1098" s="831"/>
      <c r="H1098" s="1213" t="str">
        <f t="shared" si="294"/>
        <v/>
      </c>
      <c r="I1098" s="1213" t="str">
        <f t="shared" si="295"/>
        <v/>
      </c>
      <c r="J1098" s="1213" t="str">
        <f t="shared" si="296"/>
        <v/>
      </c>
      <c r="K1098" s="1213" t="str">
        <f t="shared" si="297"/>
        <v/>
      </c>
      <c r="L1098" s="831"/>
      <c r="M1098" s="995" t="str">
        <f t="shared" si="298"/>
        <v/>
      </c>
      <c r="N1098" s="831"/>
      <c r="O1098" s="831"/>
      <c r="P1098" s="831"/>
      <c r="Q1098" s="439"/>
      <c r="R1098" s="831" t="str">
        <f t="shared" si="280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90"/>
        <v/>
      </c>
      <c r="B1099" s="1203">
        <v>28</v>
      </c>
      <c r="C1099" s="1106" t="str">
        <f t="shared" si="272"/>
        <v/>
      </c>
      <c r="D1099" s="1106" t="str">
        <f t="shared" si="291"/>
        <v/>
      </c>
      <c r="E1099" s="1106" t="str">
        <f t="shared" si="292"/>
        <v/>
      </c>
      <c r="F1099" s="1106" t="str">
        <f t="shared" si="293"/>
        <v/>
      </c>
      <c r="G1099" s="831"/>
      <c r="H1099" s="1213" t="str">
        <f t="shared" si="294"/>
        <v/>
      </c>
      <c r="I1099" s="1213" t="str">
        <f t="shared" si="295"/>
        <v/>
      </c>
      <c r="J1099" s="1213" t="str">
        <f t="shared" si="296"/>
        <v/>
      </c>
      <c r="K1099" s="1213" t="str">
        <f t="shared" si="297"/>
        <v/>
      </c>
      <c r="L1099" s="831"/>
      <c r="M1099" s="995" t="str">
        <f t="shared" si="298"/>
        <v/>
      </c>
      <c r="N1099" s="831"/>
      <c r="O1099" s="831"/>
      <c r="P1099" s="831"/>
      <c r="Q1099" s="439"/>
      <c r="R1099" s="831" t="str">
        <f t="shared" si="280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9">SUM(D1072:D1099)</f>
        <v>750</v>
      </c>
      <c r="E1100" s="1106">
        <f t="shared" si="299"/>
        <v>20260</v>
      </c>
      <c r="F1100" s="1106">
        <f t="shared" si="299"/>
        <v>750</v>
      </c>
      <c r="G1100" s="831"/>
      <c r="H1100" s="1106">
        <f t="shared" ref="H1100:K1100" si="300">SUM(H1072:H1099)</f>
        <v>35642</v>
      </c>
      <c r="I1100" s="1106">
        <f t="shared" si="300"/>
        <v>1828</v>
      </c>
      <c r="J1100" s="1106">
        <f t="shared" si="300"/>
        <v>128876.5</v>
      </c>
      <c r="K1100" s="1106">
        <f t="shared" si="300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543</v>
      </c>
      <c r="B1103" s="1203"/>
      <c r="C1103" s="1237">
        <f>C900</f>
        <v>0</v>
      </c>
      <c r="D1103" s="1237">
        <f>M900</f>
        <v>0.03</v>
      </c>
      <c r="E1103" s="1237">
        <f>D900</f>
        <v>1.2743267826009608</v>
      </c>
      <c r="F1103" s="1237">
        <f>N900</f>
        <v>5.7585321656881613E-2</v>
      </c>
      <c r="G1103" s="831"/>
      <c r="H1103" s="1238">
        <f>E900</f>
        <v>1.3650680064697858</v>
      </c>
      <c r="I1103" s="1238">
        <f>O900</f>
        <v>-7.7886248413687076E-2</v>
      </c>
      <c r="J1103" s="1238">
        <f>F900</f>
        <v>1.7742183410543793</v>
      </c>
      <c r="K1103" s="1238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544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 t="str">
        <f>IF(SUM(F1043:F1068)=F1103,"OK",SUM(F1043:F1068))</f>
        <v>OK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545</v>
      </c>
      <c r="B1105" s="1203"/>
      <c r="C1105" s="1204">
        <f>C985</f>
        <v>0</v>
      </c>
      <c r="D1105" s="1204">
        <f>M985</f>
        <v>750</v>
      </c>
      <c r="E1105" s="1204">
        <f>D985</f>
        <v>20260</v>
      </c>
      <c r="F1105" s="1204">
        <f>N985</f>
        <v>750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544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546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547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7375.0334516214343</v>
      </c>
      <c r="E1111" s="1204">
        <f>H1038*365*H1039*H1040</f>
        <v>7375.0334516214343</v>
      </c>
      <c r="F1111" s="1204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548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549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550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01">A830</f>
        <v>Green cons - Season 1: no of months</v>
      </c>
      <c r="B1114" s="831"/>
      <c r="C1114" s="1235">
        <f t="shared" ref="C1114:F1115" si="302">MAX(SUM(C830,M830),SUM(C830))</f>
        <v>0</v>
      </c>
      <c r="D1114" s="1235">
        <f t="shared" si="302"/>
        <v>0</v>
      </c>
      <c r="E1114" s="1235">
        <f t="shared" si="302"/>
        <v>0</v>
      </c>
      <c r="F1114" s="1235">
        <f t="shared" si="302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01"/>
        <v xml:space="preserve">Green beans </v>
      </c>
      <c r="B1115" s="831"/>
      <c r="C1115" s="1235">
        <f t="shared" si="302"/>
        <v>0</v>
      </c>
      <c r="D1115" s="1235">
        <f t="shared" si="302"/>
        <v>0</v>
      </c>
      <c r="E1115" s="1235">
        <f t="shared" si="302"/>
        <v>0</v>
      </c>
      <c r="F1115" s="1235">
        <f t="shared" si="302"/>
        <v>0</v>
      </c>
      <c r="G1115" s="831"/>
      <c r="H1115" s="46"/>
      <c r="I1115" s="46"/>
      <c r="J1115" s="46"/>
      <c r="K1115" s="46"/>
      <c r="L1115" s="44"/>
      <c r="M1115" s="1226" t="str">
        <f t="shared" si="303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01"/>
        <v>Maize: kg produced</v>
      </c>
      <c r="B1116" s="831"/>
      <c r="C1116" s="1235">
        <f t="shared" ref="C1116:C1133" si="304">IF(C$1111=0,0,MAX((SUM(C832,M832)+SUM(C932,M932)/C$1111),(SUM(C832)+SUM(C932)/C$1111)))</f>
        <v>0</v>
      </c>
      <c r="D1116" s="1235">
        <f t="shared" ref="D1116:D1133" si="305">IF(D$1111=0,0,MAX((SUM(D832,N832)+SUM(D932,N932)/D$1111),(SUM(D832)+SUM(D932)/D$1111)))</f>
        <v>3.9430479452054794E-2</v>
      </c>
      <c r="E1116" s="1235">
        <f t="shared" ref="E1116:E1133" si="306">IF(E$1111=0,0,MAX((SUM(E832,O832)+SUM(E932,O932)/E$1111),(SUM(E832)+SUM(E932)/E$1111)))</f>
        <v>0.14194972602739725</v>
      </c>
      <c r="F1116" s="1235">
        <f t="shared" ref="F1116:F1133" si="307">IF(F$1111=0,0,MAX((SUM(F832,P832)+SUM(F932,P932)/F$1111),(SUM(F832)+SUM(F932)/F$1111)))</f>
        <v>0.23849428296903846</v>
      </c>
      <c r="G1116" s="831"/>
      <c r="H1116" s="1236">
        <f t="shared" ref="H1116:H1133" si="308">IF(C$1111=0,0,MAX(SUM(C932,M932)/C$1111,SUM(C932)/C$1111))</f>
        <v>0</v>
      </c>
      <c r="I1116" s="1236">
        <f t="shared" ref="I1116:I1133" si="309">IF(D$1111=0,0,MAX(SUM(D932,N932)/D$1111,SUM(D932)/D$1111))</f>
        <v>0</v>
      </c>
      <c r="J1116" s="1236">
        <f t="shared" ref="J1116:J1133" si="310">IF(E$1111=0,0,MAX(SUM(E932,O932)/E$1111,SUM(E932)/E$1111))</f>
        <v>5.8576005496629016E-2</v>
      </c>
      <c r="K1116" s="1236">
        <f t="shared" ref="K1116:K1133" si="311">IF(F$1111=0,0,MAX(SUM(F932,P932)/F$1111,SUM(F932)/F$1111))</f>
        <v>0.12020284461287413</v>
      </c>
      <c r="L1116" s="44"/>
      <c r="M1116" s="1226" t="str">
        <f t="shared" si="303"/>
        <v>yes</v>
      </c>
      <c r="N1116" s="1240" t="str">
        <f t="shared" ref="N1116:N1135" si="312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01"/>
        <v>Sorghum: kg produced</v>
      </c>
      <c r="B1117" s="831"/>
      <c r="C1117" s="1235">
        <f t="shared" si="304"/>
        <v>0</v>
      </c>
      <c r="D1117" s="1235">
        <f t="shared" si="305"/>
        <v>0</v>
      </c>
      <c r="E1117" s="1235">
        <f t="shared" si="306"/>
        <v>0</v>
      </c>
      <c r="F1117" s="1235">
        <f t="shared" si="307"/>
        <v>0</v>
      </c>
      <c r="G1117" s="831"/>
      <c r="H1117" s="1236">
        <f t="shared" si="308"/>
        <v>0</v>
      </c>
      <c r="I1117" s="1236">
        <f t="shared" si="309"/>
        <v>0</v>
      </c>
      <c r="J1117" s="1236">
        <f t="shared" si="310"/>
        <v>0</v>
      </c>
      <c r="K1117" s="1236">
        <f t="shared" si="311"/>
        <v>0</v>
      </c>
      <c r="L1117" s="44"/>
      <c r="M1117" s="1226" t="str">
        <f t="shared" si="303"/>
        <v/>
      </c>
      <c r="N1117" s="1240" t="str">
        <f t="shared" si="312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01"/>
        <v>High value cereal: kg produced</v>
      </c>
      <c r="B1118" s="831"/>
      <c r="C1118" s="1235">
        <f t="shared" si="304"/>
        <v>0</v>
      </c>
      <c r="D1118" s="1235">
        <f t="shared" si="305"/>
        <v>0</v>
      </c>
      <c r="E1118" s="1235">
        <f t="shared" si="306"/>
        <v>0</v>
      </c>
      <c r="F1118" s="1235">
        <f t="shared" si="307"/>
        <v>0</v>
      </c>
      <c r="G1118" s="831"/>
      <c r="H1118" s="1236">
        <f t="shared" si="308"/>
        <v>0</v>
      </c>
      <c r="I1118" s="1236">
        <f t="shared" si="309"/>
        <v>0</v>
      </c>
      <c r="J1118" s="1236">
        <f t="shared" si="310"/>
        <v>0</v>
      </c>
      <c r="K1118" s="1236">
        <f t="shared" si="311"/>
        <v>0</v>
      </c>
      <c r="L1118" s="44"/>
      <c r="M1118" s="1226" t="str">
        <f t="shared" si="303"/>
        <v/>
      </c>
      <c r="N1118" s="1240" t="str">
        <f t="shared" si="312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01"/>
        <v>High value cereal: kg produced</v>
      </c>
      <c r="B1119" s="831"/>
      <c r="C1119" s="1235">
        <f t="shared" si="304"/>
        <v>0</v>
      </c>
      <c r="D1119" s="1235">
        <f t="shared" si="305"/>
        <v>0</v>
      </c>
      <c r="E1119" s="1235">
        <f t="shared" si="306"/>
        <v>0</v>
      </c>
      <c r="F1119" s="1235">
        <f t="shared" si="307"/>
        <v>0</v>
      </c>
      <c r="G1119" s="831"/>
      <c r="H1119" s="1236">
        <f t="shared" si="308"/>
        <v>0</v>
      </c>
      <c r="I1119" s="1236">
        <f t="shared" si="309"/>
        <v>0</v>
      </c>
      <c r="J1119" s="1236">
        <f t="shared" si="310"/>
        <v>0</v>
      </c>
      <c r="K1119" s="1236">
        <f t="shared" si="311"/>
        <v>0</v>
      </c>
      <c r="L1119" s="44"/>
      <c r="M1119" s="1226" t="str">
        <f t="shared" si="303"/>
        <v/>
      </c>
      <c r="N1119" s="1240" t="str">
        <f t="shared" si="312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01"/>
        <v>Cowpeas: kg produced</v>
      </c>
      <c r="B1120" s="831"/>
      <c r="C1120" s="1235">
        <f t="shared" si="304"/>
        <v>0</v>
      </c>
      <c r="D1120" s="1235">
        <f t="shared" si="305"/>
        <v>0</v>
      </c>
      <c r="E1120" s="1235">
        <f t="shared" si="306"/>
        <v>0</v>
      </c>
      <c r="F1120" s="1235">
        <f t="shared" si="307"/>
        <v>0</v>
      </c>
      <c r="G1120" s="831"/>
      <c r="H1120" s="1236">
        <f t="shared" si="308"/>
        <v>0</v>
      </c>
      <c r="I1120" s="1236">
        <f t="shared" si="309"/>
        <v>0</v>
      </c>
      <c r="J1120" s="1236">
        <f t="shared" si="310"/>
        <v>0</v>
      </c>
      <c r="K1120" s="1236">
        <f t="shared" si="311"/>
        <v>0</v>
      </c>
      <c r="L1120" s="44"/>
      <c r="M1120" s="1226" t="str">
        <f t="shared" si="303"/>
        <v/>
      </c>
      <c r="N1120" s="1240" t="str">
        <f t="shared" si="312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01"/>
        <v>Beans: kg produced</v>
      </c>
      <c r="B1121" s="831"/>
      <c r="C1121" s="1235">
        <f t="shared" si="304"/>
        <v>0</v>
      </c>
      <c r="D1121" s="1235">
        <f t="shared" si="305"/>
        <v>2.9458804483188047E-2</v>
      </c>
      <c r="E1121" s="1235">
        <f t="shared" si="306"/>
        <v>0.15885685038862885</v>
      </c>
      <c r="F1121" s="1235">
        <f t="shared" si="307"/>
        <v>0.60345638822089576</v>
      </c>
      <c r="G1121" s="831"/>
      <c r="H1121" s="1236">
        <f t="shared" si="308"/>
        <v>0</v>
      </c>
      <c r="I1121" s="1236">
        <f t="shared" si="309"/>
        <v>0</v>
      </c>
      <c r="J1121" s="1236">
        <f t="shared" si="310"/>
        <v>0.12203334478464378</v>
      </c>
      <c r="K1121" s="1236">
        <f t="shared" si="311"/>
        <v>0.47457411860694804</v>
      </c>
      <c r="L1121" s="44"/>
      <c r="M1121" s="1226" t="str">
        <f t="shared" si="303"/>
        <v>yes</v>
      </c>
      <c r="N1121" s="1240" t="str">
        <f t="shared" si="312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01"/>
        <v>Millet: kg produced</v>
      </c>
      <c r="B1122" s="831"/>
      <c r="C1122" s="1235">
        <f t="shared" si="304"/>
        <v>0</v>
      </c>
      <c r="D1122" s="1235">
        <f t="shared" si="305"/>
        <v>0</v>
      </c>
      <c r="E1122" s="1235">
        <f t="shared" si="306"/>
        <v>0</v>
      </c>
      <c r="F1122" s="1235">
        <f t="shared" si="307"/>
        <v>0</v>
      </c>
      <c r="G1122" s="831"/>
      <c r="H1122" s="1236">
        <f t="shared" si="308"/>
        <v>0</v>
      </c>
      <c r="I1122" s="1236">
        <f t="shared" si="309"/>
        <v>0</v>
      </c>
      <c r="J1122" s="1236">
        <f t="shared" si="310"/>
        <v>0</v>
      </c>
      <c r="K1122" s="1236">
        <f t="shared" si="311"/>
        <v>0</v>
      </c>
      <c r="L1122" s="44"/>
      <c r="M1122" s="1226" t="str">
        <f t="shared" si="303"/>
        <v/>
      </c>
      <c r="N1122" s="1240" t="str">
        <f t="shared" si="312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01"/>
        <v>Finger millet: kg produced</v>
      </c>
      <c r="B1123" s="831"/>
      <c r="C1123" s="1235">
        <f t="shared" si="304"/>
        <v>0</v>
      </c>
      <c r="D1123" s="1235">
        <f t="shared" si="305"/>
        <v>0</v>
      </c>
      <c r="E1123" s="1235">
        <f t="shared" si="306"/>
        <v>0</v>
      </c>
      <c r="F1123" s="1235">
        <f t="shared" si="307"/>
        <v>0</v>
      </c>
      <c r="G1123" s="831"/>
      <c r="H1123" s="1236">
        <f t="shared" si="308"/>
        <v>0</v>
      </c>
      <c r="I1123" s="1236">
        <f t="shared" si="309"/>
        <v>0</v>
      </c>
      <c r="J1123" s="1236">
        <f t="shared" si="310"/>
        <v>0</v>
      </c>
      <c r="K1123" s="1236">
        <f t="shared" si="311"/>
        <v>0</v>
      </c>
      <c r="L1123" s="44"/>
      <c r="M1123" s="1226" t="str">
        <f t="shared" si="303"/>
        <v/>
      </c>
      <c r="N1123" s="1240" t="str">
        <f t="shared" si="312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01"/>
        <v>Wheat: kg produced</v>
      </c>
      <c r="B1124" s="831"/>
      <c r="C1124" s="1235">
        <f t="shared" si="304"/>
        <v>0</v>
      </c>
      <c r="D1124" s="1235">
        <f t="shared" si="305"/>
        <v>0</v>
      </c>
      <c r="E1124" s="1235">
        <f t="shared" si="306"/>
        <v>0</v>
      </c>
      <c r="F1124" s="1235">
        <f t="shared" si="307"/>
        <v>0</v>
      </c>
      <c r="G1124" s="831"/>
      <c r="H1124" s="1236">
        <f t="shared" si="308"/>
        <v>0</v>
      </c>
      <c r="I1124" s="1236">
        <f t="shared" si="309"/>
        <v>0</v>
      </c>
      <c r="J1124" s="1236">
        <f t="shared" si="310"/>
        <v>0</v>
      </c>
      <c r="K1124" s="1236">
        <f t="shared" si="311"/>
        <v>0</v>
      </c>
      <c r="L1124" s="44"/>
      <c r="M1124" s="1226" t="str">
        <f t="shared" si="303"/>
        <v/>
      </c>
      <c r="N1124" s="1240" t="str">
        <f t="shared" si="312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01"/>
        <v>Cassava: no. local meas.</v>
      </c>
      <c r="B1125" s="831"/>
      <c r="C1125" s="1235">
        <f t="shared" si="304"/>
        <v>0</v>
      </c>
      <c r="D1125" s="1235">
        <f t="shared" si="305"/>
        <v>0</v>
      </c>
      <c r="E1125" s="1235">
        <f t="shared" si="306"/>
        <v>0</v>
      </c>
      <c r="F1125" s="1235">
        <f t="shared" si="307"/>
        <v>0</v>
      </c>
      <c r="G1125" s="831"/>
      <c r="H1125" s="1236">
        <f t="shared" si="308"/>
        <v>0</v>
      </c>
      <c r="I1125" s="1236">
        <f t="shared" si="309"/>
        <v>0</v>
      </c>
      <c r="J1125" s="1236">
        <f t="shared" si="310"/>
        <v>0</v>
      </c>
      <c r="K1125" s="1236">
        <f t="shared" si="311"/>
        <v>0</v>
      </c>
      <c r="L1125" s="44"/>
      <c r="M1125" s="1226" t="str">
        <f t="shared" si="303"/>
        <v/>
      </c>
      <c r="N1125" s="1240" t="str">
        <f t="shared" si="312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01"/>
        <v>Water melon: no. local meas</v>
      </c>
      <c r="B1126" s="831"/>
      <c r="C1126" s="1235">
        <f t="shared" si="304"/>
        <v>0</v>
      </c>
      <c r="D1126" s="1235">
        <f t="shared" si="305"/>
        <v>0</v>
      </c>
      <c r="E1126" s="1235">
        <f t="shared" si="306"/>
        <v>0</v>
      </c>
      <c r="F1126" s="1235">
        <f t="shared" si="307"/>
        <v>0</v>
      </c>
      <c r="G1126" s="831"/>
      <c r="H1126" s="1236">
        <f t="shared" si="308"/>
        <v>0</v>
      </c>
      <c r="I1126" s="1236">
        <f t="shared" si="309"/>
        <v>0</v>
      </c>
      <c r="J1126" s="1236">
        <f t="shared" si="310"/>
        <v>0</v>
      </c>
      <c r="K1126" s="1236">
        <f t="shared" si="311"/>
        <v>0</v>
      </c>
      <c r="L1126" s="44"/>
      <c r="M1126" s="1226" t="str">
        <f t="shared" si="303"/>
        <v/>
      </c>
      <c r="N1126" s="1240" t="str">
        <f t="shared" si="312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01"/>
        <v>Other melons: no. local meas</v>
      </c>
      <c r="B1127" s="831"/>
      <c r="C1127" s="1235">
        <f t="shared" si="304"/>
        <v>0</v>
      </c>
      <c r="D1127" s="1235">
        <f t="shared" si="305"/>
        <v>0</v>
      </c>
      <c r="E1127" s="1235">
        <f t="shared" si="306"/>
        <v>0</v>
      </c>
      <c r="F1127" s="1235">
        <f t="shared" si="307"/>
        <v>0</v>
      </c>
      <c r="G1127" s="831"/>
      <c r="H1127" s="1236">
        <f t="shared" si="308"/>
        <v>0</v>
      </c>
      <c r="I1127" s="1236">
        <f t="shared" si="309"/>
        <v>0</v>
      </c>
      <c r="J1127" s="1236">
        <f t="shared" si="310"/>
        <v>0</v>
      </c>
      <c r="K1127" s="1236">
        <f t="shared" si="311"/>
        <v>0</v>
      </c>
      <c r="L1127" s="44"/>
      <c r="M1127" s="1226" t="str">
        <f t="shared" si="303"/>
        <v/>
      </c>
      <c r="N1127" s="1240" t="str">
        <f t="shared" si="312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01"/>
        <v>Other root crops: no. local meas( Potatoes)</v>
      </c>
      <c r="B1128" s="831"/>
      <c r="C1128" s="1235">
        <f t="shared" si="304"/>
        <v>0</v>
      </c>
      <c r="D1128" s="1235">
        <f t="shared" si="305"/>
        <v>4.0732669157326686E-2</v>
      </c>
      <c r="E1128" s="1235">
        <f t="shared" si="306"/>
        <v>7.0322594151243187E-2</v>
      </c>
      <c r="F1128" s="1235">
        <f t="shared" si="307"/>
        <v>7.4274433517985711E-2</v>
      </c>
      <c r="G1128" s="831"/>
      <c r="H1128" s="1236">
        <f t="shared" si="308"/>
        <v>0</v>
      </c>
      <c r="I1128" s="1236">
        <f t="shared" si="309"/>
        <v>0</v>
      </c>
      <c r="J1128" s="1236">
        <f t="shared" si="310"/>
        <v>6.7796302658135431E-3</v>
      </c>
      <c r="K1128" s="1236">
        <f t="shared" si="311"/>
        <v>1.6271112637952504E-2</v>
      </c>
      <c r="L1128" s="44"/>
      <c r="M1128" s="1226" t="str">
        <f t="shared" si="303"/>
        <v>yes</v>
      </c>
      <c r="N1128" s="1240" t="str">
        <f t="shared" si="312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01"/>
        <v>Groundnuts (dry): no. local meas</v>
      </c>
      <c r="B1129" s="831"/>
      <c r="C1129" s="1235">
        <f t="shared" si="304"/>
        <v>0</v>
      </c>
      <c r="D1129" s="1235">
        <f t="shared" si="305"/>
        <v>0</v>
      </c>
      <c r="E1129" s="1235">
        <f t="shared" si="306"/>
        <v>0</v>
      </c>
      <c r="F1129" s="1235">
        <f t="shared" si="307"/>
        <v>0</v>
      </c>
      <c r="G1129" s="831"/>
      <c r="H1129" s="1236">
        <f t="shared" si="308"/>
        <v>0</v>
      </c>
      <c r="I1129" s="1236">
        <f t="shared" si="309"/>
        <v>0</v>
      </c>
      <c r="J1129" s="1236">
        <f t="shared" si="310"/>
        <v>0</v>
      </c>
      <c r="K1129" s="1236">
        <f t="shared" si="311"/>
        <v>0</v>
      </c>
      <c r="L1129" s="44"/>
      <c r="M1129" s="1226" t="str">
        <f t="shared" si="303"/>
        <v/>
      </c>
      <c r="N1129" s="1240" t="str">
        <f t="shared" si="312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01"/>
        <v>Roundnuts (bambara): no. local meas</v>
      </c>
      <c r="B1130" s="831"/>
      <c r="C1130" s="1235">
        <f t="shared" si="304"/>
        <v>0</v>
      </c>
      <c r="D1130" s="1235">
        <f t="shared" si="305"/>
        <v>0</v>
      </c>
      <c r="E1130" s="1235">
        <f t="shared" si="306"/>
        <v>0</v>
      </c>
      <c r="F1130" s="1235">
        <f t="shared" si="307"/>
        <v>0</v>
      </c>
      <c r="G1130" s="831"/>
      <c r="H1130" s="1236">
        <f t="shared" si="308"/>
        <v>0</v>
      </c>
      <c r="I1130" s="1236">
        <f t="shared" si="309"/>
        <v>0</v>
      </c>
      <c r="J1130" s="1236">
        <f t="shared" si="310"/>
        <v>0</v>
      </c>
      <c r="K1130" s="1236">
        <f t="shared" si="311"/>
        <v>0</v>
      </c>
      <c r="L1130" s="44"/>
      <c r="M1130" s="1226" t="str">
        <f t="shared" si="303"/>
        <v/>
      </c>
      <c r="N1130" s="1240" t="str">
        <f t="shared" si="312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01"/>
        <v>Amadumbe</v>
      </c>
      <c r="B1131" s="831"/>
      <c r="C1131" s="1235">
        <f t="shared" si="304"/>
        <v>0</v>
      </c>
      <c r="D1131" s="1235">
        <f t="shared" si="305"/>
        <v>0</v>
      </c>
      <c r="E1131" s="1235">
        <f t="shared" si="306"/>
        <v>0</v>
      </c>
      <c r="F1131" s="1235">
        <f t="shared" si="307"/>
        <v>0</v>
      </c>
      <c r="G1131" s="831"/>
      <c r="H1131" s="1236">
        <f t="shared" si="308"/>
        <v>0</v>
      </c>
      <c r="I1131" s="1236">
        <f t="shared" si="309"/>
        <v>0</v>
      </c>
      <c r="J1131" s="1236">
        <f t="shared" si="310"/>
        <v>0</v>
      </c>
      <c r="K1131" s="1236">
        <f t="shared" si="311"/>
        <v>0</v>
      </c>
      <c r="L1131" s="44"/>
      <c r="M1131" s="1226" t="str">
        <f t="shared" si="303"/>
        <v/>
      </c>
      <c r="N1131" s="1240" t="str">
        <f t="shared" si="312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01"/>
        <v>Sweet potato</v>
      </c>
      <c r="B1132" s="831"/>
      <c r="C1132" s="1235">
        <f t="shared" si="304"/>
        <v>0</v>
      </c>
      <c r="D1132" s="1235">
        <f t="shared" si="305"/>
        <v>0</v>
      </c>
      <c r="E1132" s="1235">
        <f t="shared" si="306"/>
        <v>0</v>
      </c>
      <c r="F1132" s="1235">
        <f t="shared" si="307"/>
        <v>0</v>
      </c>
      <c r="G1132" s="831"/>
      <c r="H1132" s="1236">
        <f t="shared" si="308"/>
        <v>0</v>
      </c>
      <c r="I1132" s="1236">
        <f t="shared" si="309"/>
        <v>0</v>
      </c>
      <c r="J1132" s="1236">
        <f t="shared" si="310"/>
        <v>0</v>
      </c>
      <c r="K1132" s="1236">
        <f t="shared" si="311"/>
        <v>0</v>
      </c>
      <c r="L1132" s="44"/>
      <c r="M1132" s="1226" t="str">
        <f t="shared" si="303"/>
        <v/>
      </c>
      <c r="N1132" s="1240" t="str">
        <f t="shared" si="312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01"/>
        <v xml:space="preserve">Other crop: </v>
      </c>
      <c r="B1133" s="831"/>
      <c r="C1133" s="1235">
        <f t="shared" si="304"/>
        <v>0</v>
      </c>
      <c r="D1133" s="1235">
        <f t="shared" si="305"/>
        <v>0</v>
      </c>
      <c r="E1133" s="1235">
        <f t="shared" si="306"/>
        <v>0</v>
      </c>
      <c r="F1133" s="1235">
        <f t="shared" si="307"/>
        <v>0</v>
      </c>
      <c r="G1133" s="831"/>
      <c r="H1133" s="1236">
        <f t="shared" si="308"/>
        <v>0</v>
      </c>
      <c r="I1133" s="1236">
        <f t="shared" si="309"/>
        <v>0</v>
      </c>
      <c r="J1133" s="1236">
        <f t="shared" si="310"/>
        <v>0</v>
      </c>
      <c r="K1133" s="1236">
        <f t="shared" si="311"/>
        <v>0</v>
      </c>
      <c r="L1133" s="44"/>
      <c r="M1133" s="1226" t="str">
        <f t="shared" si="303"/>
        <v/>
      </c>
      <c r="N1133" s="1240" t="str">
        <f t="shared" si="312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3">IF(C$1111=0,0,MAX((SUM(C851,M851)+SUM(C962,M962)/C$1111),(SUM(C851)+SUM(C962)/C$1111)))</f>
        <v>0</v>
      </c>
      <c r="D1134" s="1235">
        <f t="shared" si="313"/>
        <v>0</v>
      </c>
      <c r="E1134" s="1235">
        <f t="shared" si="313"/>
        <v>0</v>
      </c>
      <c r="F1134" s="1235">
        <f t="shared" si="313"/>
        <v>0</v>
      </c>
      <c r="G1134" s="831"/>
      <c r="H1134" s="1236">
        <f t="shared" ref="H1134:K1135" si="314">IF(C$1111=0,0,MAX(SUM(C962,M962)/C$1111,SUM(C962)/C$1111))</f>
        <v>0</v>
      </c>
      <c r="I1134" s="1236">
        <f t="shared" si="314"/>
        <v>0</v>
      </c>
      <c r="J1134" s="1236">
        <f t="shared" si="314"/>
        <v>0</v>
      </c>
      <c r="K1134" s="1236">
        <f t="shared" si="314"/>
        <v>0</v>
      </c>
      <c r="L1134" s="44"/>
      <c r="M1134" s="1226" t="str">
        <f t="shared" si="303"/>
        <v/>
      </c>
      <c r="N1134" s="1240" t="str">
        <f t="shared" si="312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3"/>
        <v>0</v>
      </c>
      <c r="D1135" s="1235">
        <f t="shared" si="313"/>
        <v>0.15169445398720316</v>
      </c>
      <c r="E1135" s="1235">
        <f t="shared" si="313"/>
        <v>0</v>
      </c>
      <c r="F1135" s="1235">
        <f t="shared" si="313"/>
        <v>0</v>
      </c>
      <c r="G1135" s="831"/>
      <c r="H1135" s="1236">
        <f t="shared" si="314"/>
        <v>0</v>
      </c>
      <c r="I1135" s="1236">
        <f t="shared" si="314"/>
        <v>0.10169445398720316</v>
      </c>
      <c r="J1135" s="1236">
        <f t="shared" si="314"/>
        <v>0</v>
      </c>
      <c r="K1135" s="1236">
        <f t="shared" si="314"/>
        <v>0</v>
      </c>
      <c r="L1135" s="44"/>
      <c r="M1135" s="1226" t="str">
        <f t="shared" si="303"/>
        <v>yes</v>
      </c>
      <c r="N1135" s="1240" t="str">
        <f t="shared" si="312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3"/>
        <v/>
      </c>
      <c r="N1136" s="1226" t="str">
        <f t="shared" ref="N1136:N1147" si="315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6">A950</f>
        <v>Main cashcrop kg sold Cabbage</v>
      </c>
      <c r="B1137" s="831"/>
      <c r="C1137" s="1235">
        <f t="shared" ref="C1137:C1147" si="317">IF(C$1111=0,0,MAX(SUM(C950,M950)/C$1111,SUM(C950)/C$1111))</f>
        <v>0</v>
      </c>
      <c r="D1137" s="1235">
        <f t="shared" ref="D1137:D1147" si="318">IF(D$1111=0,0,MAX(SUM(D950,N950)/D$1111,SUM(D950)/D$1111))</f>
        <v>0</v>
      </c>
      <c r="E1137" s="1235">
        <f t="shared" ref="E1137:E1147" si="319">IF(E$1111=0,0,MAX(SUM(E950,O950)/E$1111,SUM(E950)/E$1111))</f>
        <v>0</v>
      </c>
      <c r="F1137" s="1235">
        <f t="shared" ref="F1137:F1147" si="320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3"/>
        <v/>
      </c>
      <c r="N1137" s="1226" t="str">
        <f t="shared" si="315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6"/>
        <v>Other cashcrop: kg produced</v>
      </c>
      <c r="B1138" s="831"/>
      <c r="C1138" s="1235">
        <f t="shared" si="317"/>
        <v>0</v>
      </c>
      <c r="D1138" s="1235">
        <f t="shared" si="318"/>
        <v>0</v>
      </c>
      <c r="E1138" s="1235">
        <f t="shared" si="319"/>
        <v>0</v>
      </c>
      <c r="F1138" s="1235">
        <f t="shared" si="320"/>
        <v>0</v>
      </c>
      <c r="G1138" s="831"/>
      <c r="H1138" s="46"/>
      <c r="I1138" s="46"/>
      <c r="J1138" s="46"/>
      <c r="K1138" s="830"/>
      <c r="L1138" s="831"/>
      <c r="M1138" s="1226" t="str">
        <f t="shared" si="303"/>
        <v/>
      </c>
      <c r="N1138" s="1226" t="str">
        <f t="shared" si="315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6"/>
        <v>Other cashcrop: kg produced</v>
      </c>
      <c r="B1139" s="831"/>
      <c r="C1139" s="1235">
        <f t="shared" si="317"/>
        <v>0</v>
      </c>
      <c r="D1139" s="1235">
        <f t="shared" si="318"/>
        <v>0</v>
      </c>
      <c r="E1139" s="1235">
        <f t="shared" si="319"/>
        <v>0</v>
      </c>
      <c r="F1139" s="1235">
        <f t="shared" si="320"/>
        <v>0</v>
      </c>
      <c r="G1139" s="831"/>
      <c r="H1139" s="46"/>
      <c r="I1139" s="46"/>
      <c r="J1139" s="46"/>
      <c r="K1139" s="830"/>
      <c r="L1139" s="831"/>
      <c r="M1139" s="1226" t="str">
        <f t="shared" si="303"/>
        <v/>
      </c>
      <c r="N1139" s="1226" t="str">
        <f t="shared" si="315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6"/>
        <v>Other cashcrop: kg produced</v>
      </c>
      <c r="B1140" s="831"/>
      <c r="C1140" s="1235">
        <f t="shared" si="317"/>
        <v>0</v>
      </c>
      <c r="D1140" s="1235">
        <f t="shared" si="318"/>
        <v>0</v>
      </c>
      <c r="E1140" s="1235">
        <f t="shared" si="319"/>
        <v>0</v>
      </c>
      <c r="F1140" s="1235">
        <f t="shared" si="320"/>
        <v>0</v>
      </c>
      <c r="G1140" s="831"/>
      <c r="H1140" s="46"/>
      <c r="I1140" s="46"/>
      <c r="J1140" s="46"/>
      <c r="K1140" s="830"/>
      <c r="L1140" s="831"/>
      <c r="M1140" s="1226" t="str">
        <f t="shared" si="303"/>
        <v/>
      </c>
      <c r="N1140" s="1226" t="str">
        <f t="shared" si="315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6"/>
        <v>Other cashcrop: kg produced</v>
      </c>
      <c r="B1141" s="831"/>
      <c r="C1141" s="1235">
        <f t="shared" si="317"/>
        <v>0</v>
      </c>
      <c r="D1141" s="1235">
        <f t="shared" si="318"/>
        <v>0</v>
      </c>
      <c r="E1141" s="1235">
        <f t="shared" si="319"/>
        <v>0</v>
      </c>
      <c r="F1141" s="1235">
        <f t="shared" si="320"/>
        <v>0</v>
      </c>
      <c r="G1141" s="831"/>
      <c r="H1141" s="46"/>
      <c r="I1141" s="46"/>
      <c r="J1141" s="46"/>
      <c r="K1141" s="830"/>
      <c r="L1141" s="831"/>
      <c r="M1141" s="1226" t="str">
        <f t="shared" si="303"/>
        <v/>
      </c>
      <c r="N1141" s="1226" t="str">
        <f t="shared" si="315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6"/>
        <v>Other cashcrop: kg produced</v>
      </c>
      <c r="B1142" s="831"/>
      <c r="C1142" s="1235">
        <f t="shared" si="317"/>
        <v>0</v>
      </c>
      <c r="D1142" s="1235">
        <f t="shared" si="318"/>
        <v>0</v>
      </c>
      <c r="E1142" s="1235">
        <f t="shared" si="319"/>
        <v>0</v>
      </c>
      <c r="F1142" s="1235">
        <f t="shared" si="320"/>
        <v>0</v>
      </c>
      <c r="G1142" s="831"/>
      <c r="H1142" s="46"/>
      <c r="I1142" s="46"/>
      <c r="J1142" s="46"/>
      <c r="K1142" s="830"/>
      <c r="L1142" s="831"/>
      <c r="M1142" s="1226" t="str">
        <f t="shared" si="303"/>
        <v/>
      </c>
      <c r="N1142" s="1226" t="str">
        <f t="shared" si="315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6"/>
        <v>Other cashcrop: kg produced</v>
      </c>
      <c r="B1143" s="831"/>
      <c r="C1143" s="1235">
        <f t="shared" si="317"/>
        <v>0</v>
      </c>
      <c r="D1143" s="1235">
        <f t="shared" si="318"/>
        <v>0</v>
      </c>
      <c r="E1143" s="1235">
        <f t="shared" si="319"/>
        <v>0</v>
      </c>
      <c r="F1143" s="1235">
        <f t="shared" si="320"/>
        <v>0</v>
      </c>
      <c r="G1143" s="831"/>
      <c r="H1143" s="46"/>
      <c r="I1143" s="46"/>
      <c r="J1143" s="46"/>
      <c r="K1143" s="830"/>
      <c r="L1143" s="831"/>
      <c r="M1143" s="1226" t="str">
        <f t="shared" si="303"/>
        <v/>
      </c>
      <c r="N1143" s="1226" t="str">
        <f t="shared" si="315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6"/>
        <v>Straw: quantity sold</v>
      </c>
      <c r="B1144" s="831"/>
      <c r="C1144" s="1235">
        <f t="shared" si="317"/>
        <v>0</v>
      </c>
      <c r="D1144" s="1235">
        <f t="shared" si="318"/>
        <v>0</v>
      </c>
      <c r="E1144" s="1235">
        <f t="shared" si="319"/>
        <v>0</v>
      </c>
      <c r="F1144" s="1235">
        <f t="shared" si="320"/>
        <v>0</v>
      </c>
      <c r="G1144" s="831"/>
      <c r="H1144" s="46"/>
      <c r="I1144" s="46"/>
      <c r="J1144" s="46"/>
      <c r="K1144" s="830"/>
      <c r="L1144" s="831"/>
      <c r="M1144" s="1226" t="str">
        <f t="shared" si="303"/>
        <v/>
      </c>
      <c r="N1144" s="1226" t="str">
        <f t="shared" si="315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6"/>
        <v>Trees: quantity sold</v>
      </c>
      <c r="B1145" s="831"/>
      <c r="C1145" s="1235">
        <f t="shared" si="317"/>
        <v>0</v>
      </c>
      <c r="D1145" s="1235">
        <f t="shared" si="318"/>
        <v>0</v>
      </c>
      <c r="E1145" s="1235">
        <f t="shared" si="319"/>
        <v>0</v>
      </c>
      <c r="F1145" s="1235">
        <f t="shared" si="320"/>
        <v>0</v>
      </c>
      <c r="G1145" s="831"/>
      <c r="H1145" s="46"/>
      <c r="I1145" s="46"/>
      <c r="J1145" s="46"/>
      <c r="K1145" s="830"/>
      <c r="L1145" s="831"/>
      <c r="M1145" s="1226" t="str">
        <f t="shared" si="303"/>
        <v/>
      </c>
      <c r="N1145" s="1226" t="str">
        <f t="shared" si="315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6"/>
        <v>Other cash crop: type</v>
      </c>
      <c r="B1146" s="831"/>
      <c r="C1146" s="1235">
        <f t="shared" si="317"/>
        <v>0</v>
      </c>
      <c r="D1146" s="1235">
        <f t="shared" si="318"/>
        <v>0</v>
      </c>
      <c r="E1146" s="1235">
        <f t="shared" si="319"/>
        <v>0</v>
      </c>
      <c r="F1146" s="1235">
        <f t="shared" si="320"/>
        <v>0</v>
      </c>
      <c r="G1146" s="831"/>
      <c r="H1146" s="46"/>
      <c r="I1146" s="46"/>
      <c r="J1146" s="46"/>
      <c r="K1146" s="830"/>
      <c r="L1146" s="831"/>
      <c r="M1146" s="1226" t="str">
        <f t="shared" si="303"/>
        <v/>
      </c>
      <c r="N1146" s="1226" t="str">
        <f t="shared" si="315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6"/>
        <v>Other cash crop: type</v>
      </c>
      <c r="B1147" s="831"/>
      <c r="C1147" s="1235">
        <f t="shared" si="317"/>
        <v>0</v>
      </c>
      <c r="D1147" s="1235">
        <f t="shared" si="318"/>
        <v>0</v>
      </c>
      <c r="E1147" s="1235">
        <f t="shared" si="319"/>
        <v>0</v>
      </c>
      <c r="F1147" s="1235">
        <f t="shared" si="320"/>
        <v>0</v>
      </c>
      <c r="G1147" s="831"/>
      <c r="H1147" s="46"/>
      <c r="I1147" s="46"/>
      <c r="J1147" s="46"/>
      <c r="K1147" s="830"/>
      <c r="L1147" s="831"/>
      <c r="M1147" s="1226" t="str">
        <f t="shared" si="303"/>
        <v/>
      </c>
      <c r="N1147" s="1226" t="str">
        <f t="shared" si="315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551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552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2">MAX(SUM(C854,M854),SUM(C854))</f>
        <v>0</v>
      </c>
      <c r="D1170" s="1235">
        <f t="shared" si="322"/>
        <v>0</v>
      </c>
      <c r="E1170" s="1235">
        <f t="shared" si="322"/>
        <v>0</v>
      </c>
      <c r="F1170" s="1235">
        <f t="shared" si="322"/>
        <v>0</v>
      </c>
      <c r="G1170" s="831"/>
      <c r="H1170" s="46"/>
      <c r="I1170" s="46"/>
      <c r="J1170" s="46"/>
      <c r="K1170" s="46"/>
      <c r="L1170" s="44"/>
      <c r="M1170" s="1226" t="str">
        <f t="shared" si="321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2"/>
        <v>0</v>
      </c>
      <c r="D1171" s="1235">
        <f t="shared" si="322"/>
        <v>0</v>
      </c>
      <c r="E1171" s="1235">
        <f t="shared" si="322"/>
        <v>3.1544383561643831E-2</v>
      </c>
      <c r="F1171" s="1235">
        <f t="shared" si="322"/>
        <v>0</v>
      </c>
      <c r="G1171" s="831"/>
      <c r="H1171" s="46"/>
      <c r="I1171" s="46"/>
      <c r="J1171" s="46"/>
      <c r="K1171" s="46"/>
      <c r="L1171" s="44"/>
      <c r="M1171" s="1226" t="str">
        <f t="shared" si="321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2"/>
        <v>0</v>
      </c>
      <c r="D1172" s="1235">
        <f t="shared" si="322"/>
        <v>0</v>
      </c>
      <c r="E1172" s="1235">
        <f t="shared" si="322"/>
        <v>2.1292458904109589E-2</v>
      </c>
      <c r="F1172" s="1235">
        <f t="shared" si="322"/>
        <v>0</v>
      </c>
      <c r="G1172" s="831"/>
      <c r="H1172" s="46"/>
      <c r="I1172" s="46"/>
      <c r="J1172" s="46"/>
      <c r="K1172" s="46"/>
      <c r="L1172" s="44"/>
      <c r="M1172" s="1226" t="str">
        <f t="shared" si="321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3">MAX(SUM(C896,M896),SUM(C896))</f>
        <v>0</v>
      </c>
      <c r="D1173" s="1235">
        <f t="shared" si="323"/>
        <v>0</v>
      </c>
      <c r="E1173" s="1235">
        <f t="shared" si="323"/>
        <v>0</v>
      </c>
      <c r="F1173" s="1235">
        <f t="shared" si="323"/>
        <v>0</v>
      </c>
      <c r="G1173" s="831"/>
      <c r="H1173" s="46"/>
      <c r="I1173" s="46"/>
      <c r="J1173" s="46"/>
      <c r="K1173" s="46"/>
      <c r="L1173" s="44"/>
      <c r="M1173" s="1226" t="str">
        <f t="shared" si="321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3"/>
        <v>0</v>
      </c>
      <c r="D1174" s="1235">
        <f t="shared" si="323"/>
        <v>0</v>
      </c>
      <c r="E1174" s="1235">
        <f t="shared" si="323"/>
        <v>0</v>
      </c>
      <c r="F1174" s="1235">
        <f t="shared" si="323"/>
        <v>0</v>
      </c>
      <c r="G1174" s="831"/>
      <c r="H1174" s="46"/>
      <c r="I1174" s="46"/>
      <c r="J1174" s="46"/>
      <c r="K1174" s="46"/>
      <c r="L1174" s="44"/>
      <c r="M1174" s="1226" t="str">
        <f t="shared" si="321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3"/>
        <v>0</v>
      </c>
      <c r="D1175" s="1235">
        <f t="shared" si="323"/>
        <v>0</v>
      </c>
      <c r="E1175" s="1235">
        <f t="shared" si="323"/>
        <v>0</v>
      </c>
      <c r="F1175" s="1235">
        <f t="shared" si="323"/>
        <v>0</v>
      </c>
      <c r="G1175" s="831"/>
      <c r="H1175" s="46"/>
      <c r="I1175" s="46"/>
      <c r="J1175" s="46"/>
      <c r="K1175" s="46"/>
      <c r="L1175" s="44"/>
      <c r="M1175" s="1226" t="str">
        <f t="shared" si="321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552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4">IF(C$1111=0,0,MAX(SUM(C916,M916)/C$1111,SUM(C916)/C$1111))</f>
        <v>0</v>
      </c>
      <c r="D1177" s="1235">
        <f t="shared" si="324"/>
        <v>0</v>
      </c>
      <c r="E1177" s="1235">
        <f t="shared" si="324"/>
        <v>0</v>
      </c>
      <c r="F1177" s="1235">
        <f t="shared" si="324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6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4"/>
        <v>0</v>
      </c>
      <c r="D1178" s="1235">
        <f t="shared" si="324"/>
        <v>0</v>
      </c>
      <c r="E1178" s="1235">
        <f t="shared" si="324"/>
        <v>0</v>
      </c>
      <c r="F1178" s="1235">
        <f t="shared" si="324"/>
        <v>0</v>
      </c>
      <c r="G1178" s="831"/>
      <c r="H1178" s="46"/>
      <c r="I1178" s="46"/>
      <c r="J1178" s="46"/>
      <c r="K1178" s="830"/>
      <c r="L1178" s="831"/>
      <c r="M1178" s="1226" t="str">
        <f t="shared" si="325"/>
        <v/>
      </c>
      <c r="N1178" s="1226" t="str">
        <f t="shared" si="326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4"/>
        <v>0</v>
      </c>
      <c r="D1179" s="1235">
        <f t="shared" si="324"/>
        <v>0</v>
      </c>
      <c r="E1179" s="1235">
        <f t="shared" si="324"/>
        <v>0</v>
      </c>
      <c r="F1179" s="1235">
        <f t="shared" si="324"/>
        <v>0</v>
      </c>
      <c r="G1179" s="831"/>
      <c r="H1179" s="46"/>
      <c r="I1179" s="46"/>
      <c r="J1179" s="46"/>
      <c r="K1179" s="830"/>
      <c r="L1179" s="831"/>
      <c r="M1179" s="1226" t="str">
        <f t="shared" si="325"/>
        <v/>
      </c>
      <c r="N1179" s="1226" t="str">
        <f t="shared" si="326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7">A920</f>
        <v>Camel sales - export: no. sold</v>
      </c>
      <c r="B1180" s="831"/>
      <c r="C1180" s="1235">
        <f t="shared" ref="C1180:C1189" si="328">IF(C$1111=0,0,MAX(SUM(C920,M920)/C$1111,SUM(C920)/C$1111))</f>
        <v>0</v>
      </c>
      <c r="D1180" s="1235">
        <f t="shared" ref="D1180:D1189" si="329">IF(D$1111=0,0,MAX(SUM(D920,N920)/D$1111,SUM(D920)/D$1111))</f>
        <v>0</v>
      </c>
      <c r="E1180" s="1235">
        <f t="shared" ref="E1180:E1189" si="330">IF(E$1111=0,0,MAX(SUM(E920,O920)/E$1111,SUM(E920)/E$1111))</f>
        <v>0</v>
      </c>
      <c r="F1180" s="1235">
        <f t="shared" ref="F1180:F1189" si="331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5"/>
        <v/>
      </c>
      <c r="N1180" s="1226" t="str">
        <f t="shared" si="326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7"/>
        <v>Camel sales - local: no. sold</v>
      </c>
      <c r="B1181" s="831"/>
      <c r="C1181" s="1235">
        <f t="shared" si="328"/>
        <v>0</v>
      </c>
      <c r="D1181" s="1235">
        <f t="shared" si="329"/>
        <v>0</v>
      </c>
      <c r="E1181" s="1235">
        <f t="shared" si="330"/>
        <v>0</v>
      </c>
      <c r="F1181" s="1235">
        <f t="shared" si="331"/>
        <v>0</v>
      </c>
      <c r="G1181" s="831"/>
      <c r="H1181" s="46"/>
      <c r="I1181" s="46"/>
      <c r="J1181" s="46"/>
      <c r="K1181" s="830"/>
      <c r="L1181" s="831"/>
      <c r="M1181" s="1226" t="str">
        <f t="shared" si="325"/>
        <v/>
      </c>
      <c r="N1181" s="1226" t="str">
        <f t="shared" si="326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7"/>
        <v>Fattened Ox sales: no. sold</v>
      </c>
      <c r="B1182" s="831"/>
      <c r="C1182" s="1235">
        <f t="shared" si="328"/>
        <v>0</v>
      </c>
      <c r="D1182" s="1235">
        <f t="shared" si="329"/>
        <v>0</v>
      </c>
      <c r="E1182" s="1235">
        <f t="shared" si="330"/>
        <v>0</v>
      </c>
      <c r="F1182" s="1235">
        <f t="shared" si="331"/>
        <v>0</v>
      </c>
      <c r="G1182" s="831"/>
      <c r="H1182" s="46"/>
      <c r="I1182" s="46"/>
      <c r="J1182" s="46"/>
      <c r="K1182" s="830"/>
      <c r="L1182" s="831"/>
      <c r="M1182" s="1226" t="str">
        <f t="shared" si="325"/>
        <v/>
      </c>
      <c r="N1182" s="1226" t="str">
        <f t="shared" si="326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7"/>
        <v>Cattle sales - export: no. sold</v>
      </c>
      <c r="B1183" s="831"/>
      <c r="C1183" s="1235">
        <f t="shared" si="328"/>
        <v>0</v>
      </c>
      <c r="D1183" s="1235">
        <f t="shared" si="329"/>
        <v>0</v>
      </c>
      <c r="E1183" s="1235">
        <f t="shared" si="330"/>
        <v>0</v>
      </c>
      <c r="F1183" s="1235">
        <f t="shared" si="331"/>
        <v>0</v>
      </c>
      <c r="G1183" s="831"/>
      <c r="H1183" s="46"/>
      <c r="I1183" s="46"/>
      <c r="J1183" s="46"/>
      <c r="K1183" s="830"/>
      <c r="L1183" s="831"/>
      <c r="M1183" s="1226" t="str">
        <f t="shared" si="325"/>
        <v/>
      </c>
      <c r="N1183" s="1226" t="str">
        <f t="shared" si="326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7"/>
        <v>Cattle sales - local: no. sold</v>
      </c>
      <c r="B1184" s="831"/>
      <c r="C1184" s="1235">
        <f t="shared" si="328"/>
        <v>0</v>
      </c>
      <c r="D1184" s="1235">
        <f t="shared" si="329"/>
        <v>0</v>
      </c>
      <c r="E1184" s="1235">
        <f t="shared" si="330"/>
        <v>0.40677781594881263</v>
      </c>
      <c r="F1184" s="1235">
        <f t="shared" si="331"/>
        <v>2.4406668956928756</v>
      </c>
      <c r="G1184" s="831"/>
      <c r="H1184" s="46"/>
      <c r="I1184" s="46"/>
      <c r="J1184" s="46"/>
      <c r="K1184" s="830"/>
      <c r="L1184" s="831"/>
      <c r="M1184" s="1226" t="str">
        <f t="shared" si="325"/>
        <v>yes</v>
      </c>
      <c r="N1184" s="1226" t="str">
        <f t="shared" si="326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7"/>
        <v>Goat sales - export: no. sold</v>
      </c>
      <c r="B1185" s="831"/>
      <c r="C1185" s="1235">
        <f t="shared" si="328"/>
        <v>0</v>
      </c>
      <c r="D1185" s="1235">
        <f t="shared" si="329"/>
        <v>0</v>
      </c>
      <c r="E1185" s="1235">
        <f t="shared" si="330"/>
        <v>0</v>
      </c>
      <c r="F1185" s="1235">
        <f t="shared" si="331"/>
        <v>0</v>
      </c>
      <c r="G1185" s="831"/>
      <c r="H1185" s="46"/>
      <c r="I1185" s="46"/>
      <c r="J1185" s="46"/>
      <c r="K1185" s="830"/>
      <c r="L1185" s="831"/>
      <c r="M1185" s="1226" t="str">
        <f t="shared" si="325"/>
        <v/>
      </c>
      <c r="N1185" s="1226" t="str">
        <f t="shared" si="326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7"/>
        <v>Goat sales - local: no. sold</v>
      </c>
      <c r="B1186" s="831"/>
      <c r="C1186" s="1235">
        <f t="shared" si="328"/>
        <v>0</v>
      </c>
      <c r="D1186" s="1235">
        <f t="shared" si="329"/>
        <v>0</v>
      </c>
      <c r="E1186" s="1235">
        <f t="shared" si="330"/>
        <v>0.74575932923948973</v>
      </c>
      <c r="F1186" s="1235">
        <f t="shared" si="331"/>
        <v>0.48813337913857513</v>
      </c>
      <c r="G1186" s="831"/>
      <c r="H1186" s="46"/>
      <c r="I1186" s="46"/>
      <c r="J1186" s="46"/>
      <c r="K1186" s="830"/>
      <c r="L1186" s="831"/>
      <c r="M1186" s="1226" t="str">
        <f t="shared" si="325"/>
        <v>yes</v>
      </c>
      <c r="N1186" s="1226" t="str">
        <f t="shared" si="326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7"/>
        <v>Sheep sales - export: no. sold</v>
      </c>
      <c r="B1187" s="831"/>
      <c r="C1187" s="1235">
        <f t="shared" si="328"/>
        <v>0</v>
      </c>
      <c r="D1187" s="1235">
        <f t="shared" si="329"/>
        <v>0</v>
      </c>
      <c r="E1187" s="1235">
        <f t="shared" si="330"/>
        <v>0</v>
      </c>
      <c r="F1187" s="1235">
        <f t="shared" si="331"/>
        <v>0</v>
      </c>
      <c r="G1187" s="831"/>
      <c r="H1187" s="46"/>
      <c r="I1187" s="46"/>
      <c r="J1187" s="46"/>
      <c r="K1187" s="830"/>
      <c r="L1187" s="831"/>
      <c r="M1187" s="1226" t="str">
        <f t="shared" si="325"/>
        <v/>
      </c>
      <c r="N1187" s="1226" t="str">
        <f t="shared" si="326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7"/>
        <v>Sheep sales - local: no. sold</v>
      </c>
      <c r="B1188" s="831"/>
      <c r="C1188" s="1235">
        <f t="shared" si="328"/>
        <v>0</v>
      </c>
      <c r="D1188" s="1235">
        <f t="shared" si="329"/>
        <v>0</v>
      </c>
      <c r="E1188" s="1235">
        <f t="shared" si="330"/>
        <v>0</v>
      </c>
      <c r="F1188" s="1235">
        <f t="shared" si="331"/>
        <v>0.16271112637952503</v>
      </c>
      <c r="G1188" s="831"/>
      <c r="H1188" s="46"/>
      <c r="I1188" s="46"/>
      <c r="J1188" s="46"/>
      <c r="K1188" s="830"/>
      <c r="L1188" s="831"/>
      <c r="M1188" s="1226" t="str">
        <f t="shared" si="325"/>
        <v>yes</v>
      </c>
      <c r="N1188" s="1226" t="str">
        <f t="shared" si="326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7"/>
        <v>Chicken sales: no. sold</v>
      </c>
      <c r="B1189" s="831"/>
      <c r="C1189" s="1235">
        <f t="shared" si="328"/>
        <v>0</v>
      </c>
      <c r="D1189" s="1235">
        <f t="shared" si="329"/>
        <v>0</v>
      </c>
      <c r="E1189" s="1235">
        <f t="shared" si="330"/>
        <v>8.8135193455576064E-2</v>
      </c>
      <c r="F1189" s="1235">
        <f t="shared" si="331"/>
        <v>8.8135193455576064E-2</v>
      </c>
      <c r="G1189" s="831"/>
      <c r="H1189" s="46"/>
      <c r="I1189" s="46"/>
      <c r="J1189" s="46"/>
      <c r="K1189" s="830"/>
      <c r="L1189" s="831"/>
      <c r="M1189" s="1226" t="str">
        <f t="shared" si="325"/>
        <v>yes</v>
      </c>
      <c r="N1189" s="1226" t="str">
        <f t="shared" si="326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2">IF(C$1111=0,0,MAX(SUM(C965,M965)/C$1111,SUM(C965)/C$1111))</f>
        <v>0</v>
      </c>
      <c r="D1190" s="1235">
        <f t="shared" si="332"/>
        <v>5.423704212650835E-3</v>
      </c>
      <c r="E1190" s="1235">
        <f t="shared" si="332"/>
        <v>0</v>
      </c>
      <c r="F1190" s="1235">
        <f t="shared" si="332"/>
        <v>0</v>
      </c>
      <c r="G1190" s="831"/>
      <c r="H1190" s="46"/>
      <c r="I1190" s="46"/>
      <c r="J1190" s="46"/>
      <c r="K1190" s="830"/>
      <c r="L1190" s="831"/>
      <c r="M1190" s="1226" t="str">
        <f t="shared" si="325"/>
        <v/>
      </c>
      <c r="N1190" s="1226" t="str">
        <f t="shared" si="326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2"/>
        <v>0</v>
      </c>
      <c r="D1191" s="1235">
        <f t="shared" si="332"/>
        <v>0</v>
      </c>
      <c r="E1191" s="1235">
        <f t="shared" si="332"/>
        <v>0</v>
      </c>
      <c r="F1191" s="1235">
        <f t="shared" si="332"/>
        <v>0</v>
      </c>
      <c r="G1191" s="831"/>
      <c r="H1191" s="46"/>
      <c r="I1191" s="46"/>
      <c r="J1191" s="46"/>
      <c r="K1191" s="830"/>
      <c r="L1191" s="831"/>
      <c r="M1191" s="1226" t="str">
        <f t="shared" si="325"/>
        <v/>
      </c>
      <c r="N1191" s="1226" t="str">
        <f t="shared" si="326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2"/>
        <v>0</v>
      </c>
      <c r="D1192" s="1235">
        <f t="shared" si="332"/>
        <v>0</v>
      </c>
      <c r="E1192" s="1235">
        <f t="shared" si="332"/>
        <v>0</v>
      </c>
      <c r="F1192" s="1235">
        <f t="shared" si="332"/>
        <v>0</v>
      </c>
      <c r="G1192" s="831"/>
      <c r="H1192" s="46"/>
      <c r="I1192" s="46"/>
      <c r="J1192" s="46"/>
      <c r="K1192" s="830"/>
      <c r="L1192" s="831"/>
      <c r="M1192" s="1226" t="str">
        <f t="shared" si="325"/>
        <v/>
      </c>
      <c r="N1192" s="1226" t="str">
        <f t="shared" si="326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5"/>
        <v/>
      </c>
      <c r="N1193" s="1226" t="str">
        <f t="shared" si="326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6" t="str">
        <f t="shared" si="325"/>
        <v>yes</v>
      </c>
      <c r="N1194" s="1226" t="str">
        <f t="shared" si="326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3">IF(C$1111=0,0,MAX(SUM(C972,M972)/C$1111,SUM(C972)/C$1111))</f>
        <v>0</v>
      </c>
      <c r="D1195" s="1235">
        <f t="shared" si="333"/>
        <v>0</v>
      </c>
      <c r="E1195" s="1235">
        <f t="shared" si="333"/>
        <v>0</v>
      </c>
      <c r="F1195" s="1235">
        <f t="shared" si="333"/>
        <v>0</v>
      </c>
      <c r="G1195" s="831"/>
      <c r="H1195" s="46"/>
      <c r="I1195" s="46"/>
      <c r="J1195" s="46"/>
      <c r="K1195" s="830"/>
      <c r="L1195" s="831"/>
      <c r="M1195" s="1226" t="str">
        <f t="shared" si="325"/>
        <v/>
      </c>
      <c r="N1195" s="1226" t="str">
        <f t="shared" si="326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3"/>
        <v>0</v>
      </c>
      <c r="D1196" s="1235">
        <f t="shared" si="333"/>
        <v>0</v>
      </c>
      <c r="E1196" s="1235">
        <f t="shared" si="333"/>
        <v>0</v>
      </c>
      <c r="F1196" s="1235">
        <f t="shared" si="333"/>
        <v>4.6860804397303211</v>
      </c>
      <c r="G1196" s="831"/>
      <c r="H1196" s="46"/>
      <c r="I1196" s="46"/>
      <c r="J1196" s="46"/>
      <c r="K1196" s="830"/>
      <c r="L1196" s="831"/>
      <c r="M1196" s="1226" t="str">
        <f t="shared" si="325"/>
        <v>yes</v>
      </c>
      <c r="N1196" s="1226" t="str">
        <f t="shared" si="326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6" t="str">
        <f t="shared" si="325"/>
        <v>yes</v>
      </c>
      <c r="N1197" s="1226" t="str">
        <f t="shared" si="326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2.741682479494997</v>
      </c>
      <c r="E1198" s="1235">
        <f>IF(E$1111=0,0,MAX(SUM(E977,O977)/E$1111,SUM(E977)/E$1111))</f>
        <v>2.741682479494997</v>
      </c>
      <c r="F1198" s="1235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6" t="str">
        <f t="shared" si="325"/>
        <v>yes</v>
      </c>
      <c r="N1198" s="1226" t="str">
        <f t="shared" si="326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0.97626675827715026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5"/>
        <v>yes</v>
      </c>
      <c r="N1199" s="1226" t="str">
        <f t="shared" si="326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5"/>
        <v/>
      </c>
      <c r="N1200" s="1226" t="str">
        <f t="shared" si="326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5"/>
        <v/>
      </c>
      <c r="N1201" s="1226" t="str">
        <f t="shared" si="326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553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554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555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556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557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558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559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560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557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561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560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557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562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560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557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563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564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565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566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567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568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569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570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571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572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571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573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571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574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571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575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571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576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571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577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578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579</v>
      </c>
      <c r="B42" s="1272"/>
      <c r="C42" s="1578" t="s">
        <v>580</v>
      </c>
      <c r="D42" s="1578"/>
      <c r="E42" s="1578"/>
      <c r="F42" s="1578"/>
      <c r="G42" s="1379" t="s">
        <v>581</v>
      </c>
      <c r="H42" s="1380" t="str">
        <f>[1]ExpFactors!$H$42</f>
        <v>Additional Price (per kg)</v>
      </c>
      <c r="I42" s="848" t="s">
        <v>582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8" t="s">
        <v>580</v>
      </c>
      <c r="D70" s="1578"/>
      <c r="E70" s="1578"/>
      <c r="F70" s="1578"/>
      <c r="G70" s="1379" t="s">
        <v>581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735</v>
      </c>
      <c r="B83" s="1279"/>
      <c r="C83" s="1578" t="s">
        <v>580</v>
      </c>
      <c r="D83" s="1578"/>
      <c r="E83" s="1578"/>
      <c r="F83" s="1578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736</v>
      </c>
      <c r="B86" s="1279"/>
      <c r="C86" s="1578" t="s">
        <v>580</v>
      </c>
      <c r="D86" s="1578"/>
      <c r="E86" s="1578"/>
      <c r="F86" s="1578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584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583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8" t="s">
        <v>580</v>
      </c>
      <c r="D89" s="1578"/>
      <c r="E89" s="1578"/>
      <c r="F89" s="1578"/>
      <c r="G89" s="1379" t="s">
        <v>581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585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586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587</v>
      </c>
      <c r="B92" s="1279"/>
      <c r="C92" s="1578" t="s">
        <v>580</v>
      </c>
      <c r="D92" s="1578"/>
      <c r="E92" s="1578"/>
      <c r="F92" s="1578"/>
      <c r="G92" s="1379" t="s">
        <v>581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588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589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590</v>
      </c>
      <c r="B95" s="1279"/>
      <c r="C95" s="1578" t="s">
        <v>580</v>
      </c>
      <c r="D95" s="1578"/>
      <c r="E95" s="1578"/>
      <c r="F95" s="1578"/>
      <c r="G95" s="1379" t="s">
        <v>581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591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592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593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594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595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596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597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598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599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600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601</v>
      </c>
      <c r="C2" s="1283"/>
    </row>
    <row r="3" spans="2:3" ht="15" customHeight="1">
      <c r="B3" s="1282" t="s">
        <v>602</v>
      </c>
      <c r="C3" s="1283" t="s">
        <v>609</v>
      </c>
    </row>
    <row r="4" spans="2:3" ht="15" customHeight="1">
      <c r="B4" s="1282" t="s">
        <v>603</v>
      </c>
      <c r="C4" s="1283" t="s">
        <v>608</v>
      </c>
    </row>
    <row r="5" spans="2:3" ht="36" customHeight="1">
      <c r="B5" s="1282" t="s">
        <v>604</v>
      </c>
      <c r="C5" s="1283"/>
    </row>
    <row r="6" spans="2:3" ht="15" customHeight="1">
      <c r="B6" s="1282" t="s">
        <v>605</v>
      </c>
      <c r="C6" s="1283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825</v>
      </c>
      <c r="B1" s="1580" t="s">
        <v>976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79"/>
      <c r="O1" s="1579"/>
      <c r="P1" s="1579"/>
      <c r="Q1" s="1579"/>
      <c r="R1" s="1579"/>
      <c r="S1" s="1579"/>
      <c r="T1" s="1579"/>
      <c r="U1" s="1579"/>
      <c r="V1" s="1579"/>
      <c r="W1" s="1579"/>
      <c r="X1" s="1579"/>
      <c r="Y1" s="1579"/>
      <c r="Z1" s="1579"/>
      <c r="AA1" s="1579"/>
      <c r="AB1" s="1579"/>
      <c r="AC1" s="1579"/>
      <c r="AD1" s="1579"/>
      <c r="AE1" s="1579"/>
      <c r="AF1" s="1579"/>
      <c r="AG1" s="1579"/>
      <c r="AH1" s="1579"/>
      <c r="AI1" s="1579"/>
      <c r="AJ1" s="1579"/>
      <c r="AK1" s="1579"/>
      <c r="AL1" s="1579"/>
      <c r="AM1" s="1579"/>
      <c r="AN1" s="1579"/>
      <c r="AO1" s="1579"/>
      <c r="AP1" s="1579"/>
      <c r="AQ1" s="1579"/>
      <c r="AR1" s="1579"/>
      <c r="AS1" s="1579"/>
      <c r="AT1" s="1579"/>
      <c r="AU1" s="1579"/>
      <c r="AV1" s="1579"/>
      <c r="AW1" s="1579"/>
      <c r="AX1" s="1579"/>
      <c r="AY1" s="1579"/>
      <c r="AZ1" s="1579"/>
      <c r="BA1" s="1579"/>
      <c r="BB1" s="1579"/>
      <c r="BC1" s="1579"/>
      <c r="BD1" s="1579"/>
      <c r="BE1" s="1579"/>
      <c r="BF1" s="1579"/>
      <c r="BG1" s="1579"/>
      <c r="BH1" s="1579"/>
      <c r="BI1" s="1579"/>
      <c r="BJ1" s="1579"/>
      <c r="BK1" s="1579"/>
      <c r="BL1" s="1579"/>
      <c r="BM1" s="1579"/>
      <c r="BN1" s="1579"/>
      <c r="BO1" s="1579"/>
      <c r="BP1" s="1579"/>
      <c r="BQ1" s="1579"/>
      <c r="BR1" s="1579"/>
      <c r="BS1" s="1579"/>
      <c r="BT1" s="1579"/>
      <c r="BU1" s="1579"/>
      <c r="BV1" s="1579"/>
      <c r="BW1" s="1579"/>
      <c r="BX1" s="1579"/>
      <c r="BY1" s="1579"/>
      <c r="BZ1" s="1579"/>
      <c r="CA1" s="1579"/>
      <c r="CB1" s="1579"/>
      <c r="CC1" s="1579"/>
      <c r="CD1" s="1579"/>
      <c r="CE1" s="1579"/>
      <c r="CF1" s="1579"/>
      <c r="CG1" s="1579"/>
      <c r="CH1" s="1579"/>
      <c r="CI1" s="1579"/>
      <c r="CJ1" s="1579"/>
      <c r="CK1" s="1579"/>
      <c r="CL1" s="1579"/>
      <c r="CM1" s="1579"/>
      <c r="CN1" s="1579"/>
      <c r="CO1" s="1579"/>
      <c r="CP1" s="1579"/>
      <c r="CQ1" s="1579"/>
      <c r="CR1" s="1579"/>
      <c r="CS1" s="1579"/>
      <c r="CT1" s="1579"/>
      <c r="CU1" s="1579"/>
      <c r="CV1" s="1579"/>
      <c r="CW1" s="1579"/>
      <c r="CX1" s="1579"/>
      <c r="CY1" s="1579"/>
      <c r="CZ1" s="1579"/>
      <c r="DA1" s="1579"/>
      <c r="DB1" s="1579"/>
      <c r="DC1" s="1579"/>
      <c r="DD1" s="1579"/>
      <c r="DE1" s="1579"/>
      <c r="DF1" s="1579"/>
      <c r="DG1" s="1579"/>
      <c r="DH1" s="1579"/>
      <c r="DI1" s="1579"/>
      <c r="DJ1" s="1579"/>
      <c r="DK1" s="1579"/>
      <c r="DL1" s="1579"/>
      <c r="DM1" s="1579"/>
      <c r="DN1" s="1579"/>
      <c r="DO1" s="1579"/>
      <c r="DP1" s="1579"/>
      <c r="DQ1" s="1579"/>
    </row>
    <row r="2" spans="1:133" ht="13" thickBot="1">
      <c r="A2" t="s">
        <v>41</v>
      </c>
      <c r="B2" s="1580" t="s">
        <v>975</v>
      </c>
      <c r="C2" s="1580"/>
      <c r="D2" s="1580"/>
      <c r="E2" s="1580"/>
      <c r="F2" s="1580"/>
      <c r="G2" s="1580"/>
      <c r="H2" s="1580"/>
      <c r="I2" s="1580"/>
      <c r="J2" s="1580"/>
      <c r="K2" s="1580"/>
      <c r="L2" s="1580"/>
      <c r="M2" s="1580"/>
      <c r="N2" s="1579"/>
      <c r="O2" s="1579"/>
      <c r="P2" s="1579"/>
      <c r="Q2" s="1579"/>
      <c r="R2" s="1579"/>
      <c r="S2" s="1579"/>
      <c r="T2" s="1579"/>
      <c r="U2" s="1579"/>
      <c r="V2" s="1579"/>
      <c r="W2" s="1579"/>
      <c r="X2" s="1579"/>
      <c r="Y2" s="1579"/>
      <c r="Z2" s="1579"/>
      <c r="AA2" s="1579"/>
      <c r="AB2" s="1579"/>
      <c r="AC2" s="1579"/>
      <c r="AD2" s="1579"/>
      <c r="AE2" s="1579"/>
      <c r="AF2" s="1579"/>
      <c r="AG2" s="1579"/>
      <c r="AH2" s="1579"/>
      <c r="AI2" s="1579"/>
      <c r="AJ2" s="1579"/>
      <c r="AK2" s="1579"/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79"/>
      <c r="AY2" s="1579"/>
      <c r="AZ2" s="1579"/>
      <c r="BA2" s="1579"/>
      <c r="BB2" s="1579"/>
      <c r="BC2" s="1579"/>
      <c r="BD2" s="1579"/>
      <c r="BE2" s="1579"/>
      <c r="BF2" s="1579"/>
      <c r="BG2" s="1579"/>
      <c r="BH2" s="1579"/>
      <c r="BI2" s="1579"/>
      <c r="BJ2" s="1579"/>
      <c r="BK2" s="1579"/>
      <c r="BL2" s="1579"/>
      <c r="BM2" s="1579"/>
      <c r="BN2" s="1579"/>
      <c r="BO2" s="1579"/>
      <c r="BP2" s="1579"/>
      <c r="BQ2" s="1579"/>
      <c r="BR2" s="1579"/>
      <c r="BS2" s="1579"/>
      <c r="BT2" s="1579"/>
      <c r="BU2" s="1579"/>
      <c r="BV2" s="1579"/>
      <c r="BW2" s="1579"/>
      <c r="BX2" s="1579"/>
      <c r="BY2" s="1579"/>
      <c r="BZ2" s="1579"/>
      <c r="CA2" s="1579"/>
      <c r="CB2" s="1579"/>
      <c r="CC2" s="1579"/>
      <c r="CD2" s="1579"/>
      <c r="CE2" s="1579"/>
      <c r="CF2" s="1579"/>
      <c r="CG2" s="1579"/>
      <c r="CH2" s="1579"/>
      <c r="CI2" s="1579"/>
      <c r="CJ2" s="1579"/>
      <c r="CK2" s="1579"/>
      <c r="CL2" s="1579"/>
      <c r="CM2" s="1579"/>
      <c r="CN2" s="1579"/>
      <c r="CO2" s="1579"/>
      <c r="CP2" s="1579"/>
      <c r="CQ2" s="1579"/>
      <c r="CR2" s="1579"/>
      <c r="CS2" s="1579"/>
      <c r="CT2" s="1579"/>
      <c r="CU2" s="1579"/>
      <c r="CV2" s="1579"/>
      <c r="CW2" s="1579"/>
      <c r="CX2" s="1579"/>
      <c r="CY2" s="1579"/>
      <c r="CZ2" s="1579"/>
      <c r="DA2" s="1579"/>
      <c r="DB2" s="1579"/>
      <c r="DC2" s="1579"/>
      <c r="DD2" s="1579"/>
      <c r="DE2" s="1579"/>
      <c r="DF2" s="1579"/>
      <c r="DG2" s="1579"/>
      <c r="DH2" s="1579"/>
      <c r="DI2" s="1579"/>
      <c r="DJ2" s="1579"/>
      <c r="DK2" s="1579"/>
      <c r="DL2" s="1579"/>
      <c r="DM2" s="1579"/>
      <c r="DN2" s="1579"/>
      <c r="DO2" s="1579"/>
      <c r="DP2" s="1579"/>
      <c r="DQ2" s="1579"/>
    </row>
    <row r="3" spans="1:133" ht="13" thickBot="1">
      <c r="A3" s="1444" t="s">
        <v>773</v>
      </c>
      <c r="B3" s="1580" t="s">
        <v>918</v>
      </c>
      <c r="C3" s="1580"/>
      <c r="D3" s="1580"/>
      <c r="E3" s="1580"/>
      <c r="F3" s="1580"/>
      <c r="G3" s="1580"/>
      <c r="H3" s="1580"/>
      <c r="I3" s="1580"/>
      <c r="J3" s="1580"/>
      <c r="K3" s="1580"/>
      <c r="L3" s="1580"/>
      <c r="M3" s="1580"/>
      <c r="N3" s="1579"/>
      <c r="O3" s="1579"/>
      <c r="P3" s="1579"/>
      <c r="Q3" s="1579"/>
      <c r="R3" s="1579"/>
      <c r="S3" s="1579"/>
      <c r="T3" s="1579"/>
      <c r="U3" s="1579"/>
      <c r="V3" s="1579"/>
      <c r="W3" s="1579"/>
      <c r="X3" s="1579"/>
      <c r="Y3" s="1579"/>
      <c r="Z3" s="1579"/>
      <c r="AA3" s="1579"/>
      <c r="AB3" s="1579"/>
      <c r="AC3" s="1579"/>
      <c r="AD3" s="1579"/>
      <c r="AE3" s="1579"/>
      <c r="AF3" s="1579"/>
      <c r="AG3" s="1579"/>
      <c r="AH3" s="1579"/>
      <c r="AI3" s="1579"/>
      <c r="AJ3" s="1579"/>
      <c r="AK3" s="1579"/>
      <c r="AL3" s="1579"/>
      <c r="AM3" s="1579"/>
      <c r="AN3" s="1579"/>
      <c r="AO3" s="1579"/>
      <c r="AP3" s="1579"/>
      <c r="AQ3" s="1579"/>
      <c r="AR3" s="1579"/>
      <c r="AS3" s="1579"/>
      <c r="AT3" s="1579"/>
      <c r="AU3" s="1579"/>
      <c r="AV3" s="1579"/>
      <c r="AW3" s="1579"/>
      <c r="AX3" s="1579"/>
      <c r="AY3" s="1579"/>
      <c r="AZ3" s="1579"/>
      <c r="BA3" s="1579"/>
      <c r="BB3" s="1579"/>
      <c r="BC3" s="1579"/>
      <c r="BD3" s="1579"/>
      <c r="BE3" s="1579"/>
      <c r="BF3" s="1579"/>
      <c r="BG3" s="1579"/>
      <c r="BH3" s="1579"/>
      <c r="BI3" s="1579"/>
      <c r="BJ3" s="1579"/>
      <c r="BK3" s="1579"/>
      <c r="BL3" s="1579"/>
      <c r="BM3" s="1579"/>
      <c r="BN3" s="1579"/>
      <c r="BO3" s="1579"/>
      <c r="BP3" s="1579"/>
      <c r="BQ3" s="1579"/>
      <c r="BR3" s="1579"/>
      <c r="BS3" s="1579"/>
      <c r="BT3" s="1579"/>
      <c r="BU3" s="1579"/>
      <c r="BV3" s="1579"/>
      <c r="BW3" s="1579"/>
      <c r="BX3" s="1579"/>
      <c r="BY3" s="1579"/>
      <c r="BZ3" s="1579"/>
      <c r="CA3" s="1579"/>
      <c r="CB3" s="1579"/>
      <c r="CC3" s="1579"/>
      <c r="CD3" s="1579"/>
      <c r="CE3" s="1579"/>
      <c r="CF3" s="1579"/>
      <c r="CG3" s="1579"/>
      <c r="CH3" s="1579"/>
      <c r="CI3" s="1579"/>
      <c r="CJ3" s="1579"/>
      <c r="CK3" s="1579"/>
      <c r="CL3" s="1579"/>
      <c r="CM3" s="1579"/>
      <c r="CN3" s="1579"/>
      <c r="CO3" s="1579"/>
      <c r="CP3" s="1579"/>
      <c r="CQ3" s="1579"/>
      <c r="CR3" s="1579"/>
      <c r="CS3" s="1579"/>
      <c r="CT3" s="1579"/>
      <c r="CU3" s="1579"/>
      <c r="CV3" s="1579"/>
      <c r="CW3" s="1579"/>
      <c r="CX3" s="1579"/>
      <c r="CY3" s="1579"/>
      <c r="CZ3" s="1579"/>
      <c r="DA3" s="1579"/>
      <c r="DB3" s="1579"/>
      <c r="DC3" s="1579"/>
      <c r="DD3" s="1579"/>
      <c r="DE3" s="1579"/>
      <c r="DF3" s="1579"/>
      <c r="DG3" s="1579"/>
      <c r="DH3" s="1579"/>
      <c r="DI3" s="1579"/>
      <c r="DJ3" s="1579"/>
      <c r="DK3" s="1579"/>
      <c r="DL3" s="1579"/>
      <c r="DM3" s="1579"/>
      <c r="DN3" s="1579"/>
      <c r="DO3" s="1579"/>
      <c r="DP3" s="1579"/>
      <c r="DQ3" s="1579"/>
      <c r="DR3" s="1579" t="s">
        <v>774</v>
      </c>
      <c r="DS3" s="1579"/>
      <c r="DT3" s="1579"/>
      <c r="DU3" s="1579"/>
      <c r="DV3" s="1579"/>
      <c r="DW3" s="1579"/>
      <c r="DX3" s="1579"/>
      <c r="DY3" s="1579"/>
      <c r="DZ3" s="1579"/>
      <c r="EA3" s="1579"/>
      <c r="EB3" s="1579"/>
      <c r="EC3" s="1579"/>
    </row>
    <row r="4" spans="1:133" ht="22">
      <c r="A4" s="1445" t="s">
        <v>775</v>
      </c>
      <c r="B4" s="1446" t="s">
        <v>963</v>
      </c>
      <c r="C4" s="1447" t="s">
        <v>964</v>
      </c>
      <c r="D4" s="1447" t="s">
        <v>965</v>
      </c>
      <c r="E4" s="1447" t="s">
        <v>966</v>
      </c>
      <c r="F4" s="1447" t="s">
        <v>967</v>
      </c>
      <c r="G4" s="1447" t="s">
        <v>968</v>
      </c>
      <c r="H4" s="1447" t="s">
        <v>969</v>
      </c>
      <c r="I4" s="1447" t="s">
        <v>970</v>
      </c>
      <c r="J4" s="1447" t="s">
        <v>971</v>
      </c>
      <c r="K4" s="1447" t="s">
        <v>972</v>
      </c>
      <c r="L4" s="1447" t="s">
        <v>973</v>
      </c>
      <c r="M4" s="1447" t="s">
        <v>974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776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777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778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779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780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781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782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783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784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785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786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839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781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782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783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784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785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786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955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781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782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783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784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785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786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956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781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782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783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784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785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786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789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781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782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783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785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786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790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781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782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783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785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786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791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781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782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783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785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786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792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781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782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783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785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786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793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781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782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783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785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786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794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795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796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797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798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799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795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796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797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798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800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795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796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797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798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801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795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796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797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798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802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803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804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805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806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807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808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809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810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811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812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813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814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815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816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817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818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819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820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821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822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823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824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826</v>
      </c>
      <c r="B2" s="1477" t="s">
        <v>827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829</v>
      </c>
      <c r="M3" s="1478"/>
      <c r="N3" s="1478"/>
      <c r="O3" s="1478"/>
      <c r="P3" s="1478"/>
      <c r="Q3" s="1478"/>
    </row>
    <row r="4" spans="1:17" ht="13" thickBot="1">
      <c r="A4" s="1481" t="s">
        <v>830</v>
      </c>
      <c r="B4" s="1561" t="s">
        <v>988</v>
      </c>
      <c r="C4" s="1561" t="s">
        <v>930</v>
      </c>
      <c r="D4" s="1561" t="s">
        <v>935</v>
      </c>
      <c r="E4" s="1561" t="s">
        <v>944</v>
      </c>
      <c r="F4" s="1561" t="s">
        <v>937</v>
      </c>
      <c r="G4" s="1561" t="s">
        <v>932</v>
      </c>
      <c r="H4" s="1561" t="s">
        <v>938</v>
      </c>
      <c r="I4" s="1561" t="s">
        <v>1007</v>
      </c>
      <c r="J4" s="1561" t="s">
        <v>939</v>
      </c>
      <c r="K4" s="1561" t="s">
        <v>928</v>
      </c>
      <c r="L4" s="1561" t="s">
        <v>1008</v>
      </c>
      <c r="M4" s="1482"/>
      <c r="N4" s="1482"/>
      <c r="O4" s="1482"/>
      <c r="P4" s="1482"/>
      <c r="Q4" s="1482"/>
    </row>
    <row r="5" spans="1:17">
      <c r="A5" s="1559" t="s">
        <v>831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832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833</v>
      </c>
      <c r="B7" s="1486" t="s">
        <v>977</v>
      </c>
      <c r="C7" s="1486" t="s">
        <v>991</v>
      </c>
      <c r="D7" s="1486" t="s">
        <v>977</v>
      </c>
      <c r="E7" s="1486" t="s">
        <v>977</v>
      </c>
      <c r="F7" s="1486" t="s">
        <v>977</v>
      </c>
      <c r="G7" s="1486" t="s">
        <v>1012</v>
      </c>
      <c r="H7" s="1486" t="s">
        <v>977</v>
      </c>
      <c r="I7" s="1486" t="s">
        <v>977</v>
      </c>
      <c r="J7" s="1486" t="s">
        <v>1011</v>
      </c>
      <c r="K7" s="1486" t="s">
        <v>977</v>
      </c>
      <c r="L7" s="1486" t="s">
        <v>977</v>
      </c>
      <c r="M7" s="1486"/>
      <c r="N7" s="1486"/>
      <c r="O7" s="1486"/>
      <c r="P7" s="1486"/>
      <c r="Q7" s="1486"/>
    </row>
    <row r="8" spans="1:17">
      <c r="A8" s="1485" t="s">
        <v>834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835</v>
      </c>
      <c r="B9" s="1486" t="s">
        <v>978</v>
      </c>
      <c r="C9" s="1486" t="s">
        <v>978</v>
      </c>
      <c r="D9" s="1486" t="s">
        <v>1010</v>
      </c>
      <c r="E9" s="1486" t="s">
        <v>986</v>
      </c>
      <c r="F9" s="1486" t="s">
        <v>986</v>
      </c>
      <c r="G9" s="1486" t="s">
        <v>986</v>
      </c>
      <c r="H9" s="1486" t="s">
        <v>986</v>
      </c>
      <c r="I9" s="1486" t="s">
        <v>986</v>
      </c>
      <c r="J9" s="1486" t="s">
        <v>986</v>
      </c>
      <c r="K9" s="1486" t="s">
        <v>986</v>
      </c>
      <c r="L9" s="1486" t="s">
        <v>986</v>
      </c>
      <c r="M9" s="1486"/>
      <c r="N9" s="1486"/>
      <c r="O9" s="1486"/>
      <c r="P9" s="1486"/>
      <c r="Q9" s="1486"/>
    </row>
    <row r="10" spans="1:17">
      <c r="A10" s="1485" t="s">
        <v>836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837</v>
      </c>
      <c r="B11" s="1489" t="s">
        <v>979</v>
      </c>
      <c r="C11" s="1489" t="s">
        <v>1005</v>
      </c>
      <c r="D11" s="1489" t="s">
        <v>986</v>
      </c>
      <c r="E11" s="1490" t="s">
        <v>986</v>
      </c>
      <c r="F11" s="1489" t="s">
        <v>986</v>
      </c>
      <c r="G11" s="1489" t="s">
        <v>986</v>
      </c>
      <c r="H11" s="1489" t="s">
        <v>986</v>
      </c>
      <c r="I11" s="1489" t="s">
        <v>986</v>
      </c>
      <c r="J11" s="1489" t="s">
        <v>986</v>
      </c>
      <c r="K11" s="1489" t="s">
        <v>986</v>
      </c>
      <c r="L11" s="1489" t="s">
        <v>986</v>
      </c>
      <c r="M11" s="1489"/>
      <c r="N11" s="1489"/>
      <c r="O11" s="1489"/>
      <c r="P11" s="1489"/>
      <c r="Q11" s="1489"/>
    </row>
    <row r="12" spans="1:17">
      <c r="A12" s="1559" t="s">
        <v>787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832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833</v>
      </c>
      <c r="B14" s="1486" t="s">
        <v>977</v>
      </c>
      <c r="C14" s="1486" t="s">
        <v>977</v>
      </c>
      <c r="D14" s="1486" t="s">
        <v>977</v>
      </c>
      <c r="E14" s="1486" t="s">
        <v>977</v>
      </c>
      <c r="F14" s="1486" t="s">
        <v>977</v>
      </c>
      <c r="G14" s="1486" t="s">
        <v>1009</v>
      </c>
      <c r="H14" s="1486" t="s">
        <v>977</v>
      </c>
      <c r="I14" s="1486" t="s">
        <v>977</v>
      </c>
      <c r="J14" s="1486" t="s">
        <v>1011</v>
      </c>
      <c r="K14" s="1486" t="s">
        <v>977</v>
      </c>
      <c r="L14" s="1486" t="s">
        <v>977</v>
      </c>
      <c r="M14" s="1486"/>
      <c r="N14" s="1486"/>
      <c r="O14" s="1486"/>
      <c r="P14" s="1486"/>
      <c r="Q14" s="1486"/>
    </row>
    <row r="15" spans="1:17">
      <c r="A15" s="1485" t="s">
        <v>834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835</v>
      </c>
      <c r="B16" s="1486" t="s">
        <v>978</v>
      </c>
      <c r="C16" s="1486" t="s">
        <v>978</v>
      </c>
      <c r="D16" s="1486" t="s">
        <v>978</v>
      </c>
      <c r="E16" s="1486" t="s">
        <v>978</v>
      </c>
      <c r="F16" s="1486" t="s">
        <v>978</v>
      </c>
      <c r="G16" s="1486" t="s">
        <v>978</v>
      </c>
      <c r="H16" s="1486" t="s">
        <v>978</v>
      </c>
      <c r="I16" s="1486" t="s">
        <v>978</v>
      </c>
      <c r="J16" s="1486" t="s">
        <v>978</v>
      </c>
      <c r="K16" s="1486" t="s">
        <v>978</v>
      </c>
      <c r="L16" s="1486" t="s">
        <v>978</v>
      </c>
      <c r="M16" s="1486"/>
      <c r="N16" s="1486"/>
      <c r="O16" s="1486"/>
      <c r="P16" s="1486"/>
      <c r="Q16" s="1486"/>
    </row>
    <row r="17" spans="1:17">
      <c r="A17" s="1485" t="s">
        <v>836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837</v>
      </c>
      <c r="B18" s="1489" t="s">
        <v>979</v>
      </c>
      <c r="C18" s="1489" t="s">
        <v>979</v>
      </c>
      <c r="D18" s="1489" t="s">
        <v>979</v>
      </c>
      <c r="E18" s="1489" t="s">
        <v>979</v>
      </c>
      <c r="F18" s="1489" t="s">
        <v>979</v>
      </c>
      <c r="G18" s="1489" t="s">
        <v>979</v>
      </c>
      <c r="H18" s="1489" t="s">
        <v>979</v>
      </c>
      <c r="I18" s="1489" t="s">
        <v>979</v>
      </c>
      <c r="J18" s="1489" t="s">
        <v>979</v>
      </c>
      <c r="K18" s="1489" t="s">
        <v>979</v>
      </c>
      <c r="L18" s="1489" t="s">
        <v>979</v>
      </c>
      <c r="M18" s="1489"/>
      <c r="N18" s="1489"/>
      <c r="O18" s="1489"/>
      <c r="P18" s="1489"/>
      <c r="Q18" s="1489"/>
    </row>
    <row r="19" spans="1:17">
      <c r="A19" s="1483" t="s">
        <v>788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832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833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834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835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836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837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789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832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833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834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835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836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837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832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833</v>
      </c>
      <c r="B35" s="1486" t="s">
        <v>977</v>
      </c>
      <c r="C35" s="1486" t="s">
        <v>977</v>
      </c>
      <c r="D35" s="1486" t="s">
        <v>977</v>
      </c>
      <c r="E35" s="1486" t="s">
        <v>977</v>
      </c>
      <c r="F35" s="1486" t="s">
        <v>977</v>
      </c>
      <c r="G35" s="1486" t="s">
        <v>1013</v>
      </c>
      <c r="H35" s="1486" t="s">
        <v>977</v>
      </c>
      <c r="I35" s="1486" t="s">
        <v>977</v>
      </c>
      <c r="J35" s="1486" t="s">
        <v>1011</v>
      </c>
      <c r="K35" s="1486" t="s">
        <v>977</v>
      </c>
      <c r="L35" s="1486" t="s">
        <v>977</v>
      </c>
      <c r="M35" s="1486"/>
      <c r="N35" s="1486"/>
      <c r="O35" s="1486"/>
      <c r="P35" s="1486"/>
      <c r="Q35" s="1486"/>
    </row>
    <row r="36" spans="1:17">
      <c r="A36" s="1485" t="s">
        <v>834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835</v>
      </c>
      <c r="B37" s="1486" t="s">
        <v>978</v>
      </c>
      <c r="C37" s="1486" t="s">
        <v>978</v>
      </c>
      <c r="D37" s="1486" t="s">
        <v>978</v>
      </c>
      <c r="E37" s="1486" t="s">
        <v>978</v>
      </c>
      <c r="F37" s="1486" t="s">
        <v>978</v>
      </c>
      <c r="G37" s="1486" t="s">
        <v>978</v>
      </c>
      <c r="H37" s="1486" t="s">
        <v>978</v>
      </c>
      <c r="I37" s="1486" t="s">
        <v>978</v>
      </c>
      <c r="J37" s="1486" t="s">
        <v>978</v>
      </c>
      <c r="K37" s="1486" t="s">
        <v>978</v>
      </c>
      <c r="L37" s="1486" t="s">
        <v>978</v>
      </c>
      <c r="M37" s="1486"/>
      <c r="N37" s="1486"/>
      <c r="O37" s="1486"/>
      <c r="P37" s="1486"/>
      <c r="Q37" s="1486"/>
    </row>
    <row r="38" spans="1:17">
      <c r="A38" s="1485" t="s">
        <v>836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837</v>
      </c>
      <c r="B39" s="1489" t="s">
        <v>980</v>
      </c>
      <c r="C39" s="1489" t="s">
        <v>980</v>
      </c>
      <c r="D39" s="1489" t="s">
        <v>980</v>
      </c>
      <c r="E39" s="1489" t="s">
        <v>980</v>
      </c>
      <c r="F39" s="1489" t="s">
        <v>980</v>
      </c>
      <c r="G39" s="1489" t="s">
        <v>980</v>
      </c>
      <c r="H39" s="1489" t="s">
        <v>980</v>
      </c>
      <c r="I39" s="1489" t="s">
        <v>980</v>
      </c>
      <c r="J39" s="1489" t="s">
        <v>980</v>
      </c>
      <c r="K39" s="1489" t="s">
        <v>980</v>
      </c>
      <c r="L39" s="1489" t="s">
        <v>980</v>
      </c>
      <c r="M39" s="1489"/>
      <c r="N39" s="1489"/>
      <c r="O39" s="1489"/>
      <c r="P39" s="1489"/>
      <c r="Q39" s="1489"/>
    </row>
    <row r="40" spans="1:17">
      <c r="A40" s="1483" t="s">
        <v>838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832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833</v>
      </c>
      <c r="B42" s="1486" t="s">
        <v>844</v>
      </c>
      <c r="C42" s="1486" t="s">
        <v>844</v>
      </c>
      <c r="D42" s="1486" t="s">
        <v>844</v>
      </c>
      <c r="E42" s="1486" t="s">
        <v>844</v>
      </c>
      <c r="F42" s="1486" t="s">
        <v>844</v>
      </c>
      <c r="G42" s="1486" t="s">
        <v>844</v>
      </c>
      <c r="H42" s="1486" t="s">
        <v>844</v>
      </c>
      <c r="I42" s="1486" t="s">
        <v>844</v>
      </c>
      <c r="J42" s="1486" t="s">
        <v>844</v>
      </c>
      <c r="K42" s="1486" t="s">
        <v>844</v>
      </c>
      <c r="L42" s="1486" t="s">
        <v>844</v>
      </c>
      <c r="M42" s="1487"/>
      <c r="N42" s="1487"/>
      <c r="O42" s="1487"/>
      <c r="P42" s="1487"/>
      <c r="Q42" s="1487"/>
    </row>
    <row r="43" spans="1:17">
      <c r="A43" s="1485" t="s">
        <v>834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835</v>
      </c>
      <c r="B44" s="1486" t="s">
        <v>1015</v>
      </c>
      <c r="C44" s="1486" t="s">
        <v>1015</v>
      </c>
      <c r="D44" s="1486" t="s">
        <v>986</v>
      </c>
      <c r="E44" s="1486" t="s">
        <v>986</v>
      </c>
      <c r="F44" s="1486" t="s">
        <v>986</v>
      </c>
      <c r="G44" s="1486" t="s">
        <v>986</v>
      </c>
      <c r="H44" s="1486" t="s">
        <v>986</v>
      </c>
      <c r="I44" s="1486" t="s">
        <v>986</v>
      </c>
      <c r="J44" s="1486" t="s">
        <v>986</v>
      </c>
      <c r="K44" s="1486" t="s">
        <v>986</v>
      </c>
      <c r="L44" s="1486" t="s">
        <v>986</v>
      </c>
      <c r="M44" s="1487"/>
      <c r="N44" s="1487"/>
      <c r="O44" s="1487"/>
      <c r="P44" s="1487"/>
      <c r="Q44" s="1487"/>
    </row>
    <row r="45" spans="1:17">
      <c r="A45" s="1485" t="s">
        <v>836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837</v>
      </c>
      <c r="B46" s="1489" t="s">
        <v>1014</v>
      </c>
      <c r="C46" s="1489" t="s">
        <v>1014</v>
      </c>
      <c r="D46" s="1489" t="s">
        <v>1014</v>
      </c>
      <c r="E46" s="1489" t="s">
        <v>1014</v>
      </c>
      <c r="F46" s="1489" t="s">
        <v>1014</v>
      </c>
      <c r="G46" s="1489" t="s">
        <v>1014</v>
      </c>
      <c r="H46" s="1489" t="s">
        <v>1014</v>
      </c>
      <c r="I46" s="1489" t="s">
        <v>1014</v>
      </c>
      <c r="J46" s="1489" t="s">
        <v>1014</v>
      </c>
      <c r="K46" s="1489" t="s">
        <v>986</v>
      </c>
      <c r="L46" s="1489" t="s">
        <v>1014</v>
      </c>
      <c r="M46" s="1492"/>
      <c r="N46" s="1492"/>
      <c r="O46" s="1492"/>
      <c r="P46" s="1492"/>
      <c r="Q46" s="1492"/>
    </row>
    <row r="47" spans="1:17">
      <c r="A47" s="1483" t="s">
        <v>1025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832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833</v>
      </c>
      <c r="B49" s="1486" t="s">
        <v>844</v>
      </c>
      <c r="C49" s="1486" t="s">
        <v>844</v>
      </c>
      <c r="D49" s="1486" t="s">
        <v>844</v>
      </c>
      <c r="E49" s="1486" t="s">
        <v>844</v>
      </c>
      <c r="F49" s="1486" t="s">
        <v>844</v>
      </c>
      <c r="G49" s="1486" t="s">
        <v>844</v>
      </c>
      <c r="H49" s="1486" t="s">
        <v>844</v>
      </c>
      <c r="I49" s="1486" t="s">
        <v>844</v>
      </c>
      <c r="J49" s="1486" t="s">
        <v>844</v>
      </c>
      <c r="K49" s="1486" t="s">
        <v>844</v>
      </c>
      <c r="L49" s="1486" t="s">
        <v>844</v>
      </c>
      <c r="M49" s="1486"/>
      <c r="N49" s="1486"/>
      <c r="O49" s="1486"/>
      <c r="P49" s="1486"/>
      <c r="Q49" s="1486"/>
    </row>
    <row r="50" spans="1:17">
      <c r="A50" s="1485" t="s">
        <v>834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835</v>
      </c>
      <c r="B51" s="1486" t="s">
        <v>986</v>
      </c>
      <c r="C51" s="1486" t="s">
        <v>986</v>
      </c>
      <c r="D51" s="1486" t="s">
        <v>986</v>
      </c>
      <c r="E51" s="1486" t="s">
        <v>986</v>
      </c>
      <c r="F51" s="1486" t="s">
        <v>986</v>
      </c>
      <c r="G51" s="1486" t="s">
        <v>986</v>
      </c>
      <c r="H51" s="1486" t="s">
        <v>986</v>
      </c>
      <c r="I51" s="1486" t="s">
        <v>986</v>
      </c>
      <c r="J51" s="1486" t="s">
        <v>986</v>
      </c>
      <c r="K51" s="1486" t="s">
        <v>986</v>
      </c>
      <c r="L51" s="1486" t="s">
        <v>986</v>
      </c>
      <c r="M51" s="1486"/>
      <c r="N51" s="1486"/>
      <c r="O51" s="1486"/>
      <c r="P51" s="1486"/>
      <c r="Q51" s="1486"/>
    </row>
    <row r="52" spans="1:17">
      <c r="A52" s="1485" t="s">
        <v>836</v>
      </c>
      <c r="B52" s="1486" t="s">
        <v>1026</v>
      </c>
      <c r="C52" s="1486" t="s">
        <v>1026</v>
      </c>
      <c r="D52" s="1486" t="s">
        <v>1026</v>
      </c>
      <c r="E52" s="1486" t="s">
        <v>1026</v>
      </c>
      <c r="F52" s="1486" t="s">
        <v>1026</v>
      </c>
      <c r="G52" s="1486" t="s">
        <v>1026</v>
      </c>
      <c r="H52" s="1486" t="s">
        <v>1026</v>
      </c>
      <c r="I52" s="1486" t="s">
        <v>1026</v>
      </c>
      <c r="J52" s="1486" t="s">
        <v>1026</v>
      </c>
      <c r="K52" s="1486" t="s">
        <v>1026</v>
      </c>
      <c r="L52" s="1486" t="s">
        <v>1026</v>
      </c>
      <c r="M52" s="1487"/>
      <c r="N52" s="1487"/>
      <c r="O52" s="1487"/>
      <c r="P52" s="1487"/>
      <c r="Q52" s="1487"/>
    </row>
    <row r="53" spans="1:17" ht="13" thickBot="1">
      <c r="A53" s="1488" t="s">
        <v>837</v>
      </c>
      <c r="B53" s="1489" t="s">
        <v>1014</v>
      </c>
      <c r="C53" s="1489" t="s">
        <v>1014</v>
      </c>
      <c r="D53" s="1489" t="s">
        <v>1014</v>
      </c>
      <c r="E53" s="1489" t="s">
        <v>1014</v>
      </c>
      <c r="F53" s="1489" t="s">
        <v>1014</v>
      </c>
      <c r="G53" s="1489" t="s">
        <v>1014</v>
      </c>
      <c r="H53" s="1489" t="s">
        <v>1014</v>
      </c>
      <c r="I53" s="1489" t="s">
        <v>1014</v>
      </c>
      <c r="J53" s="1489" t="s">
        <v>1014</v>
      </c>
      <c r="K53" s="1489" t="s">
        <v>1014</v>
      </c>
      <c r="L53" s="1489" t="s">
        <v>1014</v>
      </c>
      <c r="M53" s="1489"/>
      <c r="N53" s="1489"/>
      <c r="O53" s="1489"/>
      <c r="P53" s="1489"/>
      <c r="Q53" s="1489"/>
    </row>
    <row r="54" spans="1:17">
      <c r="A54" s="1559" t="s">
        <v>839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832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833</v>
      </c>
      <c r="B56" s="1486" t="s">
        <v>981</v>
      </c>
      <c r="C56" s="1486" t="s">
        <v>981</v>
      </c>
      <c r="D56" s="1486" t="s">
        <v>981</v>
      </c>
      <c r="E56" s="1486" t="s">
        <v>981</v>
      </c>
      <c r="F56" s="1486" t="s">
        <v>981</v>
      </c>
      <c r="G56" s="1486" t="s">
        <v>1016</v>
      </c>
      <c r="H56" s="1486" t="s">
        <v>981</v>
      </c>
      <c r="I56" s="1486" t="s">
        <v>981</v>
      </c>
      <c r="J56" s="1486" t="s">
        <v>1011</v>
      </c>
      <c r="K56" s="1486" t="s">
        <v>981</v>
      </c>
      <c r="L56" s="1486" t="s">
        <v>981</v>
      </c>
      <c r="M56" s="1486"/>
      <c r="N56" s="1486"/>
      <c r="O56" s="1486"/>
      <c r="P56" s="1486"/>
      <c r="Q56" s="1486"/>
    </row>
    <row r="57" spans="1:17">
      <c r="A57" s="1485" t="s">
        <v>834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835</v>
      </c>
      <c r="B58" s="1486" t="s">
        <v>982</v>
      </c>
      <c r="C58" s="1486" t="s">
        <v>982</v>
      </c>
      <c r="D58" s="1486" t="s">
        <v>982</v>
      </c>
      <c r="E58" s="1486" t="s">
        <v>982</v>
      </c>
      <c r="F58" s="1486" t="s">
        <v>982</v>
      </c>
      <c r="G58" s="1486" t="s">
        <v>982</v>
      </c>
      <c r="H58" s="1486" t="s">
        <v>982</v>
      </c>
      <c r="I58" s="1486" t="s">
        <v>982</v>
      </c>
      <c r="J58" s="1486" t="s">
        <v>982</v>
      </c>
      <c r="K58" s="1486" t="s">
        <v>982</v>
      </c>
      <c r="L58" s="1486" t="s">
        <v>982</v>
      </c>
      <c r="M58" s="1487"/>
      <c r="N58" s="1487"/>
      <c r="O58" s="1487"/>
      <c r="P58" s="1487"/>
      <c r="Q58" s="1487"/>
    </row>
    <row r="59" spans="1:17">
      <c r="A59" s="1485" t="s">
        <v>836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837</v>
      </c>
      <c r="B60" s="1489" t="s">
        <v>983</v>
      </c>
      <c r="C60" s="1489" t="s">
        <v>983</v>
      </c>
      <c r="D60" s="1489" t="s">
        <v>983</v>
      </c>
      <c r="E60" s="1489" t="s">
        <v>983</v>
      </c>
      <c r="F60" s="1489" t="s">
        <v>983</v>
      </c>
      <c r="G60" s="1489" t="s">
        <v>983</v>
      </c>
      <c r="H60" s="1489" t="s">
        <v>983</v>
      </c>
      <c r="I60" s="1489" t="s">
        <v>983</v>
      </c>
      <c r="J60" s="1489" t="s">
        <v>983</v>
      </c>
      <c r="K60" s="1489" t="s">
        <v>983</v>
      </c>
      <c r="L60" s="1489" t="s">
        <v>983</v>
      </c>
      <c r="M60" s="1492"/>
      <c r="N60" s="1492"/>
      <c r="O60" s="1492"/>
      <c r="P60" s="1492"/>
      <c r="Q60" s="1492"/>
    </row>
    <row r="61" spans="1:17">
      <c r="A61" s="1559" t="s">
        <v>840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832</v>
      </c>
      <c r="B62" s="1486" t="s">
        <v>1017</v>
      </c>
      <c r="C62" s="1486" t="s">
        <v>1017</v>
      </c>
      <c r="D62" s="1486" t="s">
        <v>1017</v>
      </c>
      <c r="E62" s="1486" t="s">
        <v>1017</v>
      </c>
      <c r="F62" s="1486" t="s">
        <v>1017</v>
      </c>
      <c r="G62" s="1486" t="s">
        <v>1017</v>
      </c>
      <c r="H62" s="1486" t="s">
        <v>1017</v>
      </c>
      <c r="I62" s="1486" t="s">
        <v>1017</v>
      </c>
      <c r="J62" s="1486" t="s">
        <v>1017</v>
      </c>
      <c r="K62" s="1486" t="s">
        <v>1017</v>
      </c>
      <c r="L62" s="1486" t="s">
        <v>1017</v>
      </c>
      <c r="M62" s="1486"/>
      <c r="N62" s="1486"/>
      <c r="O62" s="1486"/>
      <c r="P62" s="1486"/>
      <c r="Q62" s="1486"/>
    </row>
    <row r="63" spans="1:17">
      <c r="A63" s="1485" t="s">
        <v>833</v>
      </c>
      <c r="B63" s="1486" t="s">
        <v>984</v>
      </c>
      <c r="C63" s="1486" t="s">
        <v>984</v>
      </c>
      <c r="D63" s="1486" t="s">
        <v>984</v>
      </c>
      <c r="E63" s="1486" t="s">
        <v>984</v>
      </c>
      <c r="F63" s="1486" t="s">
        <v>984</v>
      </c>
      <c r="G63" s="1486" t="s">
        <v>1018</v>
      </c>
      <c r="H63" s="1486" t="s">
        <v>984</v>
      </c>
      <c r="I63" s="1486" t="s">
        <v>984</v>
      </c>
      <c r="J63" s="1486" t="s">
        <v>1011</v>
      </c>
      <c r="K63" s="1486" t="s">
        <v>984</v>
      </c>
      <c r="L63" s="1486" t="s">
        <v>984</v>
      </c>
      <c r="M63" s="1486"/>
      <c r="N63" s="1486"/>
      <c r="O63" s="1486"/>
      <c r="P63" s="1486"/>
      <c r="Q63" s="1486"/>
    </row>
    <row r="64" spans="1:17">
      <c r="A64" s="1485" t="s">
        <v>834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835</v>
      </c>
      <c r="B65" s="1486" t="s">
        <v>985</v>
      </c>
      <c r="C65" s="1486" t="s">
        <v>985</v>
      </c>
      <c r="D65" s="1486" t="s">
        <v>985</v>
      </c>
      <c r="E65" s="1486" t="s">
        <v>985</v>
      </c>
      <c r="F65" s="1486" t="s">
        <v>985</v>
      </c>
      <c r="G65" s="1486" t="s">
        <v>985</v>
      </c>
      <c r="H65" s="1486" t="s">
        <v>985</v>
      </c>
      <c r="I65" s="1486" t="s">
        <v>985</v>
      </c>
      <c r="J65" s="1486" t="s">
        <v>985</v>
      </c>
      <c r="K65" s="1486" t="s">
        <v>985</v>
      </c>
      <c r="L65" s="1486" t="s">
        <v>985</v>
      </c>
      <c r="M65" s="1486"/>
      <c r="N65" s="1486"/>
      <c r="O65" s="1486"/>
      <c r="P65" s="1486"/>
      <c r="Q65" s="1486"/>
    </row>
    <row r="66" spans="1:17">
      <c r="A66" s="1485" t="s">
        <v>836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837</v>
      </c>
      <c r="B67" s="1489" t="s">
        <v>980</v>
      </c>
      <c r="C67" s="1489" t="s">
        <v>980</v>
      </c>
      <c r="D67" s="1489" t="s">
        <v>980</v>
      </c>
      <c r="E67" s="1489" t="s">
        <v>980</v>
      </c>
      <c r="F67" s="1489" t="s">
        <v>980</v>
      </c>
      <c r="G67" s="1489" t="s">
        <v>980</v>
      </c>
      <c r="H67" s="1489" t="s">
        <v>980</v>
      </c>
      <c r="I67" s="1489" t="s">
        <v>980</v>
      </c>
      <c r="J67" s="1489" t="s">
        <v>980</v>
      </c>
      <c r="K67" s="1489" t="s">
        <v>980</v>
      </c>
      <c r="L67" s="1489" t="s">
        <v>980</v>
      </c>
      <c r="M67" s="1489"/>
      <c r="N67" s="1489"/>
      <c r="O67" s="1489"/>
      <c r="P67" s="1489"/>
      <c r="Q67" s="1489"/>
    </row>
    <row r="68" spans="1:17">
      <c r="A68" s="1483" t="s">
        <v>820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832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833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834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835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837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841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832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833</v>
      </c>
      <c r="B77" s="1486" t="s">
        <v>977</v>
      </c>
      <c r="C77" s="1486" t="s">
        <v>977</v>
      </c>
      <c r="D77" s="1486" t="s">
        <v>977</v>
      </c>
      <c r="E77" s="1486" t="s">
        <v>977</v>
      </c>
      <c r="F77" s="1486" t="s">
        <v>977</v>
      </c>
      <c r="G77" s="1486" t="s">
        <v>1009</v>
      </c>
      <c r="H77" s="1486" t="s">
        <v>977</v>
      </c>
      <c r="I77" s="1486" t="s">
        <v>977</v>
      </c>
      <c r="J77" s="1486" t="s">
        <v>1011</v>
      </c>
      <c r="K77" s="1486" t="s">
        <v>977</v>
      </c>
      <c r="L77" s="1486" t="s">
        <v>977</v>
      </c>
      <c r="M77" s="1486"/>
      <c r="N77" s="1486"/>
      <c r="O77" s="1486"/>
      <c r="P77" s="1486"/>
      <c r="Q77" s="1486"/>
    </row>
    <row r="78" spans="1:17">
      <c r="A78" s="1485" t="s">
        <v>834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835</v>
      </c>
      <c r="B79" s="1486" t="s">
        <v>986</v>
      </c>
      <c r="C79" s="1486" t="s">
        <v>986</v>
      </c>
      <c r="D79" s="1486" t="s">
        <v>986</v>
      </c>
      <c r="E79" s="1486" t="s">
        <v>986</v>
      </c>
      <c r="F79" s="1486" t="s">
        <v>986</v>
      </c>
      <c r="G79" s="1486" t="s">
        <v>986</v>
      </c>
      <c r="H79" s="1486" t="s">
        <v>986</v>
      </c>
      <c r="I79" s="1486" t="s">
        <v>986</v>
      </c>
      <c r="J79" s="1486" t="s">
        <v>986</v>
      </c>
      <c r="K79" s="1486" t="s">
        <v>986</v>
      </c>
      <c r="L79" s="1486" t="s">
        <v>986</v>
      </c>
      <c r="M79" s="1487"/>
      <c r="N79" s="1487"/>
      <c r="O79" s="1487"/>
      <c r="P79" s="1487"/>
      <c r="Q79" s="1487"/>
    </row>
    <row r="80" spans="1:17">
      <c r="A80" s="1485" t="s">
        <v>836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837</v>
      </c>
      <c r="B81" s="1489" t="s">
        <v>986</v>
      </c>
      <c r="C81" s="1489" t="s">
        <v>986</v>
      </c>
      <c r="D81" s="1489" t="s">
        <v>986</v>
      </c>
      <c r="E81" s="1489" t="s">
        <v>986</v>
      </c>
      <c r="F81" s="1489" t="s">
        <v>986</v>
      </c>
      <c r="G81" s="1489" t="s">
        <v>986</v>
      </c>
      <c r="H81" s="1489" t="s">
        <v>986</v>
      </c>
      <c r="I81" s="1489" t="s">
        <v>986</v>
      </c>
      <c r="J81" s="1489" t="s">
        <v>986</v>
      </c>
      <c r="K81" s="1489" t="s">
        <v>986</v>
      </c>
      <c r="L81" s="1489" t="s">
        <v>986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832</v>
      </c>
      <c r="B83" s="1486" t="s">
        <v>987</v>
      </c>
      <c r="C83" s="1486" t="s">
        <v>987</v>
      </c>
      <c r="D83" s="1486" t="s">
        <v>987</v>
      </c>
      <c r="E83" s="1486" t="s">
        <v>987</v>
      </c>
      <c r="F83" s="1486" t="s">
        <v>987</v>
      </c>
      <c r="G83" s="1486" t="s">
        <v>987</v>
      </c>
      <c r="H83" s="1486" t="s">
        <v>987</v>
      </c>
      <c r="I83" s="1486" t="s">
        <v>987</v>
      </c>
      <c r="J83" s="1486" t="s">
        <v>987</v>
      </c>
      <c r="K83" s="1486" t="s">
        <v>987</v>
      </c>
      <c r="L83" s="1486" t="s">
        <v>987</v>
      </c>
      <c r="M83" s="1486"/>
      <c r="N83" s="1486"/>
      <c r="O83" s="1486"/>
      <c r="P83" s="1486"/>
      <c r="Q83" s="1486"/>
    </row>
    <row r="84" spans="1:17">
      <c r="A84" s="1485" t="s">
        <v>833</v>
      </c>
      <c r="B84" s="1486" t="s">
        <v>977</v>
      </c>
      <c r="C84" s="1486" t="s">
        <v>977</v>
      </c>
      <c r="D84" s="1486" t="s">
        <v>977</v>
      </c>
      <c r="E84" s="1486" t="s">
        <v>977</v>
      </c>
      <c r="F84" s="1486" t="s">
        <v>977</v>
      </c>
      <c r="G84" s="1486" t="s">
        <v>1019</v>
      </c>
      <c r="H84" s="1486" t="s">
        <v>977</v>
      </c>
      <c r="I84" s="1486" t="s">
        <v>977</v>
      </c>
      <c r="J84" s="1486" t="s">
        <v>1011</v>
      </c>
      <c r="K84" s="1486" t="s">
        <v>977</v>
      </c>
      <c r="L84" s="1486" t="s">
        <v>977</v>
      </c>
      <c r="M84" s="1486"/>
      <c r="N84" s="1486"/>
      <c r="O84" s="1486"/>
      <c r="P84" s="1486"/>
      <c r="Q84" s="1486"/>
    </row>
    <row r="85" spans="1:17">
      <c r="A85" s="1485" t="s">
        <v>834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835</v>
      </c>
      <c r="B86" s="1486" t="s">
        <v>986</v>
      </c>
      <c r="C86" s="1486" t="s">
        <v>986</v>
      </c>
      <c r="D86" s="1486" t="s">
        <v>986</v>
      </c>
      <c r="E86" s="1486" t="s">
        <v>986</v>
      </c>
      <c r="F86" s="1486" t="s">
        <v>986</v>
      </c>
      <c r="G86" s="1486" t="s">
        <v>986</v>
      </c>
      <c r="H86" s="1486" t="s">
        <v>986</v>
      </c>
      <c r="I86" s="1486" t="s">
        <v>986</v>
      </c>
      <c r="J86" s="1486" t="s">
        <v>986</v>
      </c>
      <c r="K86" s="1486" t="s">
        <v>986</v>
      </c>
      <c r="L86" s="1486" t="s">
        <v>986</v>
      </c>
      <c r="M86" s="1486"/>
      <c r="N86" s="1486"/>
      <c r="O86" s="1486"/>
      <c r="P86" s="1486"/>
      <c r="Q86" s="1486"/>
    </row>
    <row r="87" spans="1:17">
      <c r="A87" s="1485" t="s">
        <v>836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837</v>
      </c>
      <c r="B88" s="1489" t="s">
        <v>986</v>
      </c>
      <c r="C88" s="1489" t="s">
        <v>986</v>
      </c>
      <c r="D88" s="1489" t="s">
        <v>986</v>
      </c>
      <c r="E88" s="1489" t="s">
        <v>986</v>
      </c>
      <c r="F88" s="1489" t="s">
        <v>986</v>
      </c>
      <c r="G88" s="1489" t="s">
        <v>986</v>
      </c>
      <c r="H88" s="1489" t="s">
        <v>986</v>
      </c>
      <c r="I88" s="1489" t="s">
        <v>986</v>
      </c>
      <c r="J88" s="1489" t="s">
        <v>986</v>
      </c>
      <c r="K88" s="1489" t="s">
        <v>986</v>
      </c>
      <c r="L88" s="1489" t="s">
        <v>986</v>
      </c>
      <c r="M88" s="1489"/>
      <c r="N88" s="1489"/>
      <c r="O88" s="1489"/>
      <c r="P88" s="1489"/>
      <c r="Q88" s="1489"/>
    </row>
    <row r="89" spans="1:17">
      <c r="A89" s="1483" t="s">
        <v>842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832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833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834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835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836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837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843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832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833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834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835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836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837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845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832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833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834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835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836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832</v>
      </c>
      <c r="B111" s="1486" t="s">
        <v>989</v>
      </c>
      <c r="C111" s="1486" t="s">
        <v>989</v>
      </c>
      <c r="D111" s="1486" t="s">
        <v>989</v>
      </c>
      <c r="E111" s="1486" t="s">
        <v>989</v>
      </c>
      <c r="F111" s="1486" t="s">
        <v>989</v>
      </c>
      <c r="G111" s="1486" t="s">
        <v>989</v>
      </c>
      <c r="H111" s="1486" t="s">
        <v>989</v>
      </c>
      <c r="I111" s="1486" t="s">
        <v>989</v>
      </c>
      <c r="J111" s="1486" t="s">
        <v>989</v>
      </c>
      <c r="K111" s="1486" t="s">
        <v>989</v>
      </c>
      <c r="L111" s="1486" t="s">
        <v>989</v>
      </c>
      <c r="M111" s="1487"/>
      <c r="N111" s="1487"/>
      <c r="O111" s="1487"/>
      <c r="P111" s="1487"/>
      <c r="Q111" s="1487"/>
    </row>
    <row r="112" spans="1:17">
      <c r="A112" s="1485" t="s">
        <v>833</v>
      </c>
      <c r="B112" s="1486" t="s">
        <v>990</v>
      </c>
      <c r="C112" s="1486" t="s">
        <v>990</v>
      </c>
      <c r="D112" s="1486" t="s">
        <v>990</v>
      </c>
      <c r="E112" s="1486" t="s">
        <v>990</v>
      </c>
      <c r="F112" s="1486" t="s">
        <v>990</v>
      </c>
      <c r="G112" s="1486" t="s">
        <v>990</v>
      </c>
      <c r="H112" s="1486" t="s">
        <v>990</v>
      </c>
      <c r="I112" s="1486" t="s">
        <v>990</v>
      </c>
      <c r="J112" s="1486" t="s">
        <v>990</v>
      </c>
      <c r="K112" s="1486" t="s">
        <v>990</v>
      </c>
      <c r="L112" s="1486" t="s">
        <v>990</v>
      </c>
      <c r="M112" s="1487"/>
      <c r="N112" s="1487"/>
      <c r="O112" s="1487"/>
      <c r="P112" s="1487"/>
      <c r="Q112" s="1487"/>
    </row>
    <row r="113" spans="1:17">
      <c r="A113" s="1485" t="s">
        <v>834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835</v>
      </c>
      <c r="B114" s="1486" t="s">
        <v>986</v>
      </c>
      <c r="C114" s="1486" t="s">
        <v>986</v>
      </c>
      <c r="D114" s="1486" t="s">
        <v>986</v>
      </c>
      <c r="E114" s="1486" t="s">
        <v>986</v>
      </c>
      <c r="F114" s="1486" t="s">
        <v>986</v>
      </c>
      <c r="G114" s="1486" t="s">
        <v>986</v>
      </c>
      <c r="H114" s="1486" t="s">
        <v>986</v>
      </c>
      <c r="I114" s="1486" t="s">
        <v>986</v>
      </c>
      <c r="J114" s="1486" t="s">
        <v>986</v>
      </c>
      <c r="K114" s="1486" t="s">
        <v>986</v>
      </c>
      <c r="L114" s="1486" t="s">
        <v>986</v>
      </c>
      <c r="M114" s="1487"/>
      <c r="N114" s="1487"/>
      <c r="O114" s="1487"/>
      <c r="P114" s="1487"/>
      <c r="Q114" s="1487"/>
    </row>
    <row r="115" spans="1:17">
      <c r="A115" s="1485" t="s">
        <v>836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837</v>
      </c>
      <c r="B116" s="1489" t="s">
        <v>986</v>
      </c>
      <c r="C116" s="1489" t="s">
        <v>986</v>
      </c>
      <c r="D116" s="1489" t="s">
        <v>986</v>
      </c>
      <c r="E116" s="1489" t="s">
        <v>986</v>
      </c>
      <c r="F116" s="1489" t="s">
        <v>986</v>
      </c>
      <c r="G116" s="1489" t="s">
        <v>986</v>
      </c>
      <c r="H116" s="1489" t="s">
        <v>986</v>
      </c>
      <c r="I116" s="1489" t="s">
        <v>986</v>
      </c>
      <c r="J116" s="1489" t="s">
        <v>986</v>
      </c>
      <c r="K116" s="1489" t="s">
        <v>986</v>
      </c>
      <c r="L116" s="1489" t="s">
        <v>986</v>
      </c>
      <c r="M116" s="1492"/>
      <c r="N116" s="1492"/>
      <c r="O116" s="1492"/>
      <c r="P116" s="1492"/>
      <c r="Q116" s="1492"/>
    </row>
    <row r="117" spans="1:17">
      <c r="A117" s="1559" t="s">
        <v>846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832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833</v>
      </c>
      <c r="B119" s="1486" t="s">
        <v>991</v>
      </c>
      <c r="C119" s="1486" t="s">
        <v>991</v>
      </c>
      <c r="D119" s="1486" t="s">
        <v>991</v>
      </c>
      <c r="E119" s="1486" t="s">
        <v>991</v>
      </c>
      <c r="F119" s="1486" t="s">
        <v>991</v>
      </c>
      <c r="G119" s="1486" t="s">
        <v>1019</v>
      </c>
      <c r="H119" s="1486" t="s">
        <v>991</v>
      </c>
      <c r="I119" s="1486" t="s">
        <v>991</v>
      </c>
      <c r="J119" s="1486" t="s">
        <v>1011</v>
      </c>
      <c r="K119" s="1486" t="s">
        <v>991</v>
      </c>
      <c r="L119" s="1486" t="s">
        <v>991</v>
      </c>
      <c r="M119" s="1486"/>
      <c r="N119" s="1486"/>
      <c r="O119" s="1486"/>
      <c r="P119" s="1486"/>
      <c r="Q119" s="1486"/>
    </row>
    <row r="120" spans="1:17">
      <c r="A120" s="1485" t="s">
        <v>834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835</v>
      </c>
      <c r="B121" s="1486" t="s">
        <v>986</v>
      </c>
      <c r="C121" s="1486" t="s">
        <v>986</v>
      </c>
      <c r="D121" s="1486" t="s">
        <v>986</v>
      </c>
      <c r="E121" s="1486" t="s">
        <v>986</v>
      </c>
      <c r="F121" s="1486" t="s">
        <v>986</v>
      </c>
      <c r="G121" s="1486" t="s">
        <v>986</v>
      </c>
      <c r="H121" s="1486" t="s">
        <v>986</v>
      </c>
      <c r="I121" s="1486" t="s">
        <v>986</v>
      </c>
      <c r="J121" s="1486" t="s">
        <v>986</v>
      </c>
      <c r="K121" s="1486" t="s">
        <v>986</v>
      </c>
      <c r="L121" s="1486" t="s">
        <v>986</v>
      </c>
      <c r="M121" s="1486"/>
      <c r="N121" s="1486"/>
      <c r="O121" s="1486"/>
      <c r="P121" s="1486"/>
      <c r="Q121" s="1486"/>
    </row>
    <row r="122" spans="1:17">
      <c r="A122" s="1485" t="s">
        <v>836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837</v>
      </c>
      <c r="B123" s="1489" t="s">
        <v>986</v>
      </c>
      <c r="C123" s="1489" t="s">
        <v>986</v>
      </c>
      <c r="D123" s="1489" t="s">
        <v>986</v>
      </c>
      <c r="E123" s="1489" t="s">
        <v>986</v>
      </c>
      <c r="F123" s="1489" t="s">
        <v>986</v>
      </c>
      <c r="G123" s="1489" t="s">
        <v>986</v>
      </c>
      <c r="H123" s="1489" t="s">
        <v>986</v>
      </c>
      <c r="I123" s="1489" t="s">
        <v>986</v>
      </c>
      <c r="J123" s="1489" t="s">
        <v>986</v>
      </c>
      <c r="K123" s="1489" t="s">
        <v>986</v>
      </c>
      <c r="L123" s="1489" t="s">
        <v>986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832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833</v>
      </c>
      <c r="B126" s="1486" t="s">
        <v>977</v>
      </c>
      <c r="C126" s="1486" t="s">
        <v>977</v>
      </c>
      <c r="D126" s="1486" t="s">
        <v>977</v>
      </c>
      <c r="E126" s="1486" t="s">
        <v>977</v>
      </c>
      <c r="F126" s="1486" t="s">
        <v>977</v>
      </c>
      <c r="G126" s="1486" t="s">
        <v>1019</v>
      </c>
      <c r="H126" s="1486" t="s">
        <v>977</v>
      </c>
      <c r="I126" s="1486" t="s">
        <v>977</v>
      </c>
      <c r="J126" s="1486" t="s">
        <v>1011</v>
      </c>
      <c r="K126" s="1486" t="s">
        <v>977</v>
      </c>
      <c r="L126" s="1486" t="s">
        <v>977</v>
      </c>
      <c r="M126" s="1486"/>
      <c r="N126" s="1486"/>
      <c r="O126" s="1486"/>
      <c r="P126" s="1486"/>
      <c r="Q126" s="1486"/>
    </row>
    <row r="127" spans="1:17">
      <c r="A127" s="1485" t="s">
        <v>834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835</v>
      </c>
      <c r="B128" s="1486" t="s">
        <v>986</v>
      </c>
      <c r="C128" s="1486" t="s">
        <v>986</v>
      </c>
      <c r="D128" s="1486" t="s">
        <v>986</v>
      </c>
      <c r="E128" s="1486" t="s">
        <v>986</v>
      </c>
      <c r="F128" s="1486" t="s">
        <v>986</v>
      </c>
      <c r="G128" s="1486" t="s">
        <v>986</v>
      </c>
      <c r="H128" s="1486" t="s">
        <v>986</v>
      </c>
      <c r="I128" s="1486" t="s">
        <v>986</v>
      </c>
      <c r="J128" s="1486" t="s">
        <v>986</v>
      </c>
      <c r="K128" s="1486" t="s">
        <v>986</v>
      </c>
      <c r="L128" s="1486" t="s">
        <v>986</v>
      </c>
      <c r="M128" s="1486"/>
      <c r="N128" s="1486"/>
      <c r="O128" s="1486"/>
      <c r="P128" s="1486"/>
      <c r="Q128" s="1486"/>
    </row>
    <row r="129" spans="1:17">
      <c r="A129" s="1485" t="s">
        <v>836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837</v>
      </c>
      <c r="B130" s="1489" t="s">
        <v>986</v>
      </c>
      <c r="C130" s="1489" t="s">
        <v>986</v>
      </c>
      <c r="D130" s="1489" t="s">
        <v>986</v>
      </c>
      <c r="E130" s="1489" t="s">
        <v>986</v>
      </c>
      <c r="F130" s="1489" t="s">
        <v>986</v>
      </c>
      <c r="G130" s="1489" t="s">
        <v>986</v>
      </c>
      <c r="H130" s="1489" t="s">
        <v>986</v>
      </c>
      <c r="I130" s="1489" t="s">
        <v>986</v>
      </c>
      <c r="J130" s="1489" t="s">
        <v>986</v>
      </c>
      <c r="K130" s="1489" t="s">
        <v>986</v>
      </c>
      <c r="L130" s="1489" t="s">
        <v>986</v>
      </c>
      <c r="M130" s="1489"/>
      <c r="N130" s="1489"/>
      <c r="O130" s="1489"/>
      <c r="P130" s="1489"/>
      <c r="Q130" s="1489"/>
    </row>
    <row r="131" spans="1:17">
      <c r="A131" s="1483" t="s">
        <v>790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832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833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834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835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836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837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992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832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833</v>
      </c>
      <c r="B140" s="1486" t="s">
        <v>991</v>
      </c>
      <c r="C140" s="1486" t="s">
        <v>991</v>
      </c>
      <c r="D140" s="1486" t="s">
        <v>991</v>
      </c>
      <c r="E140" s="1486" t="s">
        <v>991</v>
      </c>
      <c r="F140" s="1486" t="s">
        <v>991</v>
      </c>
      <c r="G140" s="1486" t="s">
        <v>1009</v>
      </c>
      <c r="H140" s="1486" t="s">
        <v>991</v>
      </c>
      <c r="I140" s="1486" t="s">
        <v>991</v>
      </c>
      <c r="J140" s="1486" t="s">
        <v>1011</v>
      </c>
      <c r="K140" s="1486" t="s">
        <v>991</v>
      </c>
      <c r="L140" s="1486" t="s">
        <v>991</v>
      </c>
      <c r="M140" s="1487"/>
      <c r="N140" s="1487"/>
      <c r="O140" s="1487"/>
      <c r="P140" s="1487"/>
      <c r="Q140" s="1487"/>
    </row>
    <row r="141" spans="1:17">
      <c r="A141" s="1485" t="s">
        <v>834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835</v>
      </c>
      <c r="B142" s="1486" t="s">
        <v>986</v>
      </c>
      <c r="C142" s="1486" t="s">
        <v>986</v>
      </c>
      <c r="D142" s="1486" t="s">
        <v>986</v>
      </c>
      <c r="E142" s="1486" t="s">
        <v>986</v>
      </c>
      <c r="F142" s="1486" t="s">
        <v>986</v>
      </c>
      <c r="G142" s="1486" t="s">
        <v>986</v>
      </c>
      <c r="H142" s="1486" t="s">
        <v>986</v>
      </c>
      <c r="I142" s="1486" t="s">
        <v>986</v>
      </c>
      <c r="J142" s="1486" t="s">
        <v>986</v>
      </c>
      <c r="K142" s="1486" t="s">
        <v>986</v>
      </c>
      <c r="L142" s="1486" t="s">
        <v>986</v>
      </c>
      <c r="M142" s="1487"/>
      <c r="N142" s="1487"/>
      <c r="O142" s="1487"/>
      <c r="P142" s="1487"/>
      <c r="Q142" s="1487"/>
    </row>
    <row r="143" spans="1:17">
      <c r="A143" s="1485" t="s">
        <v>836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837</v>
      </c>
      <c r="B144" s="1489" t="s">
        <v>986</v>
      </c>
      <c r="C144" s="1489" t="s">
        <v>986</v>
      </c>
      <c r="D144" s="1489" t="s">
        <v>986</v>
      </c>
      <c r="E144" s="1489" t="s">
        <v>986</v>
      </c>
      <c r="F144" s="1489" t="s">
        <v>986</v>
      </c>
      <c r="G144" s="1489" t="s">
        <v>986</v>
      </c>
      <c r="H144" s="1489" t="s">
        <v>986</v>
      </c>
      <c r="I144" s="1489" t="s">
        <v>986</v>
      </c>
      <c r="J144" s="1489" t="s">
        <v>986</v>
      </c>
      <c r="K144" s="1489" t="s">
        <v>986</v>
      </c>
      <c r="L144" s="1489" t="s">
        <v>986</v>
      </c>
      <c r="M144" s="1492"/>
      <c r="N144" s="1492"/>
      <c r="O144" s="1492"/>
      <c r="P144" s="1492"/>
      <c r="Q144" s="1492"/>
    </row>
    <row r="145" spans="1:17">
      <c r="A145" s="1559" t="s">
        <v>993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832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833</v>
      </c>
      <c r="B147" s="1486" t="s">
        <v>991</v>
      </c>
      <c r="C147" s="1486" t="s">
        <v>991</v>
      </c>
      <c r="D147" s="1486" t="s">
        <v>991</v>
      </c>
      <c r="E147" s="1486" t="s">
        <v>991</v>
      </c>
      <c r="F147" s="1486" t="s">
        <v>991</v>
      </c>
      <c r="G147" s="1486" t="s">
        <v>991</v>
      </c>
      <c r="H147" s="1486" t="s">
        <v>991</v>
      </c>
      <c r="I147" s="1486" t="s">
        <v>991</v>
      </c>
      <c r="J147" s="1486" t="s">
        <v>991</v>
      </c>
      <c r="K147" s="1486" t="s">
        <v>991</v>
      </c>
      <c r="L147" s="1486" t="s">
        <v>991</v>
      </c>
      <c r="M147" s="1486"/>
      <c r="N147" s="1486"/>
      <c r="O147" s="1486"/>
      <c r="P147" s="1486"/>
      <c r="Q147" s="1486"/>
    </row>
    <row r="148" spans="1:17">
      <c r="A148" s="1485" t="s">
        <v>834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835</v>
      </c>
      <c r="B149" s="1486" t="s">
        <v>986</v>
      </c>
      <c r="C149" s="1486" t="s">
        <v>986</v>
      </c>
      <c r="D149" s="1486" t="s">
        <v>986</v>
      </c>
      <c r="E149" s="1486" t="s">
        <v>986</v>
      </c>
      <c r="F149" s="1486" t="s">
        <v>986</v>
      </c>
      <c r="G149" s="1486" t="s">
        <v>986</v>
      </c>
      <c r="H149" s="1486" t="s">
        <v>986</v>
      </c>
      <c r="I149" s="1486" t="s">
        <v>986</v>
      </c>
      <c r="J149" s="1486" t="s">
        <v>986</v>
      </c>
      <c r="K149" s="1486" t="s">
        <v>986</v>
      </c>
      <c r="L149" s="1486" t="s">
        <v>986</v>
      </c>
      <c r="M149" s="1487"/>
      <c r="N149" s="1487"/>
      <c r="O149" s="1487"/>
      <c r="P149" s="1487"/>
      <c r="Q149" s="1487"/>
    </row>
    <row r="150" spans="1:17">
      <c r="A150" s="1485" t="s">
        <v>836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837</v>
      </c>
      <c r="B151" s="1489" t="s">
        <v>986</v>
      </c>
      <c r="C151" s="1489" t="s">
        <v>986</v>
      </c>
      <c r="D151" s="1489" t="s">
        <v>986</v>
      </c>
      <c r="E151" s="1489" t="s">
        <v>986</v>
      </c>
      <c r="F151" s="1489" t="s">
        <v>986</v>
      </c>
      <c r="G151" s="1489" t="s">
        <v>986</v>
      </c>
      <c r="H151" s="1489" t="s">
        <v>986</v>
      </c>
      <c r="I151" s="1489" t="s">
        <v>986</v>
      </c>
      <c r="J151" s="1489" t="s">
        <v>986</v>
      </c>
      <c r="K151" s="1489" t="s">
        <v>986</v>
      </c>
      <c r="L151" s="1489" t="s">
        <v>986</v>
      </c>
      <c r="M151" s="1489"/>
      <c r="N151" s="1489"/>
      <c r="O151" s="1489"/>
      <c r="P151" s="1489"/>
      <c r="Q151" s="1489"/>
    </row>
    <row r="152" spans="1:17">
      <c r="A152" s="1559" t="s">
        <v>994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832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833</v>
      </c>
      <c r="B154" s="1486" t="s">
        <v>991</v>
      </c>
      <c r="C154" s="1486" t="s">
        <v>991</v>
      </c>
      <c r="D154" s="1486" t="s">
        <v>991</v>
      </c>
      <c r="E154" s="1486" t="s">
        <v>991</v>
      </c>
      <c r="F154" s="1486" t="s">
        <v>991</v>
      </c>
      <c r="G154" s="1486" t="s">
        <v>1009</v>
      </c>
      <c r="H154" s="1486" t="s">
        <v>991</v>
      </c>
      <c r="I154" s="1486" t="s">
        <v>991</v>
      </c>
      <c r="J154" s="1486" t="s">
        <v>1011</v>
      </c>
      <c r="K154" s="1486" t="s">
        <v>991</v>
      </c>
      <c r="L154" s="1486" t="s">
        <v>991</v>
      </c>
      <c r="M154" s="1486"/>
      <c r="N154" s="1486"/>
      <c r="O154" s="1486"/>
      <c r="P154" s="1486"/>
      <c r="Q154" s="1486"/>
    </row>
    <row r="155" spans="1:17">
      <c r="A155" s="1485" t="s">
        <v>834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835</v>
      </c>
      <c r="B156" s="1486" t="s">
        <v>986</v>
      </c>
      <c r="C156" s="1486" t="s">
        <v>986</v>
      </c>
      <c r="D156" s="1486" t="s">
        <v>986</v>
      </c>
      <c r="E156" s="1486" t="s">
        <v>986</v>
      </c>
      <c r="F156" s="1486" t="s">
        <v>986</v>
      </c>
      <c r="G156" s="1486" t="s">
        <v>986</v>
      </c>
      <c r="H156" s="1486" t="s">
        <v>986</v>
      </c>
      <c r="I156" s="1486" t="s">
        <v>986</v>
      </c>
      <c r="J156" s="1486" t="s">
        <v>986</v>
      </c>
      <c r="K156" s="1486" t="s">
        <v>986</v>
      </c>
      <c r="L156" s="1486" t="s">
        <v>986</v>
      </c>
      <c r="M156" s="1487"/>
      <c r="N156" s="1487"/>
      <c r="O156" s="1487"/>
      <c r="P156" s="1487"/>
      <c r="Q156" s="1487"/>
    </row>
    <row r="157" spans="1:17">
      <c r="A157" s="1485" t="s">
        <v>836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837</v>
      </c>
      <c r="B158" s="1489" t="s">
        <v>986</v>
      </c>
      <c r="C158" s="1489" t="s">
        <v>986</v>
      </c>
      <c r="D158" s="1489" t="s">
        <v>986</v>
      </c>
      <c r="E158" s="1489" t="s">
        <v>986</v>
      </c>
      <c r="F158" s="1489" t="s">
        <v>986</v>
      </c>
      <c r="G158" s="1489" t="s">
        <v>986</v>
      </c>
      <c r="H158" s="1489" t="s">
        <v>986</v>
      </c>
      <c r="I158" s="1489" t="s">
        <v>986</v>
      </c>
      <c r="J158" s="1489" t="s">
        <v>986</v>
      </c>
      <c r="K158" s="1489" t="s">
        <v>986</v>
      </c>
      <c r="L158" s="1489" t="s">
        <v>986</v>
      </c>
      <c r="M158" s="1489"/>
      <c r="N158" s="1489"/>
      <c r="O158" s="1489"/>
      <c r="P158" s="1489"/>
      <c r="Q158" s="1489"/>
    </row>
    <row r="159" spans="1:17">
      <c r="A159" s="1559" t="s">
        <v>995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832</v>
      </c>
      <c r="B160" s="1486" t="s">
        <v>996</v>
      </c>
      <c r="C160" s="1486" t="s">
        <v>996</v>
      </c>
      <c r="D160" s="1486" t="s">
        <v>996</v>
      </c>
      <c r="E160" s="1486" t="s">
        <v>996</v>
      </c>
      <c r="F160" s="1486" t="s">
        <v>996</v>
      </c>
      <c r="G160" s="1486" t="s">
        <v>996</v>
      </c>
      <c r="H160" s="1486" t="s">
        <v>996</v>
      </c>
      <c r="I160" s="1486" t="s">
        <v>996</v>
      </c>
      <c r="J160" s="1486" t="s">
        <v>996</v>
      </c>
      <c r="K160" s="1486" t="s">
        <v>996</v>
      </c>
      <c r="L160" s="1486" t="s">
        <v>996</v>
      </c>
      <c r="M160" s="1486"/>
      <c r="N160" s="1486"/>
      <c r="O160" s="1486"/>
      <c r="P160" s="1486"/>
      <c r="Q160" s="1486"/>
    </row>
    <row r="161" spans="1:17">
      <c r="A161" s="1485" t="s">
        <v>833</v>
      </c>
      <c r="B161" s="1486" t="s">
        <v>991</v>
      </c>
      <c r="C161" s="1486" t="s">
        <v>991</v>
      </c>
      <c r="D161" s="1486" t="s">
        <v>991</v>
      </c>
      <c r="E161" s="1486" t="s">
        <v>991</v>
      </c>
      <c r="F161" s="1486" t="s">
        <v>991</v>
      </c>
      <c r="G161" s="1486" t="s">
        <v>1009</v>
      </c>
      <c r="H161" s="1486" t="s">
        <v>991</v>
      </c>
      <c r="I161" s="1486" t="s">
        <v>991</v>
      </c>
      <c r="J161" s="1486" t="s">
        <v>1011</v>
      </c>
      <c r="K161" s="1486" t="s">
        <v>991</v>
      </c>
      <c r="L161" s="1486" t="s">
        <v>991</v>
      </c>
      <c r="M161" s="1486"/>
      <c r="N161" s="1486"/>
      <c r="O161" s="1486"/>
      <c r="P161" s="1486"/>
      <c r="Q161" s="1486"/>
    </row>
    <row r="162" spans="1:17">
      <c r="A162" s="1485" t="s">
        <v>834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835</v>
      </c>
      <c r="B163" s="1486" t="s">
        <v>986</v>
      </c>
      <c r="C163" s="1486" t="s">
        <v>986</v>
      </c>
      <c r="D163" s="1486" t="s">
        <v>986</v>
      </c>
      <c r="E163" s="1486" t="s">
        <v>986</v>
      </c>
      <c r="F163" s="1486" t="s">
        <v>986</v>
      </c>
      <c r="G163" s="1486" t="s">
        <v>986</v>
      </c>
      <c r="H163" s="1486" t="s">
        <v>986</v>
      </c>
      <c r="I163" s="1486" t="s">
        <v>986</v>
      </c>
      <c r="J163" s="1486" t="s">
        <v>986</v>
      </c>
      <c r="K163" s="1486" t="s">
        <v>986</v>
      </c>
      <c r="L163" s="1486" t="s">
        <v>986</v>
      </c>
      <c r="M163" s="1486"/>
      <c r="N163" s="1486"/>
      <c r="O163" s="1486"/>
      <c r="P163" s="1486"/>
      <c r="Q163" s="1486"/>
    </row>
    <row r="164" spans="1:17">
      <c r="A164" s="1485" t="s">
        <v>836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837</v>
      </c>
      <c r="B165" s="1489" t="s">
        <v>986</v>
      </c>
      <c r="C165" s="1489" t="s">
        <v>986</v>
      </c>
      <c r="D165" s="1489" t="s">
        <v>986</v>
      </c>
      <c r="E165" s="1489" t="s">
        <v>986</v>
      </c>
      <c r="F165" s="1489" t="s">
        <v>986</v>
      </c>
      <c r="G165" s="1489" t="s">
        <v>986</v>
      </c>
      <c r="H165" s="1489" t="s">
        <v>986</v>
      </c>
      <c r="I165" s="1489" t="s">
        <v>986</v>
      </c>
      <c r="J165" s="1489" t="s">
        <v>986</v>
      </c>
      <c r="K165" s="1489" t="s">
        <v>986</v>
      </c>
      <c r="L165" s="1489" t="s">
        <v>986</v>
      </c>
      <c r="M165" s="1489"/>
      <c r="N165" s="1489"/>
      <c r="O165" s="1489"/>
      <c r="P165" s="1489"/>
      <c r="Q165" s="1489"/>
    </row>
    <row r="166" spans="1:17">
      <c r="A166" s="1483" t="s">
        <v>997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832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833</v>
      </c>
      <c r="B168" s="1486" t="s">
        <v>991</v>
      </c>
      <c r="C168" s="1486" t="s">
        <v>991</v>
      </c>
      <c r="D168" s="1486" t="s">
        <v>991</v>
      </c>
      <c r="E168" s="1486" t="s">
        <v>991</v>
      </c>
      <c r="F168" s="1486" t="s">
        <v>991</v>
      </c>
      <c r="G168" s="1486" t="s">
        <v>1009</v>
      </c>
      <c r="H168" s="1486" t="s">
        <v>991</v>
      </c>
      <c r="I168" s="1486" t="s">
        <v>991</v>
      </c>
      <c r="J168" s="1486" t="s">
        <v>1011</v>
      </c>
      <c r="K168" s="1486" t="s">
        <v>991</v>
      </c>
      <c r="L168" s="1486" t="s">
        <v>991</v>
      </c>
      <c r="M168" s="1486"/>
      <c r="N168" s="1486"/>
      <c r="O168" s="1486"/>
      <c r="P168" s="1486"/>
      <c r="Q168" s="1486"/>
    </row>
    <row r="169" spans="1:17">
      <c r="A169" s="1485" t="s">
        <v>834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835</v>
      </c>
      <c r="B170" s="1486" t="s">
        <v>986</v>
      </c>
      <c r="C170" s="1486" t="s">
        <v>986</v>
      </c>
      <c r="D170" s="1486" t="s">
        <v>986</v>
      </c>
      <c r="E170" s="1486" t="s">
        <v>986</v>
      </c>
      <c r="F170" s="1486" t="s">
        <v>986</v>
      </c>
      <c r="G170" s="1486" t="s">
        <v>986</v>
      </c>
      <c r="H170" s="1486" t="s">
        <v>986</v>
      </c>
      <c r="I170" s="1486" t="s">
        <v>986</v>
      </c>
      <c r="J170" s="1486" t="s">
        <v>986</v>
      </c>
      <c r="K170" s="1486" t="s">
        <v>986</v>
      </c>
      <c r="L170" s="1486" t="s">
        <v>986</v>
      </c>
      <c r="M170" s="1486"/>
      <c r="N170" s="1486"/>
      <c r="O170" s="1486"/>
      <c r="P170" s="1486"/>
      <c r="Q170" s="1486"/>
    </row>
    <row r="171" spans="1:17">
      <c r="A171" s="1485" t="s">
        <v>836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837</v>
      </c>
      <c r="B172" s="1489" t="s">
        <v>986</v>
      </c>
      <c r="C172" s="1489" t="s">
        <v>986</v>
      </c>
      <c r="D172" s="1489" t="s">
        <v>986</v>
      </c>
      <c r="E172" s="1489" t="s">
        <v>986</v>
      </c>
      <c r="F172" s="1489" t="s">
        <v>986</v>
      </c>
      <c r="G172" s="1489" t="s">
        <v>986</v>
      </c>
      <c r="H172" s="1489" t="s">
        <v>986</v>
      </c>
      <c r="I172" s="1489" t="s">
        <v>986</v>
      </c>
      <c r="J172" s="1489" t="s">
        <v>986</v>
      </c>
      <c r="K172" s="1489" t="s">
        <v>986</v>
      </c>
      <c r="L172" s="1489" t="s">
        <v>986</v>
      </c>
      <c r="M172" s="1489"/>
      <c r="N172" s="1489"/>
      <c r="O172" s="1489"/>
      <c r="P172" s="1489"/>
      <c r="Q172" s="1489"/>
    </row>
    <row r="173" spans="1:17">
      <c r="A173" s="1559" t="s">
        <v>998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832</v>
      </c>
      <c r="B174" s="1486" t="s">
        <v>999</v>
      </c>
      <c r="C174" s="1486" t="s">
        <v>999</v>
      </c>
      <c r="D174" s="1486" t="s">
        <v>999</v>
      </c>
      <c r="E174" s="1486" t="s">
        <v>999</v>
      </c>
      <c r="F174" s="1486" t="s">
        <v>999</v>
      </c>
      <c r="G174" s="1486" t="s">
        <v>999</v>
      </c>
      <c r="H174" s="1486" t="s">
        <v>999</v>
      </c>
      <c r="I174" s="1486" t="s">
        <v>999</v>
      </c>
      <c r="J174" s="1486" t="s">
        <v>999</v>
      </c>
      <c r="K174" s="1486" t="s">
        <v>999</v>
      </c>
      <c r="L174" s="1486" t="s">
        <v>999</v>
      </c>
      <c r="M174" s="1486"/>
      <c r="N174" s="1486"/>
      <c r="O174" s="1486"/>
      <c r="P174" s="1486"/>
      <c r="Q174" s="1486"/>
    </row>
    <row r="175" spans="1:17">
      <c r="A175" s="1485" t="s">
        <v>833</v>
      </c>
      <c r="B175" s="1486" t="s">
        <v>977</v>
      </c>
      <c r="C175" s="1486" t="s">
        <v>977</v>
      </c>
      <c r="D175" s="1486" t="s">
        <v>977</v>
      </c>
      <c r="E175" s="1486" t="s">
        <v>977</v>
      </c>
      <c r="F175" s="1486" t="s">
        <v>977</v>
      </c>
      <c r="G175" s="1486" t="s">
        <v>1019</v>
      </c>
      <c r="H175" s="1486" t="s">
        <v>977</v>
      </c>
      <c r="I175" s="1486" t="s">
        <v>977</v>
      </c>
      <c r="J175" s="1486" t="s">
        <v>1011</v>
      </c>
      <c r="K175" s="1486" t="s">
        <v>977</v>
      </c>
      <c r="L175" s="1486" t="s">
        <v>977</v>
      </c>
      <c r="M175" s="1486"/>
      <c r="N175" s="1486"/>
      <c r="O175" s="1486"/>
      <c r="P175" s="1486"/>
      <c r="Q175" s="1486"/>
    </row>
    <row r="176" spans="1:17">
      <c r="A176" s="1485" t="s">
        <v>834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835</v>
      </c>
      <c r="B177" s="1486" t="s">
        <v>986</v>
      </c>
      <c r="C177" s="1486" t="s">
        <v>986</v>
      </c>
      <c r="D177" s="1486" t="s">
        <v>986</v>
      </c>
      <c r="E177" s="1486" t="s">
        <v>986</v>
      </c>
      <c r="F177" s="1486" t="s">
        <v>986</v>
      </c>
      <c r="G177" s="1486" t="s">
        <v>986</v>
      </c>
      <c r="H177" s="1486" t="s">
        <v>986</v>
      </c>
      <c r="I177" s="1486" t="s">
        <v>986</v>
      </c>
      <c r="J177" s="1486" t="s">
        <v>986</v>
      </c>
      <c r="K177" s="1486" t="s">
        <v>986</v>
      </c>
      <c r="L177" s="1486" t="s">
        <v>986</v>
      </c>
      <c r="M177" s="1486"/>
      <c r="N177" s="1486"/>
      <c r="O177" s="1486"/>
      <c r="P177" s="1486"/>
      <c r="Q177" s="1486"/>
    </row>
    <row r="178" spans="1:17">
      <c r="A178" s="1485" t="s">
        <v>836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837</v>
      </c>
      <c r="B179" s="1489" t="s">
        <v>986</v>
      </c>
      <c r="C179" s="1489" t="s">
        <v>986</v>
      </c>
      <c r="D179" s="1489" t="s">
        <v>986</v>
      </c>
      <c r="E179" s="1489" t="s">
        <v>986</v>
      </c>
      <c r="F179" s="1489" t="s">
        <v>986</v>
      </c>
      <c r="G179" s="1489" t="s">
        <v>986</v>
      </c>
      <c r="H179" s="1489" t="s">
        <v>986</v>
      </c>
      <c r="I179" s="1489" t="s">
        <v>986</v>
      </c>
      <c r="J179" s="1489" t="s">
        <v>986</v>
      </c>
      <c r="K179" s="1489" t="s">
        <v>986</v>
      </c>
      <c r="L179" s="1489" t="s">
        <v>986</v>
      </c>
      <c r="M179" s="1489"/>
      <c r="N179" s="1489"/>
      <c r="O179" s="1489"/>
      <c r="P179" s="1489"/>
      <c r="Q179" s="1489"/>
    </row>
    <row r="180" spans="1:17">
      <c r="A180" s="1559" t="s">
        <v>1000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832</v>
      </c>
      <c r="B181" s="1486" t="s">
        <v>1001</v>
      </c>
      <c r="C181" s="1486" t="s">
        <v>1001</v>
      </c>
      <c r="D181" s="1486" t="s">
        <v>1001</v>
      </c>
      <c r="E181" s="1486" t="s">
        <v>1001</v>
      </c>
      <c r="F181" s="1486" t="s">
        <v>1001</v>
      </c>
      <c r="G181" s="1486" t="s">
        <v>1001</v>
      </c>
      <c r="H181" s="1486" t="s">
        <v>1001</v>
      </c>
      <c r="I181" s="1486" t="s">
        <v>1001</v>
      </c>
      <c r="J181" s="1486" t="s">
        <v>1001</v>
      </c>
      <c r="K181" s="1486" t="s">
        <v>1001</v>
      </c>
      <c r="L181" s="1486" t="s">
        <v>1001</v>
      </c>
      <c r="M181" s="1487"/>
      <c r="N181" s="1487"/>
      <c r="O181" s="1487"/>
      <c r="P181" s="1487"/>
      <c r="Q181" s="1487"/>
    </row>
    <row r="182" spans="1:17">
      <c r="A182" s="1485" t="s">
        <v>833</v>
      </c>
      <c r="B182" s="1486" t="s">
        <v>991</v>
      </c>
      <c r="C182" s="1486" t="s">
        <v>991</v>
      </c>
      <c r="D182" s="1486" t="s">
        <v>991</v>
      </c>
      <c r="E182" s="1486" t="s">
        <v>991</v>
      </c>
      <c r="F182" s="1486" t="s">
        <v>991</v>
      </c>
      <c r="G182" s="1486" t="s">
        <v>1009</v>
      </c>
      <c r="H182" s="1486" t="s">
        <v>991</v>
      </c>
      <c r="I182" s="1486" t="s">
        <v>991</v>
      </c>
      <c r="J182" s="1486" t="s">
        <v>1011</v>
      </c>
      <c r="K182" s="1486" t="s">
        <v>991</v>
      </c>
      <c r="L182" s="1486" t="s">
        <v>991</v>
      </c>
      <c r="M182" s="1487"/>
      <c r="N182" s="1487"/>
      <c r="O182" s="1487"/>
      <c r="P182" s="1487"/>
      <c r="Q182" s="1487"/>
    </row>
    <row r="183" spans="1:17">
      <c r="A183" s="1485" t="s">
        <v>834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835</v>
      </c>
      <c r="B184" s="1486" t="s">
        <v>986</v>
      </c>
      <c r="C184" s="1486" t="s">
        <v>986</v>
      </c>
      <c r="D184" s="1486" t="s">
        <v>986</v>
      </c>
      <c r="E184" s="1486" t="s">
        <v>986</v>
      </c>
      <c r="F184" s="1486" t="s">
        <v>986</v>
      </c>
      <c r="G184" s="1486" t="s">
        <v>986</v>
      </c>
      <c r="H184" s="1486" t="s">
        <v>986</v>
      </c>
      <c r="I184" s="1486" t="s">
        <v>986</v>
      </c>
      <c r="J184" s="1486" t="s">
        <v>986</v>
      </c>
      <c r="K184" s="1486" t="s">
        <v>986</v>
      </c>
      <c r="L184" s="1486" t="s">
        <v>986</v>
      </c>
      <c r="M184" s="1487"/>
      <c r="N184" s="1487"/>
      <c r="O184" s="1487"/>
      <c r="P184" s="1487"/>
      <c r="Q184" s="1487"/>
    </row>
    <row r="185" spans="1:17">
      <c r="A185" s="1485" t="s">
        <v>836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837</v>
      </c>
      <c r="B186" s="1489" t="s">
        <v>986</v>
      </c>
      <c r="C186" s="1489" t="s">
        <v>986</v>
      </c>
      <c r="D186" s="1489" t="s">
        <v>986</v>
      </c>
      <c r="E186" s="1489" t="s">
        <v>986</v>
      </c>
      <c r="F186" s="1489" t="s">
        <v>986</v>
      </c>
      <c r="G186" s="1489" t="s">
        <v>986</v>
      </c>
      <c r="H186" s="1489" t="s">
        <v>986</v>
      </c>
      <c r="I186" s="1489" t="s">
        <v>986</v>
      </c>
      <c r="J186" s="1489" t="s">
        <v>986</v>
      </c>
      <c r="K186" s="1489" t="s">
        <v>986</v>
      </c>
      <c r="L186" s="1489" t="s">
        <v>986</v>
      </c>
      <c r="M186" s="1492"/>
      <c r="N186" s="1492"/>
      <c r="O186" s="1492"/>
      <c r="P186" s="1492"/>
      <c r="Q186" s="1492"/>
    </row>
    <row r="187" spans="1:17">
      <c r="A187" s="1559" t="s">
        <v>1002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832</v>
      </c>
      <c r="B188" s="1486" t="s">
        <v>1003</v>
      </c>
      <c r="C188" s="1486" t="s">
        <v>1003</v>
      </c>
      <c r="D188" s="1486" t="s">
        <v>1003</v>
      </c>
      <c r="E188" s="1486" t="s">
        <v>1003</v>
      </c>
      <c r="F188" s="1486" t="s">
        <v>1003</v>
      </c>
      <c r="G188" s="1486" t="s">
        <v>1003</v>
      </c>
      <c r="H188" s="1486" t="s">
        <v>1003</v>
      </c>
      <c r="I188" s="1486" t="s">
        <v>1003</v>
      </c>
      <c r="J188" s="1486" t="s">
        <v>1003</v>
      </c>
      <c r="K188" s="1486" t="s">
        <v>1003</v>
      </c>
      <c r="L188" s="1486" t="s">
        <v>1003</v>
      </c>
      <c r="M188" s="1486"/>
      <c r="N188" s="1486"/>
      <c r="O188" s="1486"/>
      <c r="P188" s="1486"/>
      <c r="Q188" s="1486"/>
    </row>
    <row r="189" spans="1:17">
      <c r="A189" s="1485" t="s">
        <v>833</v>
      </c>
      <c r="B189" s="1486" t="s">
        <v>991</v>
      </c>
      <c r="C189" s="1486" t="s">
        <v>991</v>
      </c>
      <c r="D189" s="1486" t="s">
        <v>991</v>
      </c>
      <c r="E189" s="1486" t="s">
        <v>991</v>
      </c>
      <c r="F189" s="1486" t="s">
        <v>991</v>
      </c>
      <c r="G189" s="1486" t="s">
        <v>1009</v>
      </c>
      <c r="H189" s="1486" t="s">
        <v>991</v>
      </c>
      <c r="I189" s="1486" t="s">
        <v>991</v>
      </c>
      <c r="J189" s="1486" t="s">
        <v>1011</v>
      </c>
      <c r="K189" s="1486" t="s">
        <v>991</v>
      </c>
      <c r="L189" s="1486" t="s">
        <v>991</v>
      </c>
      <c r="M189" s="1486"/>
      <c r="N189" s="1486"/>
      <c r="O189" s="1486"/>
      <c r="P189" s="1486"/>
      <c r="Q189" s="1486"/>
    </row>
    <row r="190" spans="1:17">
      <c r="A190" s="1485" t="s">
        <v>834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835</v>
      </c>
      <c r="B191" s="1486" t="s">
        <v>986</v>
      </c>
      <c r="C191" s="1486" t="s">
        <v>986</v>
      </c>
      <c r="D191" s="1486" t="s">
        <v>986</v>
      </c>
      <c r="E191" s="1486" t="s">
        <v>986</v>
      </c>
      <c r="F191" s="1486" t="s">
        <v>986</v>
      </c>
      <c r="G191" s="1486" t="s">
        <v>986</v>
      </c>
      <c r="H191" s="1486" t="s">
        <v>986</v>
      </c>
      <c r="I191" s="1486" t="s">
        <v>986</v>
      </c>
      <c r="J191" s="1486" t="s">
        <v>986</v>
      </c>
      <c r="K191" s="1486" t="s">
        <v>986</v>
      </c>
      <c r="L191" s="1486" t="s">
        <v>986</v>
      </c>
      <c r="M191" s="1487"/>
      <c r="N191" s="1487"/>
      <c r="O191" s="1487"/>
      <c r="P191" s="1487"/>
      <c r="Q191" s="1487"/>
    </row>
    <row r="192" spans="1:17">
      <c r="A192" s="1485" t="s">
        <v>836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837</v>
      </c>
      <c r="B193" s="1489" t="s">
        <v>986</v>
      </c>
      <c r="C193" s="1489" t="s">
        <v>986</v>
      </c>
      <c r="D193" s="1489" t="s">
        <v>986</v>
      </c>
      <c r="E193" s="1489" t="s">
        <v>986</v>
      </c>
      <c r="F193" s="1489" t="s">
        <v>986</v>
      </c>
      <c r="G193" s="1489" t="s">
        <v>986</v>
      </c>
      <c r="H193" s="1489" t="s">
        <v>986</v>
      </c>
      <c r="I193" s="1489" t="s">
        <v>986</v>
      </c>
      <c r="J193" s="1489" t="s">
        <v>986</v>
      </c>
      <c r="K193" s="1489" t="s">
        <v>986</v>
      </c>
      <c r="L193" s="1489" t="s">
        <v>986</v>
      </c>
      <c r="M193" s="1492"/>
      <c r="N193" s="1492"/>
      <c r="O193" s="1492"/>
      <c r="P193" s="1492"/>
      <c r="Q193" s="1492"/>
    </row>
    <row r="194" spans="1:17">
      <c r="A194" s="1559" t="s">
        <v>1004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832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833</v>
      </c>
      <c r="B196" s="1486" t="s">
        <v>991</v>
      </c>
      <c r="C196" s="1486" t="s">
        <v>991</v>
      </c>
      <c r="D196" s="1486" t="s">
        <v>991</v>
      </c>
      <c r="E196" s="1486" t="s">
        <v>991</v>
      </c>
      <c r="F196" s="1486" t="s">
        <v>991</v>
      </c>
      <c r="G196" s="1486" t="s">
        <v>1009</v>
      </c>
      <c r="H196" s="1486" t="s">
        <v>991</v>
      </c>
      <c r="I196" s="1486" t="s">
        <v>991</v>
      </c>
      <c r="J196" s="1486" t="s">
        <v>1011</v>
      </c>
      <c r="K196" s="1486" t="s">
        <v>991</v>
      </c>
      <c r="L196" s="1486" t="s">
        <v>991</v>
      </c>
      <c r="M196" s="1487"/>
      <c r="N196" s="1487"/>
      <c r="O196" s="1487"/>
      <c r="P196" s="1487"/>
      <c r="Q196" s="1487"/>
    </row>
    <row r="197" spans="1:17">
      <c r="A197" s="1485" t="s">
        <v>834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835</v>
      </c>
      <c r="B198" s="1486" t="s">
        <v>986</v>
      </c>
      <c r="C198" s="1486" t="s">
        <v>986</v>
      </c>
      <c r="D198" s="1486" t="s">
        <v>986</v>
      </c>
      <c r="E198" s="1486" t="s">
        <v>986</v>
      </c>
      <c r="F198" s="1486" t="s">
        <v>986</v>
      </c>
      <c r="G198" s="1486" t="s">
        <v>986</v>
      </c>
      <c r="H198" s="1486" t="s">
        <v>986</v>
      </c>
      <c r="I198" s="1486" t="s">
        <v>986</v>
      </c>
      <c r="J198" s="1486" t="s">
        <v>986</v>
      </c>
      <c r="K198" s="1486" t="s">
        <v>986</v>
      </c>
      <c r="L198" s="1486" t="s">
        <v>986</v>
      </c>
      <c r="M198" s="1487"/>
      <c r="N198" s="1487"/>
      <c r="O198" s="1487"/>
      <c r="P198" s="1487"/>
      <c r="Q198" s="1487"/>
    </row>
    <row r="199" spans="1:17">
      <c r="A199" s="1485" t="s">
        <v>836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837</v>
      </c>
      <c r="B200" s="1489" t="s">
        <v>986</v>
      </c>
      <c r="C200" s="1489" t="s">
        <v>986</v>
      </c>
      <c r="D200" s="1489" t="s">
        <v>986</v>
      </c>
      <c r="E200" s="1489" t="s">
        <v>986</v>
      </c>
      <c r="F200" s="1489" t="s">
        <v>986</v>
      </c>
      <c r="G200" s="1489" t="s">
        <v>986</v>
      </c>
      <c r="H200" s="1489" t="s">
        <v>986</v>
      </c>
      <c r="I200" s="1489" t="s">
        <v>986</v>
      </c>
      <c r="J200" s="1489" t="s">
        <v>986</v>
      </c>
      <c r="K200" s="1489" t="s">
        <v>986</v>
      </c>
      <c r="L200" s="1489" t="s">
        <v>986</v>
      </c>
      <c r="M200" s="1492"/>
      <c r="N200" s="1492"/>
      <c r="O200" s="1492"/>
      <c r="P200" s="1492"/>
      <c r="Q200" s="1492"/>
    </row>
    <row r="201" spans="1:17">
      <c r="A201" s="1483" t="s">
        <v>1020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832</v>
      </c>
      <c r="B202" s="1486" t="s">
        <v>1021</v>
      </c>
      <c r="C202" s="1486" t="s">
        <v>1021</v>
      </c>
      <c r="D202" s="1486" t="s">
        <v>1021</v>
      </c>
      <c r="E202" s="1486" t="s">
        <v>1021</v>
      </c>
      <c r="F202" s="1486" t="s">
        <v>1021</v>
      </c>
      <c r="G202" s="1486" t="s">
        <v>1021</v>
      </c>
      <c r="H202" s="1486" t="s">
        <v>1021</v>
      </c>
      <c r="I202" s="1486" t="s">
        <v>1021</v>
      </c>
      <c r="J202" s="1486" t="s">
        <v>1021</v>
      </c>
      <c r="K202" s="1486" t="s">
        <v>1021</v>
      </c>
      <c r="L202" s="1486" t="s">
        <v>1021</v>
      </c>
      <c r="M202" s="1487"/>
      <c r="N202" s="1487"/>
      <c r="O202" s="1487"/>
      <c r="P202" s="1487"/>
      <c r="Q202" s="1487"/>
    </row>
    <row r="203" spans="1:17">
      <c r="A203" s="1485" t="s">
        <v>833</v>
      </c>
      <c r="B203" s="1486" t="s">
        <v>991</v>
      </c>
      <c r="C203" s="1486" t="s">
        <v>991</v>
      </c>
      <c r="D203" s="1486" t="s">
        <v>991</v>
      </c>
      <c r="E203" s="1486" t="s">
        <v>991</v>
      </c>
      <c r="F203" s="1486" t="s">
        <v>991</v>
      </c>
      <c r="G203" s="1486" t="s">
        <v>991</v>
      </c>
      <c r="H203" s="1486" t="s">
        <v>991</v>
      </c>
      <c r="I203" s="1486" t="s">
        <v>991</v>
      </c>
      <c r="J203" s="1486" t="s">
        <v>991</v>
      </c>
      <c r="K203" s="1486" t="s">
        <v>991</v>
      </c>
      <c r="L203" s="1486" t="s">
        <v>991</v>
      </c>
      <c r="M203" s="1487"/>
      <c r="N203" s="1487"/>
      <c r="O203" s="1487"/>
      <c r="P203" s="1487"/>
      <c r="Q203" s="1487"/>
    </row>
    <row r="204" spans="1:17">
      <c r="A204" s="1485" t="s">
        <v>834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835</v>
      </c>
      <c r="B205" s="1486" t="s">
        <v>986</v>
      </c>
      <c r="C205" s="1486" t="s">
        <v>986</v>
      </c>
      <c r="D205" s="1486" t="s">
        <v>986</v>
      </c>
      <c r="E205" s="1486" t="s">
        <v>986</v>
      </c>
      <c r="F205" s="1486" t="s">
        <v>986</v>
      </c>
      <c r="G205" s="1486" t="s">
        <v>986</v>
      </c>
      <c r="H205" s="1486" t="s">
        <v>986</v>
      </c>
      <c r="I205" s="1486" t="s">
        <v>986</v>
      </c>
      <c r="J205" s="1486" t="s">
        <v>986</v>
      </c>
      <c r="K205" s="1486" t="s">
        <v>986</v>
      </c>
      <c r="L205" s="1486" t="s">
        <v>986</v>
      </c>
      <c r="M205" s="1487"/>
      <c r="N205" s="1487"/>
      <c r="O205" s="1487"/>
      <c r="P205" s="1487"/>
      <c r="Q205" s="1487"/>
    </row>
    <row r="206" spans="1:17">
      <c r="A206" s="1485" t="s">
        <v>836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837</v>
      </c>
      <c r="B207" s="1489" t="s">
        <v>986</v>
      </c>
      <c r="C207" s="1489" t="s">
        <v>986</v>
      </c>
      <c r="D207" s="1489" t="s">
        <v>986</v>
      </c>
      <c r="E207" s="1489" t="s">
        <v>986</v>
      </c>
      <c r="F207" s="1489" t="s">
        <v>986</v>
      </c>
      <c r="G207" s="1489" t="s">
        <v>986</v>
      </c>
      <c r="H207" s="1489" t="s">
        <v>986</v>
      </c>
      <c r="I207" s="1489" t="s">
        <v>986</v>
      </c>
      <c r="J207" s="1489" t="s">
        <v>986</v>
      </c>
      <c r="K207" s="1489" t="s">
        <v>986</v>
      </c>
      <c r="L207" s="1489" t="s">
        <v>986</v>
      </c>
      <c r="M207" s="1492"/>
      <c r="N207" s="1492"/>
      <c r="O207" s="1492"/>
      <c r="P207" s="1492"/>
      <c r="Q207" s="1492"/>
    </row>
    <row r="208" spans="1:17">
      <c r="A208" s="1483" t="s">
        <v>1024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832</v>
      </c>
      <c r="B209" s="1486" t="s">
        <v>1023</v>
      </c>
      <c r="C209" s="1486" t="s">
        <v>1023</v>
      </c>
      <c r="D209" s="1486" t="s">
        <v>1023</v>
      </c>
      <c r="E209" s="1486" t="s">
        <v>1023</v>
      </c>
      <c r="F209" s="1486" t="s">
        <v>1023</v>
      </c>
      <c r="G209" s="1486" t="s">
        <v>1023</v>
      </c>
      <c r="H209" s="1486" t="s">
        <v>1023</v>
      </c>
      <c r="I209" s="1486" t="s">
        <v>1023</v>
      </c>
      <c r="J209" s="1486" t="s">
        <v>1023</v>
      </c>
      <c r="K209" s="1486" t="s">
        <v>1023</v>
      </c>
      <c r="L209" s="1486" t="s">
        <v>1023</v>
      </c>
      <c r="M209" s="1487"/>
      <c r="N209" s="1487"/>
      <c r="O209" s="1487"/>
      <c r="P209" s="1487"/>
      <c r="Q209" s="1487"/>
    </row>
    <row r="210" spans="1:17">
      <c r="A210" s="1485" t="s">
        <v>833</v>
      </c>
      <c r="B210" s="1486" t="s">
        <v>1022</v>
      </c>
      <c r="C210" s="1486" t="s">
        <v>1022</v>
      </c>
      <c r="D210" s="1486" t="s">
        <v>1022</v>
      </c>
      <c r="E210" s="1486" t="s">
        <v>1022</v>
      </c>
      <c r="F210" s="1486" t="s">
        <v>1022</v>
      </c>
      <c r="G210" s="1486" t="s">
        <v>1022</v>
      </c>
      <c r="H210" s="1486" t="s">
        <v>1022</v>
      </c>
      <c r="I210" s="1486" t="s">
        <v>1022</v>
      </c>
      <c r="J210" s="1486" t="s">
        <v>1022</v>
      </c>
      <c r="K210" s="1486" t="s">
        <v>1022</v>
      </c>
      <c r="L210" s="1486" t="s">
        <v>1022</v>
      </c>
      <c r="M210" s="1487"/>
      <c r="N210" s="1487"/>
      <c r="O210" s="1487"/>
      <c r="P210" s="1487"/>
      <c r="Q210" s="1487"/>
    </row>
    <row r="211" spans="1:17">
      <c r="A211" s="1485" t="s">
        <v>834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835</v>
      </c>
      <c r="B212" s="1486" t="s">
        <v>986</v>
      </c>
      <c r="C212" s="1486" t="s">
        <v>986</v>
      </c>
      <c r="D212" s="1486" t="s">
        <v>986</v>
      </c>
      <c r="E212" s="1486" t="s">
        <v>986</v>
      </c>
      <c r="F212" s="1486" t="s">
        <v>986</v>
      </c>
      <c r="G212" s="1486" t="s">
        <v>986</v>
      </c>
      <c r="H212" s="1486" t="s">
        <v>986</v>
      </c>
      <c r="I212" s="1486" t="s">
        <v>986</v>
      </c>
      <c r="J212" s="1486" t="s">
        <v>986</v>
      </c>
      <c r="K212" s="1486" t="s">
        <v>986</v>
      </c>
      <c r="L212" s="1486" t="s">
        <v>986</v>
      </c>
      <c r="M212" s="1487"/>
      <c r="N212" s="1487"/>
      <c r="O212" s="1487"/>
      <c r="P212" s="1487"/>
      <c r="Q212" s="1487"/>
    </row>
    <row r="213" spans="1:17">
      <c r="A213" s="1485" t="s">
        <v>836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837</v>
      </c>
      <c r="B214" s="1489" t="s">
        <v>986</v>
      </c>
      <c r="C214" s="1489" t="s">
        <v>986</v>
      </c>
      <c r="D214" s="1489" t="s">
        <v>986</v>
      </c>
      <c r="E214" s="1489" t="s">
        <v>986</v>
      </c>
      <c r="F214" s="1489" t="s">
        <v>986</v>
      </c>
      <c r="G214" s="1489" t="s">
        <v>986</v>
      </c>
      <c r="H214" s="1489" t="s">
        <v>986</v>
      </c>
      <c r="I214" s="1489" t="s">
        <v>986</v>
      </c>
      <c r="J214" s="1489" t="s">
        <v>986</v>
      </c>
      <c r="K214" s="1489" t="s">
        <v>986</v>
      </c>
      <c r="L214" s="1489" t="s">
        <v>986</v>
      </c>
      <c r="M214" s="1492"/>
      <c r="N214" s="1492"/>
      <c r="O214" s="1492"/>
      <c r="P214" s="1492"/>
      <c r="Q214" s="1492"/>
    </row>
    <row r="215" spans="1:17">
      <c r="A215" s="1483" t="s">
        <v>847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832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833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834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835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836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837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847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832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833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834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835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836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837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847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832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833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834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835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836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837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847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832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833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834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835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836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837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847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832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833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834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835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836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837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847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832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833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834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835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836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837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848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849</v>
      </c>
      <c r="B258" s="1486" t="s">
        <v>844</v>
      </c>
      <c r="C258" s="1486" t="s">
        <v>844</v>
      </c>
      <c r="D258" s="1486" t="s">
        <v>850</v>
      </c>
      <c r="E258" s="1486" t="s">
        <v>844</v>
      </c>
      <c r="F258" s="1486" t="s">
        <v>844</v>
      </c>
      <c r="G258" s="1486" t="s">
        <v>850</v>
      </c>
      <c r="H258" s="1486" t="s">
        <v>844</v>
      </c>
      <c r="I258" s="1486" t="s">
        <v>844</v>
      </c>
      <c r="J258" s="1486" t="s">
        <v>844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851</v>
      </c>
      <c r="B259" s="1486" t="s">
        <v>852</v>
      </c>
      <c r="C259" s="1486" t="s">
        <v>853</v>
      </c>
      <c r="D259" s="1487" t="s">
        <v>854</v>
      </c>
      <c r="E259" s="1486" t="s">
        <v>853</v>
      </c>
      <c r="F259" s="1487" t="s">
        <v>855</v>
      </c>
      <c r="G259" s="1486" t="s">
        <v>856</v>
      </c>
      <c r="H259" s="1486" t="s">
        <v>857</v>
      </c>
      <c r="I259" s="1486" t="s">
        <v>858</v>
      </c>
      <c r="J259" s="1486" t="s">
        <v>853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859</v>
      </c>
      <c r="B260" s="1487" t="s">
        <v>860</v>
      </c>
      <c r="C260" s="1487" t="s">
        <v>861</v>
      </c>
      <c r="D260" s="1487" t="s">
        <v>861</v>
      </c>
      <c r="E260" s="1486" t="s">
        <v>862</v>
      </c>
      <c r="F260" s="1487" t="s">
        <v>863</v>
      </c>
      <c r="G260" s="1486" t="s">
        <v>864</v>
      </c>
      <c r="H260" s="1486" t="s">
        <v>865</v>
      </c>
      <c r="I260" s="1486" t="s">
        <v>865</v>
      </c>
      <c r="J260" s="1486" t="s">
        <v>865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866</v>
      </c>
      <c r="B261" s="1492" t="s">
        <v>865</v>
      </c>
      <c r="C261" s="1492" t="s">
        <v>867</v>
      </c>
      <c r="D261" s="1492" t="s">
        <v>868</v>
      </c>
      <c r="E261" s="1489" t="s">
        <v>869</v>
      </c>
      <c r="F261" s="1492" t="s">
        <v>870</v>
      </c>
      <c r="G261" s="1489" t="s">
        <v>871</v>
      </c>
      <c r="H261" s="1489" t="s">
        <v>872</v>
      </c>
      <c r="I261" s="1492" t="s">
        <v>872</v>
      </c>
      <c r="J261" s="1492" t="s">
        <v>862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830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873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876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877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879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875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880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881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878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882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875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880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881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878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883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880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881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878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884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875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880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881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878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885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875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880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881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878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886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875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880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881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878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887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875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880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881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878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887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875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880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881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878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887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880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881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878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887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875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880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881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878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887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880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881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878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887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875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880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881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878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887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875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880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881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878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888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889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890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891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892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893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894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895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896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897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891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892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893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894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895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896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898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891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892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893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894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896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891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892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893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894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895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896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900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901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902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896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903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901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902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896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904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901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902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905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901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902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896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907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908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909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910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911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912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830</v>
      </c>
      <c r="B4" s="1482"/>
      <c r="C4" s="1562" t="s">
        <v>1027</v>
      </c>
      <c r="D4" s="1562" t="s">
        <v>939</v>
      </c>
      <c r="E4" s="1562" t="s">
        <v>1028</v>
      </c>
      <c r="F4" s="1562" t="s">
        <v>1008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913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914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915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916</v>
      </c>
    </row>
    <row r="2" spans="1:11" ht="13" thickBot="1"/>
    <row r="3" spans="1:11" ht="13" thickBot="1">
      <c r="A3" s="1481" t="s">
        <v>830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913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914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915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2016-04-26T13:24:55Z</dcterms:modified>
  <cp:category/>
</cp:coreProperties>
</file>