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codeName="ThisWorkbook" autoCompressPictures="0"/>
  <bookViews>
    <workbookView xWindow="0" yWindow="0" windowWidth="25600" windowHeight="16060"/>
  </bookViews>
  <sheets>
    <sheet name="ExpFactors" sheetId="6" r:id="rId1"/>
  </sheets>
  <definedNames>
    <definedName name="Community_interview_results">#REF!</definedName>
    <definedName name="CSD_Camel_sales">#REF!</definedName>
    <definedName name="CSD_Camels_milk">#REF!</definedName>
    <definedName name="CSD_Cows_milk">#REF!</definedName>
    <definedName name="CSD_Crop_sales">#REF!</definedName>
    <definedName name="CSD_Employment">#REF!</definedName>
    <definedName name="CSD_Enset_cassava">#REF!</definedName>
    <definedName name="CSD_Goats_milk">#REF!</definedName>
    <definedName name="CSD_Livestock_product_sales">#REF!</definedName>
    <definedName name="CSD_Livestock_sales">#REF!</definedName>
    <definedName name="CSD_Main_cashcrop">#REF!</definedName>
    <definedName name="CSD_Main_cereal">#REF!</definedName>
    <definedName name="CSD_Self_employment">#REF!</definedName>
    <definedName name="CSD_Sheeps_milk">#REF!</definedName>
    <definedName name="Expenditure_Summary">#REF!</definedName>
    <definedName name="Expenditure_Summary_detailed">#REF!</definedName>
    <definedName name="Food_Summary">#REF!</definedName>
    <definedName name="Food_Summary_detailed">#REF!</definedName>
    <definedName name="FSD_Camels_milk">#REF!</definedName>
    <definedName name="FSD_Cows_milk">#REF!</definedName>
    <definedName name="FSD_Crops">#REF!</definedName>
    <definedName name="FSD_Enset_cassava">#REF!</definedName>
    <definedName name="FSD_Food_Aid">#REF!</definedName>
    <definedName name="FSD_Gifts__other">#REF!</definedName>
    <definedName name="FSD_Goats_milk">#REF!</definedName>
    <definedName name="FSD_Livestock_products">#REF!</definedName>
    <definedName name="FSD_Main_cereal">#REF!</definedName>
    <definedName name="FSD_Own_meat">#REF!</definedName>
    <definedName name="FSD_Payment_in_kind">#REF!</definedName>
    <definedName name="FSD_Purchase">#REF!</definedName>
    <definedName name="FSD_Sheeps_milk">#REF!</definedName>
    <definedName name="FSD_Sugar_purchase">#REF!</definedName>
    <definedName name="Income_Summary">#REF!</definedName>
    <definedName name="Income_Summary_detailed">#REF!</definedName>
    <definedName name="LP_camels">#REF!</definedName>
    <definedName name="LP_cattle">#REF!</definedName>
    <definedName name="LP_shoats">#REF!</definedName>
    <definedName name="non_food_additions">ExpFactors!$G$71:$G$82,ExpFactors!$G$87:$G$88,ExpFactors!$G$90:$G$91,ExpFactors!$G$93:$G$94,ExpFactors!$G$96:$G$97,ExpFactors!$G$96,ExpFactors!$G$98:$G$105</definedName>
    <definedName name="Non_Food_addns">ExpFactors!$G$71:$G$82,ExpFactors!$G$87,ExpFactors!$G$87:$G$88,ExpFactors!$G$90:$G$91,ExpFactors!$G$93:$G$94,ExpFactors!$G$96:$G$105</definedName>
    <definedName name="non_food_types">ExpFactors!$I$71:$I$82,ExpFactors!$I$87:$I$88,ExpFactors!$I$90:$I$91,ExpFactors!$I$93:$I$94,ExpFactors!$I$96:$I$105</definedName>
    <definedName name="SCD_Egg_sales">#REF!</definedName>
    <definedName name="WB_other_assets">#REF!</definedName>
    <definedName name="WB_summary">#REF!</definedName>
    <definedName name="WGD_Camel_sales">#REF!</definedName>
    <definedName name="WGD_Camels_milk">#REF!</definedName>
    <definedName name="WGD_Cows_milk">#REF!</definedName>
    <definedName name="WGD_Crop_production">#REF!</definedName>
    <definedName name="WGD_Crops_main_cashcrop">#REF!</definedName>
    <definedName name="WGD_Crops_main_cereal">#REF!</definedName>
    <definedName name="WGD_Crops_roots_tubers_stems">#REF!</definedName>
    <definedName name="WGD_Firewood">#REF!</definedName>
    <definedName name="WGD_Food_purchase">#REF!</definedName>
    <definedName name="WGD_Goats_milk">#REF!</definedName>
    <definedName name="WGD_Labour">#REF!</definedName>
    <definedName name="WGD_Livestock_production">#REF!</definedName>
    <definedName name="WGD_Payment_in_kind">#REF!</definedName>
    <definedName name="WGD_Purchase_non_food">#REF!</definedName>
    <definedName name="WGD_Purchase_Sugar_etc">#REF!</definedName>
    <definedName name="WGD_Relief_gifts">#REF!</definedName>
    <definedName name="WGD_Sheeps_milk">#REF!</definedName>
    <definedName name="WGD_slaughter">#REF!</definedName>
    <definedName name="WGI_data">#REF!</definedName>
    <definedName name="WGI_WB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6" l="1"/>
  <c r="G85" i="6"/>
  <c r="G84" i="6"/>
  <c r="G90" i="6"/>
  <c r="C73" i="6"/>
  <c r="E73" i="6"/>
  <c r="F73" i="6"/>
  <c r="D73" i="6"/>
  <c r="F93" i="6"/>
  <c r="F78" i="6"/>
  <c r="F79" i="6"/>
  <c r="E93" i="6"/>
  <c r="E79" i="6"/>
  <c r="D93" i="6"/>
</calcChain>
</file>

<file path=xl/sharedStrings.xml><?xml version="1.0" encoding="utf-8"?>
<sst xmlns="http://schemas.openxmlformats.org/spreadsheetml/2006/main" count="250" uniqueCount="114">
  <si>
    <t>WEALTH GROUP</t>
  </si>
  <si>
    <t>gifts</t>
  </si>
  <si>
    <t>clothes</t>
  </si>
  <si>
    <t>P</t>
  </si>
  <si>
    <t>M</t>
  </si>
  <si>
    <t>R</t>
  </si>
  <si>
    <t>VP</t>
  </si>
  <si>
    <t>Crops</t>
  </si>
  <si>
    <t>MAXIMIUM (or MINIMUM)</t>
  </si>
  <si>
    <t>Expenditure</t>
  </si>
  <si>
    <t>EXPANDABILITY PARAMETERS</t>
  </si>
  <si>
    <t>All of the below only apply if the item is sold in the reference year.</t>
  </si>
  <si>
    <t>Milk and ghee sales</t>
  </si>
  <si>
    <t>all types of milk and ghee</t>
  </si>
  <si>
    <t>max.sales as % of baseline</t>
  </si>
  <si>
    <t>Livestock offtake</t>
  </si>
  <si>
    <t>camels</t>
  </si>
  <si>
    <t>max. total offtake %</t>
  </si>
  <si>
    <t>cattle</t>
  </si>
  <si>
    <t>shoats</t>
  </si>
  <si>
    <t>Employment, self-employment, remittance and social support</t>
  </si>
  <si>
    <t>local labour</t>
  </si>
  <si>
    <t>max.income as % of baseline</t>
  </si>
  <si>
    <t>labour migration</t>
  </si>
  <si>
    <t>remittance</t>
  </si>
  <si>
    <t>firewood and charcoal</t>
  </si>
  <si>
    <t>other self-employment/petty trade</t>
  </si>
  <si>
    <t>social support/gifts</t>
  </si>
  <si>
    <t>Non-staple purchase</t>
  </si>
  <si>
    <t>oil</t>
  </si>
  <si>
    <t>pulses</t>
  </si>
  <si>
    <t>other items</t>
  </si>
  <si>
    <t>Other items</t>
  </si>
  <si>
    <t>tea/coffee</t>
  </si>
  <si>
    <t>salt</t>
  </si>
  <si>
    <t>soap</t>
  </si>
  <si>
    <t>kerosene</t>
  </si>
  <si>
    <t>grinding</t>
  </si>
  <si>
    <t>firewood</t>
  </si>
  <si>
    <t>utensils</t>
  </si>
  <si>
    <t>Water</t>
  </si>
  <si>
    <t>for humans</t>
  </si>
  <si>
    <t>for livestock</t>
  </si>
  <si>
    <t>Social services</t>
  </si>
  <si>
    <t>school</t>
  </si>
  <si>
    <t>medicine</t>
  </si>
  <si>
    <t>Inputs</t>
  </si>
  <si>
    <t>animal drugs</t>
  </si>
  <si>
    <t>salt for animals</t>
  </si>
  <si>
    <t>ploughing</t>
  </si>
  <si>
    <t>seeds</t>
  </si>
  <si>
    <t>fertilizer</t>
  </si>
  <si>
    <t>pesticides</t>
  </si>
  <si>
    <t>labour</t>
  </si>
  <si>
    <t>livestock restocking</t>
  </si>
  <si>
    <t>other ess.inputs</t>
  </si>
  <si>
    <t>other inputs</t>
  </si>
  <si>
    <r>
      <t>Crop sales</t>
    </r>
    <r>
      <rPr>
        <sz val="11"/>
        <rFont val="Arial"/>
        <family val="2"/>
      </rPr>
      <t xml:space="preserve"> (%sold in a bad year)</t>
    </r>
  </si>
  <si>
    <t>max.harvest as a % of baseline</t>
  </si>
  <si>
    <t>basket</t>
  </si>
  <si>
    <t>WG specific</t>
  </si>
  <si>
    <t>Staple purchase</t>
  </si>
  <si>
    <t>purchase main staple only?</t>
  </si>
  <si>
    <t>Cassava/wild foods/fishing</t>
  </si>
  <si>
    <t>transport</t>
  </si>
  <si>
    <t>Matches</t>
  </si>
  <si>
    <t>carrots</t>
  </si>
  <si>
    <t>butternut</t>
  </si>
  <si>
    <t>fruit (oranges)</t>
  </si>
  <si>
    <t>Communication</t>
  </si>
  <si>
    <t>shelter (maintenance)</t>
  </si>
  <si>
    <t>Multiplier</t>
  </si>
  <si>
    <t>Addition</t>
  </si>
  <si>
    <t>yes</t>
  </si>
  <si>
    <t>wheat</t>
  </si>
  <si>
    <t>maize, sorghum, millet, barley, potatoes, sweet potatoes</t>
  </si>
  <si>
    <t>aerated cold drinks</t>
  </si>
  <si>
    <t>fresh milk</t>
  </si>
  <si>
    <t>poultry</t>
  </si>
  <si>
    <t>boerewors</t>
  </si>
  <si>
    <t>canned pilchards</t>
  </si>
  <si>
    <t>brown bread</t>
  </si>
  <si>
    <t>white bread</t>
  </si>
  <si>
    <t>brown sugar</t>
  </si>
  <si>
    <t>white sugar</t>
  </si>
  <si>
    <t>rice</t>
  </si>
  <si>
    <t>large eggs</t>
  </si>
  <si>
    <t>potatoes</t>
  </si>
  <si>
    <t>tomatoes fresh</t>
  </si>
  <si>
    <t>onions</t>
  </si>
  <si>
    <t>bananas</t>
  </si>
  <si>
    <t>dark green vegetables</t>
  </si>
  <si>
    <t>cabbage fresh</t>
  </si>
  <si>
    <t>burger</t>
  </si>
  <si>
    <t>powder soup</t>
  </si>
  <si>
    <t>atchaar</t>
  </si>
  <si>
    <t>whiteners (cremora)</t>
  </si>
  <si>
    <t>Energy Requirement</t>
  </si>
  <si>
    <t>kJ</t>
  </si>
  <si>
    <t>poor</t>
  </si>
  <si>
    <t>Additional Quantity (per person)</t>
  </si>
  <si>
    <t>Additional Price (per kg)</t>
  </si>
  <si>
    <t>fpl</t>
  </si>
  <si>
    <t>des</t>
  </si>
  <si>
    <t>lbpl</t>
  </si>
  <si>
    <t>beef</t>
  </si>
  <si>
    <t>dis</t>
  </si>
  <si>
    <t>ubpl</t>
  </si>
  <si>
    <t>Poverty Lines</t>
  </si>
  <si>
    <t>WG specific/based on poor</t>
  </si>
  <si>
    <t>Lower Bound Poverty Line</t>
  </si>
  <si>
    <t>Upper Bound Poverty Line</t>
  </si>
  <si>
    <t>Other Items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</si>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</sst>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/>
    <xf numFmtId="0" fontId="2" fillId="2" borderId="3" xfId="0" applyFont="1" applyFill="1" applyBorder="1" applyProtection="1"/>
    <xf numFmtId="0" fontId="3" fillId="3" borderId="5" xfId="0" applyFont="1" applyFill="1" applyBorder="1" applyAlignment="1" applyProtection="1"/>
    <xf numFmtId="0" fontId="2" fillId="3" borderId="6" xfId="0" applyFont="1" applyFill="1" applyBorder="1" applyAlignment="1" applyProtection="1">
      <alignment wrapText="1"/>
    </xf>
    <xf numFmtId="0" fontId="2" fillId="0" borderId="5" xfId="0" applyFont="1" applyBorder="1" applyAlignment="1" applyProtection="1"/>
    <xf numFmtId="0" fontId="2" fillId="0" borderId="6" xfId="0" applyFont="1" applyBorder="1" applyAlignment="1" applyProtection="1">
      <alignment wrapText="1"/>
    </xf>
    <xf numFmtId="0" fontId="4" fillId="3" borderId="5" xfId="0" applyFont="1" applyFill="1" applyBorder="1" applyAlignment="1" applyProtection="1"/>
    <xf numFmtId="0" fontId="3" fillId="2" borderId="5" xfId="0" applyFont="1" applyFill="1" applyBorder="1" applyAlignment="1" applyProtection="1"/>
    <xf numFmtId="0" fontId="2" fillId="2" borderId="6" xfId="0" applyFont="1" applyFill="1" applyBorder="1" applyAlignment="1" applyProtection="1">
      <alignment wrapText="1"/>
    </xf>
    <xf numFmtId="0" fontId="2" fillId="3" borderId="6" xfId="0" applyFont="1" applyFill="1" applyBorder="1" applyAlignment="1" applyProtection="1"/>
    <xf numFmtId="0" fontId="2" fillId="2" borderId="6" xfId="0" applyFont="1" applyFill="1" applyBorder="1" applyAlignment="1" applyProtection="1"/>
    <xf numFmtId="0" fontId="4" fillId="3" borderId="7" xfId="0" applyFont="1" applyFill="1" applyBorder="1" applyAlignment="1" applyProtection="1"/>
    <xf numFmtId="0" fontId="2" fillId="3" borderId="7" xfId="0" applyFont="1" applyFill="1" applyBorder="1" applyAlignment="1" applyProtection="1">
      <alignment wrapText="1"/>
    </xf>
    <xf numFmtId="9" fontId="2" fillId="0" borderId="6" xfId="0" applyNumberFormat="1" applyFont="1" applyBorder="1" applyAlignment="1" applyProtection="1">
      <alignment horizontal="left" wrapText="1"/>
    </xf>
    <xf numFmtId="0" fontId="2" fillId="0" borderId="0" xfId="0" applyFont="1" applyFill="1" applyBorder="1" applyProtection="1"/>
    <xf numFmtId="0" fontId="0" fillId="0" borderId="0" xfId="0" applyProtection="1"/>
    <xf numFmtId="0" fontId="2" fillId="3" borderId="3" xfId="0" applyFont="1" applyFill="1" applyBorder="1" applyProtection="1"/>
    <xf numFmtId="0" fontId="3" fillId="0" borderId="1" xfId="0" applyFont="1" applyBorder="1" applyAlignment="1" applyProtection="1"/>
    <xf numFmtId="0" fontId="3" fillId="0" borderId="2" xfId="0" applyFont="1" applyBorder="1" applyAlignment="1" applyProtection="1">
      <alignment vertical="top"/>
    </xf>
    <xf numFmtId="0" fontId="2" fillId="0" borderId="3" xfId="0" applyFont="1" applyFill="1" applyBorder="1" applyProtection="1"/>
    <xf numFmtId="9" fontId="2" fillId="0" borderId="3" xfId="0" applyNumberFormat="1" applyFont="1" applyFill="1" applyBorder="1" applyProtection="1"/>
    <xf numFmtId="0" fontId="2" fillId="3" borderId="3" xfId="0" applyFont="1" applyFill="1" applyBorder="1" applyAlignment="1" applyProtection="1"/>
    <xf numFmtId="0" fontId="2" fillId="3" borderId="7" xfId="0" applyFont="1" applyFill="1" applyBorder="1" applyProtection="1"/>
    <xf numFmtId="0" fontId="3" fillId="3" borderId="4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right"/>
    </xf>
    <xf numFmtId="0" fontId="2" fillId="3" borderId="4" xfId="0" applyFont="1" applyFill="1" applyBorder="1" applyProtection="1"/>
    <xf numFmtId="9" fontId="2" fillId="0" borderId="6" xfId="0" applyNumberFormat="1" applyFont="1" applyFill="1" applyBorder="1" applyAlignment="1" applyProtection="1">
      <alignment horizontal="left"/>
    </xf>
    <xf numFmtId="0" fontId="2" fillId="4" borderId="3" xfId="0" applyFont="1" applyFill="1" applyBorder="1" applyProtection="1"/>
    <xf numFmtId="0" fontId="3" fillId="3" borderId="0" xfId="0" applyNumberFormat="1" applyFont="1" applyFill="1" applyBorder="1" applyAlignment="1" applyProtection="1"/>
    <xf numFmtId="0" fontId="2" fillId="3" borderId="6" xfId="0" applyFont="1" applyFill="1" applyBorder="1" applyAlignment="1" applyProtection="1">
      <alignment horizontal="right"/>
    </xf>
    <xf numFmtId="0" fontId="2" fillId="0" borderId="5" xfId="0" applyNumberFormat="1" applyFont="1" applyBorder="1" applyAlignment="1" applyProtection="1"/>
    <xf numFmtId="2" fontId="0" fillId="0" borderId="0" xfId="0" applyNumberFormat="1" applyProtection="1"/>
    <xf numFmtId="2" fontId="2" fillId="0" borderId="3" xfId="0" applyNumberFormat="1" applyFont="1" applyFill="1" applyBorder="1" applyProtection="1"/>
    <xf numFmtId="2" fontId="2" fillId="0" borderId="8" xfId="0" applyNumberFormat="1" applyFont="1" applyFill="1" applyBorder="1" applyProtection="1"/>
    <xf numFmtId="2" fontId="2" fillId="0" borderId="3" xfId="1" applyNumberFormat="1" applyFont="1" applyFill="1" applyBorder="1" applyProtection="1"/>
    <xf numFmtId="9" fontId="2" fillId="0" borderId="6" xfId="0" applyNumberFormat="1" applyFont="1" applyBorder="1" applyAlignment="1">
      <alignment horizontal="left"/>
    </xf>
    <xf numFmtId="0" fontId="2" fillId="0" borderId="0" xfId="0" applyFont="1"/>
    <xf numFmtId="9" fontId="2" fillId="0" borderId="8" xfId="0" applyNumberFormat="1" applyFont="1" applyBorder="1"/>
    <xf numFmtId="2" fontId="2" fillId="0" borderId="8" xfId="0" applyNumberFormat="1" applyFont="1" applyBorder="1"/>
    <xf numFmtId="0" fontId="2" fillId="5" borderId="5" xfId="0" applyFont="1" applyFill="1" applyBorder="1" applyAlignment="1" applyProtection="1"/>
    <xf numFmtId="0" fontId="2" fillId="5" borderId="5" xfId="0" applyFont="1" applyFill="1" applyBorder="1"/>
    <xf numFmtId="0" fontId="3" fillId="4" borderId="3" xfId="0" applyFont="1" applyFill="1" applyBorder="1" applyProtection="1"/>
    <xf numFmtId="2" fontId="2" fillId="3" borderId="5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left"/>
    </xf>
    <xf numFmtId="2" fontId="2" fillId="0" borderId="8" xfId="0" quotePrefix="1" applyNumberFormat="1" applyFont="1" applyFill="1" applyBorder="1" applyProtection="1"/>
    <xf numFmtId="0" fontId="2" fillId="4" borderId="3" xfId="0" applyFont="1" applyFill="1" applyBorder="1" applyAlignment="1" applyProtection="1">
      <alignment horizontal="right"/>
    </xf>
    <xf numFmtId="164" fontId="2" fillId="0" borderId="0" xfId="0" applyNumberFormat="1" applyFont="1" applyFill="1" applyBorder="1" applyProtection="1"/>
    <xf numFmtId="0" fontId="2" fillId="3" borderId="5" xfId="0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08"/>
  <sheetViews>
    <sheetView tabSelected="1" workbookViewId="0">
      <pane xSplit="1" topLeftCell="B1" activePane="topRight" state="frozen"/>
      <selection activeCell="A34" sqref="A34"/>
      <selection pane="topRight" activeCell="A3" sqref="A3"/>
    </sheetView>
  </sheetViews>
  <sheetFormatPr baseColWidth="10" defaultColWidth="9.1640625" defaultRowHeight="12" x14ac:dyDescent="0"/>
  <cols>
    <col min="1" max="1" width="20.5" style="19" customWidth="1"/>
    <col min="2" max="2" width="27.33203125" style="19" customWidth="1"/>
    <col min="3" max="6" width="6.5" style="19" customWidth="1"/>
    <col min="7" max="7" width="8.6640625" style="35" bestFit="1" customWidth="1"/>
    <col min="8" max="8" width="20.5" style="19" customWidth="1"/>
    <col min="9" max="16384" width="9.1640625" style="19"/>
  </cols>
  <sheetData>
    <row r="1" spans="1:6" ht="13">
      <c r="A1" s="45"/>
      <c r="B1" s="45" t="s">
        <v>97</v>
      </c>
      <c r="C1" s="18">
        <v>8800</v>
      </c>
      <c r="D1" s="18" t="s">
        <v>98</v>
      </c>
      <c r="E1" s="49" t="s">
        <v>113</v>
      </c>
      <c r="F1" s="50">
        <f>IF(UPPER(D1)="KJ",4.1868,IF(OR(UPPER(D1)="KCAL",AND(CODE(LEFT(D1))=67,UPPER(MID(D1,2,LEN(D1)-1))="AL")),1,IF(AND(CODE(LEFT(D1))=99,UPPER(MID(D1,2,LEN(D1)-1))="AL"),1000,0)))</f>
        <v>4.1867999999999999</v>
      </c>
    </row>
    <row r="2" spans="1:6" ht="14" thickBot="1">
      <c r="A2" s="6" t="s">
        <v>10</v>
      </c>
      <c r="B2" s="7"/>
      <c r="C2" s="20"/>
      <c r="D2" s="20"/>
      <c r="E2" s="20"/>
      <c r="F2" s="20"/>
    </row>
    <row r="3" spans="1:6" ht="14" thickBot="1">
      <c r="A3" s="21"/>
      <c r="B3" s="1"/>
      <c r="C3" s="1" t="s">
        <v>8</v>
      </c>
      <c r="D3" s="2"/>
      <c r="E3" s="2"/>
      <c r="F3" s="2"/>
    </row>
    <row r="4" spans="1:6" ht="13">
      <c r="A4" s="22" t="s">
        <v>0</v>
      </c>
      <c r="B4" s="3"/>
      <c r="C4" s="3" t="s">
        <v>6</v>
      </c>
      <c r="D4" s="3" t="s">
        <v>3</v>
      </c>
      <c r="E4" s="3" t="s">
        <v>4</v>
      </c>
      <c r="F4" s="3" t="s">
        <v>5</v>
      </c>
    </row>
    <row r="5" spans="1:6" ht="13">
      <c r="A5" s="8" t="s">
        <v>11</v>
      </c>
      <c r="B5" s="9"/>
      <c r="C5" s="23"/>
      <c r="D5" s="23"/>
      <c r="E5" s="23"/>
      <c r="F5" s="23"/>
    </row>
    <row r="6" spans="1:6" ht="13">
      <c r="A6" s="10" t="s">
        <v>12</v>
      </c>
      <c r="B6" s="7"/>
      <c r="C6" s="20"/>
      <c r="D6" s="20"/>
      <c r="E6" s="20"/>
      <c r="F6" s="20"/>
    </row>
    <row r="7" spans="1:6" ht="13">
      <c r="A7" s="11" t="s">
        <v>13</v>
      </c>
      <c r="B7" s="12"/>
      <c r="C7" s="5"/>
      <c r="D7" s="5"/>
      <c r="E7" s="5"/>
      <c r="F7" s="5"/>
    </row>
    <row r="8" spans="1:6" ht="13">
      <c r="A8" s="8" t="s">
        <v>14</v>
      </c>
      <c r="B8" s="9"/>
      <c r="C8" s="24">
        <v>1.5</v>
      </c>
      <c r="D8" s="24">
        <v>1.5</v>
      </c>
      <c r="E8" s="24">
        <v>1.5</v>
      </c>
      <c r="F8" s="24">
        <v>1.5</v>
      </c>
    </row>
    <row r="9" spans="1:6" ht="13">
      <c r="A9" s="10" t="s">
        <v>15</v>
      </c>
      <c r="B9" s="7"/>
      <c r="C9" s="20"/>
      <c r="D9" s="20"/>
      <c r="E9" s="20"/>
      <c r="F9" s="20"/>
    </row>
    <row r="10" spans="1:6" ht="13">
      <c r="A10" s="11" t="s">
        <v>16</v>
      </c>
      <c r="B10" s="12"/>
      <c r="C10" s="5"/>
      <c r="D10" s="5"/>
      <c r="E10" s="5"/>
      <c r="F10" s="5"/>
    </row>
    <row r="11" spans="1:6" ht="13">
      <c r="A11" s="8" t="s">
        <v>17</v>
      </c>
      <c r="B11" s="9"/>
      <c r="C11" s="24">
        <v>0.1</v>
      </c>
      <c r="D11" s="24">
        <v>0.1</v>
      </c>
      <c r="E11" s="24">
        <v>0.2</v>
      </c>
      <c r="F11" s="24">
        <v>0.2</v>
      </c>
    </row>
    <row r="12" spans="1:6" ht="13">
      <c r="A12" s="8" t="s">
        <v>14</v>
      </c>
      <c r="B12" s="9"/>
      <c r="C12" s="24">
        <v>2</v>
      </c>
      <c r="D12" s="24">
        <v>2</v>
      </c>
      <c r="E12" s="24">
        <v>2</v>
      </c>
      <c r="F12" s="24">
        <v>2</v>
      </c>
    </row>
    <row r="13" spans="1:6" ht="13">
      <c r="A13" s="11" t="s">
        <v>18</v>
      </c>
      <c r="B13" s="12"/>
      <c r="C13" s="5"/>
      <c r="D13" s="5"/>
      <c r="E13" s="5"/>
      <c r="F13" s="5"/>
    </row>
    <row r="14" spans="1:6" ht="13">
      <c r="A14" s="8" t="s">
        <v>17</v>
      </c>
      <c r="B14" s="9"/>
      <c r="C14" s="24">
        <v>0</v>
      </c>
      <c r="D14" s="24">
        <v>0.33</v>
      </c>
      <c r="E14" s="24">
        <v>0.15</v>
      </c>
      <c r="F14" s="24">
        <v>0.17</v>
      </c>
    </row>
    <row r="15" spans="1:6" ht="13">
      <c r="A15" s="8" t="s">
        <v>14</v>
      </c>
      <c r="B15" s="9"/>
      <c r="C15" s="24">
        <v>1</v>
      </c>
      <c r="D15" s="24">
        <v>1</v>
      </c>
      <c r="E15" s="24">
        <v>1.5</v>
      </c>
      <c r="F15" s="24">
        <v>1.5</v>
      </c>
    </row>
    <row r="16" spans="1:6" ht="13">
      <c r="A16" s="11" t="s">
        <v>19</v>
      </c>
      <c r="B16" s="12"/>
      <c r="C16" s="5"/>
      <c r="D16" s="5"/>
      <c r="E16" s="5"/>
      <c r="F16" s="5"/>
    </row>
    <row r="17" spans="1:6" ht="13">
      <c r="A17" s="8" t="s">
        <v>17</v>
      </c>
      <c r="B17" s="9"/>
      <c r="C17" s="24">
        <v>0.5</v>
      </c>
      <c r="D17" s="24">
        <v>0.33</v>
      </c>
      <c r="E17" s="24">
        <v>0.375</v>
      </c>
      <c r="F17" s="24">
        <v>0.5</v>
      </c>
    </row>
    <row r="18" spans="1:6" ht="13">
      <c r="A18" s="8" t="s">
        <v>14</v>
      </c>
      <c r="B18" s="9"/>
      <c r="C18" s="24">
        <v>1</v>
      </c>
      <c r="D18" s="24">
        <v>1</v>
      </c>
      <c r="E18" s="24">
        <v>1.5</v>
      </c>
      <c r="F18" s="24">
        <v>1.25</v>
      </c>
    </row>
    <row r="19" spans="1:6" ht="13">
      <c r="A19" s="10" t="s">
        <v>7</v>
      </c>
      <c r="B19" s="7"/>
      <c r="C19" s="20"/>
      <c r="D19" s="20"/>
      <c r="E19" s="20"/>
      <c r="F19" s="20"/>
    </row>
    <row r="20" spans="1:6" ht="13">
      <c r="A20" s="11" t="s">
        <v>63</v>
      </c>
      <c r="B20" s="14"/>
      <c r="C20" s="4"/>
      <c r="D20" s="4"/>
      <c r="E20" s="4"/>
      <c r="F20" s="4"/>
    </row>
    <row r="21" spans="1:6" ht="13">
      <c r="A21" s="8" t="s">
        <v>58</v>
      </c>
      <c r="B21" s="9"/>
      <c r="C21" s="24">
        <v>1.25</v>
      </c>
      <c r="D21" s="24">
        <v>1.25</v>
      </c>
      <c r="E21" s="24">
        <v>1.25</v>
      </c>
      <c r="F21" s="24">
        <v>1.25</v>
      </c>
    </row>
    <row r="22" spans="1:6" ht="13">
      <c r="A22" s="11" t="s">
        <v>57</v>
      </c>
      <c r="B22" s="14"/>
      <c r="C22" s="4"/>
      <c r="D22" s="4"/>
      <c r="E22" s="4"/>
      <c r="F22" s="4"/>
    </row>
    <row r="23" spans="1:6" ht="13">
      <c r="A23" s="8" t="s">
        <v>75</v>
      </c>
      <c r="B23" s="9"/>
      <c r="C23" s="24">
        <v>0</v>
      </c>
      <c r="D23" s="24">
        <v>0</v>
      </c>
      <c r="E23" s="24">
        <v>0</v>
      </c>
      <c r="F23" s="24">
        <v>0</v>
      </c>
    </row>
    <row r="24" spans="1:6" ht="13">
      <c r="A24" s="8" t="s">
        <v>74</v>
      </c>
      <c r="B24" s="9"/>
      <c r="C24" s="24">
        <v>1</v>
      </c>
      <c r="D24" s="24">
        <v>1</v>
      </c>
      <c r="E24" s="24">
        <v>1</v>
      </c>
      <c r="F24" s="24">
        <v>1</v>
      </c>
    </row>
    <row r="25" spans="1:6" ht="13">
      <c r="A25" s="8" t="s">
        <v>30</v>
      </c>
      <c r="B25" s="9"/>
      <c r="C25" s="24">
        <v>0.5</v>
      </c>
      <c r="D25" s="24">
        <v>0.5</v>
      </c>
      <c r="E25" s="24">
        <v>0.5</v>
      </c>
      <c r="F25" s="24">
        <v>0.5</v>
      </c>
    </row>
    <row r="26" spans="1:6" ht="13">
      <c r="A26" s="10" t="s">
        <v>20</v>
      </c>
      <c r="B26" s="13"/>
      <c r="C26" s="25"/>
      <c r="D26" s="25"/>
      <c r="E26" s="25"/>
      <c r="F26" s="25"/>
    </row>
    <row r="27" spans="1:6" ht="13">
      <c r="A27" s="11" t="s">
        <v>21</v>
      </c>
      <c r="B27" s="14"/>
      <c r="C27" s="4"/>
      <c r="D27" s="4"/>
      <c r="E27" s="4"/>
      <c r="F27" s="4"/>
    </row>
    <row r="28" spans="1:6" ht="13">
      <c r="A28" s="8" t="s">
        <v>22</v>
      </c>
      <c r="B28" s="9"/>
      <c r="C28" s="24">
        <v>1</v>
      </c>
      <c r="D28" s="24">
        <v>1</v>
      </c>
      <c r="E28" s="24">
        <v>1</v>
      </c>
      <c r="F28" s="24">
        <v>1</v>
      </c>
    </row>
    <row r="29" spans="1:6" ht="13">
      <c r="A29" s="11" t="s">
        <v>23</v>
      </c>
      <c r="B29" s="12"/>
      <c r="C29" s="5"/>
      <c r="D29" s="5"/>
      <c r="E29" s="5"/>
      <c r="F29" s="5"/>
    </row>
    <row r="30" spans="1:6" ht="13">
      <c r="A30" s="8" t="s">
        <v>22</v>
      </c>
      <c r="B30" s="9"/>
      <c r="C30" s="24">
        <v>1</v>
      </c>
      <c r="D30" s="24">
        <v>1</v>
      </c>
      <c r="E30" s="24">
        <v>1</v>
      </c>
      <c r="F30" s="24">
        <v>1</v>
      </c>
    </row>
    <row r="31" spans="1:6" ht="13">
      <c r="A31" s="11" t="s">
        <v>24</v>
      </c>
      <c r="B31" s="12"/>
      <c r="C31" s="5"/>
      <c r="D31" s="5"/>
      <c r="E31" s="5"/>
      <c r="F31" s="5"/>
    </row>
    <row r="32" spans="1:6" ht="13">
      <c r="A32" s="8" t="s">
        <v>22</v>
      </c>
      <c r="B32" s="9"/>
      <c r="C32" s="24">
        <v>1</v>
      </c>
      <c r="D32" s="24">
        <v>1</v>
      </c>
      <c r="E32" s="24">
        <v>1</v>
      </c>
      <c r="F32" s="24">
        <v>1</v>
      </c>
    </row>
    <row r="33" spans="1:9" ht="13">
      <c r="A33" s="11" t="s">
        <v>25</v>
      </c>
      <c r="B33" s="14"/>
      <c r="C33" s="4"/>
      <c r="D33" s="4"/>
      <c r="E33" s="4"/>
      <c r="F33" s="4"/>
    </row>
    <row r="34" spans="1:9" ht="13">
      <c r="A34" s="8" t="s">
        <v>22</v>
      </c>
      <c r="B34" s="9"/>
      <c r="C34" s="24">
        <v>1</v>
      </c>
      <c r="D34" s="24">
        <v>1</v>
      </c>
      <c r="E34" s="24">
        <v>1</v>
      </c>
      <c r="F34" s="24">
        <v>1</v>
      </c>
    </row>
    <row r="35" spans="1:9" ht="13">
      <c r="A35" s="11" t="s">
        <v>26</v>
      </c>
      <c r="B35" s="14"/>
      <c r="C35" s="4"/>
      <c r="D35" s="4"/>
      <c r="E35" s="4"/>
      <c r="F35" s="4"/>
    </row>
    <row r="36" spans="1:9" ht="13">
      <c r="A36" s="8" t="s">
        <v>22</v>
      </c>
      <c r="B36" s="9"/>
      <c r="C36" s="24">
        <v>1.2</v>
      </c>
      <c r="D36" s="24">
        <v>1.2</v>
      </c>
      <c r="E36" s="24">
        <v>1.2</v>
      </c>
      <c r="F36" s="24">
        <v>1.2</v>
      </c>
    </row>
    <row r="37" spans="1:9" ht="13">
      <c r="A37" s="11" t="s">
        <v>27</v>
      </c>
      <c r="B37" s="12"/>
      <c r="C37" s="5"/>
      <c r="D37" s="5"/>
      <c r="E37" s="5"/>
      <c r="F37" s="5"/>
    </row>
    <row r="38" spans="1:9" ht="13">
      <c r="A38" s="8" t="s">
        <v>22</v>
      </c>
      <c r="B38" s="9"/>
      <c r="C38" s="24">
        <v>1</v>
      </c>
      <c r="D38" s="24">
        <v>1</v>
      </c>
      <c r="E38" s="24">
        <v>1</v>
      </c>
      <c r="F38" s="24">
        <v>1</v>
      </c>
    </row>
    <row r="39" spans="1:9" ht="13">
      <c r="A39" s="15" t="s">
        <v>9</v>
      </c>
      <c r="B39" s="16"/>
      <c r="C39" s="26"/>
      <c r="D39" s="26"/>
      <c r="E39" s="26"/>
      <c r="F39" s="26"/>
    </row>
    <row r="40" spans="1:9" ht="13">
      <c r="A40" s="27" t="s">
        <v>61</v>
      </c>
      <c r="B40" s="28"/>
      <c r="C40" s="29"/>
      <c r="D40" s="29"/>
      <c r="E40" s="29"/>
      <c r="F40" s="29"/>
    </row>
    <row r="41" spans="1:9" ht="13">
      <c r="A41" s="8" t="s">
        <v>62</v>
      </c>
      <c r="B41" s="30"/>
      <c r="C41" s="31"/>
      <c r="D41" s="24" t="s">
        <v>73</v>
      </c>
      <c r="E41" s="31"/>
      <c r="F41" s="31"/>
    </row>
    <row r="42" spans="1:9" ht="13">
      <c r="A42" s="27" t="s">
        <v>28</v>
      </c>
      <c r="B42" s="47" t="s">
        <v>109</v>
      </c>
      <c r="C42" s="51" t="s">
        <v>71</v>
      </c>
      <c r="D42" s="52"/>
      <c r="E42" s="52"/>
      <c r="F42" s="53"/>
      <c r="G42" s="46" t="s">
        <v>100</v>
      </c>
      <c r="H42" s="46" t="s">
        <v>101</v>
      </c>
      <c r="I42" s="18" t="s">
        <v>59</v>
      </c>
    </row>
    <row r="43" spans="1:9" ht="13">
      <c r="A43" s="43" t="s">
        <v>76</v>
      </c>
      <c r="B43" s="30" t="s">
        <v>99</v>
      </c>
      <c r="C43" s="31"/>
      <c r="D43" s="24">
        <v>0</v>
      </c>
      <c r="E43" s="31"/>
      <c r="F43" s="31"/>
      <c r="G43" s="36">
        <v>15.097764823310053</v>
      </c>
      <c r="H43" s="36">
        <v>13.123144876325089</v>
      </c>
      <c r="I43" s="18" t="s">
        <v>102</v>
      </c>
    </row>
    <row r="44" spans="1:9" ht="13">
      <c r="A44" s="43" t="s">
        <v>77</v>
      </c>
      <c r="B44" s="30" t="s">
        <v>99</v>
      </c>
      <c r="C44" s="31"/>
      <c r="D44" s="24">
        <v>0</v>
      </c>
      <c r="E44" s="31"/>
      <c r="F44" s="31"/>
      <c r="G44" s="37">
        <v>5.0182428361931644</v>
      </c>
      <c r="H44" s="37">
        <v>8.8394160583941606</v>
      </c>
      <c r="I44" s="18" t="s">
        <v>102</v>
      </c>
    </row>
    <row r="45" spans="1:9" ht="13">
      <c r="A45" s="43" t="s">
        <v>86</v>
      </c>
      <c r="B45" s="30" t="s">
        <v>99</v>
      </c>
      <c r="C45" s="31"/>
      <c r="D45" s="24">
        <v>0</v>
      </c>
      <c r="E45" s="31"/>
      <c r="F45" s="31"/>
      <c r="G45" s="38">
        <v>3.2296498915049598</v>
      </c>
      <c r="H45" s="38">
        <v>21.973882175226581</v>
      </c>
      <c r="I45" s="18" t="s">
        <v>102</v>
      </c>
    </row>
    <row r="46" spans="1:9" ht="13">
      <c r="A46" s="43" t="s">
        <v>78</v>
      </c>
      <c r="B46" s="30" t="s">
        <v>99</v>
      </c>
      <c r="C46" s="31"/>
      <c r="D46" s="24">
        <v>0</v>
      </c>
      <c r="E46" s="31"/>
      <c r="F46" s="31"/>
      <c r="G46" s="38">
        <v>23.277979521106722</v>
      </c>
      <c r="H46" s="38">
        <v>31.553656697662728</v>
      </c>
      <c r="I46" s="18" t="s">
        <v>102</v>
      </c>
    </row>
    <row r="47" spans="1:9" ht="13">
      <c r="A47" s="43" t="s">
        <v>105</v>
      </c>
      <c r="B47" s="30" t="s">
        <v>99</v>
      </c>
      <c r="C47" s="31"/>
      <c r="D47" s="24">
        <v>0</v>
      </c>
      <c r="E47" s="31"/>
      <c r="F47" s="31"/>
      <c r="G47" s="38">
        <v>3.422857748289259</v>
      </c>
      <c r="H47" s="38">
        <v>61.072224244630505</v>
      </c>
      <c r="I47" s="18" t="s">
        <v>102</v>
      </c>
    </row>
    <row r="48" spans="1:9" ht="13">
      <c r="A48" s="43" t="s">
        <v>79</v>
      </c>
      <c r="B48" s="30" t="s">
        <v>99</v>
      </c>
      <c r="C48" s="31"/>
      <c r="D48" s="24">
        <v>0</v>
      </c>
      <c r="E48" s="31"/>
      <c r="F48" s="31"/>
      <c r="G48" s="38">
        <v>1.2877077588640731</v>
      </c>
      <c r="H48" s="38">
        <v>46.997666110978805</v>
      </c>
      <c r="I48" s="18" t="s">
        <v>102</v>
      </c>
    </row>
    <row r="49" spans="1:9" ht="13">
      <c r="A49" s="43" t="s">
        <v>80</v>
      </c>
      <c r="B49" s="30" t="s">
        <v>99</v>
      </c>
      <c r="C49" s="31"/>
      <c r="D49" s="24">
        <v>0</v>
      </c>
      <c r="E49" s="31"/>
      <c r="F49" s="31"/>
      <c r="G49" s="38">
        <v>1.7019755315306107</v>
      </c>
      <c r="H49" s="38">
        <v>41.423255813953475</v>
      </c>
      <c r="I49" s="18" t="s">
        <v>102</v>
      </c>
    </row>
    <row r="50" spans="1:9" ht="13">
      <c r="A50" s="44" t="s">
        <v>81</v>
      </c>
      <c r="B50" s="39" t="s">
        <v>99</v>
      </c>
      <c r="C50" s="31"/>
      <c r="D50" s="41">
        <v>0</v>
      </c>
      <c r="E50" s="31"/>
      <c r="F50" s="31"/>
      <c r="G50" s="42">
        <v>48.111095341127744</v>
      </c>
      <c r="H50" s="42">
        <v>8.3410435001004615</v>
      </c>
      <c r="I50" s="18" t="s">
        <v>102</v>
      </c>
    </row>
    <row r="51" spans="1:9" ht="13">
      <c r="A51" s="43" t="s">
        <v>82</v>
      </c>
      <c r="B51" s="30" t="s">
        <v>99</v>
      </c>
      <c r="C51" s="31"/>
      <c r="D51" s="24">
        <v>0</v>
      </c>
      <c r="E51" s="31"/>
      <c r="F51" s="31"/>
      <c r="G51" s="37">
        <v>11.46176077901352</v>
      </c>
      <c r="H51" s="37">
        <v>9.5639402715495763</v>
      </c>
      <c r="I51" s="18" t="s">
        <v>102</v>
      </c>
    </row>
    <row r="52" spans="1:9" ht="13">
      <c r="A52" s="43" t="s">
        <v>85</v>
      </c>
      <c r="B52" s="30" t="s">
        <v>99</v>
      </c>
      <c r="C52" s="31"/>
      <c r="D52" s="24">
        <v>0</v>
      </c>
      <c r="E52" s="31"/>
      <c r="F52" s="31"/>
      <c r="G52" s="37">
        <v>9.0465251594020764</v>
      </c>
      <c r="H52" s="37">
        <v>13.024845827540727</v>
      </c>
      <c r="I52" s="18" t="s">
        <v>102</v>
      </c>
    </row>
    <row r="53" spans="1:9" ht="13">
      <c r="A53" s="43" t="s">
        <v>29</v>
      </c>
      <c r="B53" s="30" t="s">
        <v>99</v>
      </c>
      <c r="C53" s="31"/>
      <c r="D53" s="24">
        <v>0</v>
      </c>
      <c r="E53" s="31"/>
      <c r="F53" s="31"/>
      <c r="G53" s="37">
        <v>5.9006737924708803</v>
      </c>
      <c r="H53" s="37">
        <v>18.190370196813497</v>
      </c>
      <c r="I53" s="18" t="s">
        <v>102</v>
      </c>
    </row>
    <row r="54" spans="1:9" ht="13">
      <c r="A54" s="43" t="s">
        <v>87</v>
      </c>
      <c r="B54" s="30" t="s">
        <v>99</v>
      </c>
      <c r="C54" s="31"/>
      <c r="D54" s="24">
        <v>0</v>
      </c>
      <c r="E54" s="31"/>
      <c r="F54" s="31"/>
      <c r="G54" s="38">
        <v>7.0068213155372616</v>
      </c>
      <c r="H54" s="38">
        <v>8.3023255813953476</v>
      </c>
      <c r="I54" s="18" t="s">
        <v>102</v>
      </c>
    </row>
    <row r="55" spans="1:9" ht="13">
      <c r="A55" s="43" t="s">
        <v>88</v>
      </c>
      <c r="B55" s="30" t="s">
        <v>99</v>
      </c>
      <c r="C55" s="31"/>
      <c r="D55" s="24">
        <v>0</v>
      </c>
      <c r="E55" s="31"/>
      <c r="F55" s="31"/>
      <c r="G55" s="37">
        <v>4.5666758866590351</v>
      </c>
      <c r="H55" s="37">
        <v>13.548061389337644</v>
      </c>
      <c r="I55" s="18" t="s">
        <v>102</v>
      </c>
    </row>
    <row r="56" spans="1:9" ht="13">
      <c r="A56" s="43" t="s">
        <v>89</v>
      </c>
      <c r="B56" s="30" t="s">
        <v>99</v>
      </c>
      <c r="C56" s="31"/>
      <c r="D56" s="24">
        <v>0</v>
      </c>
      <c r="E56" s="31"/>
      <c r="F56" s="31"/>
      <c r="G56" s="37">
        <v>4.0646674694661451</v>
      </c>
      <c r="H56" s="37">
        <v>8.5805747126436778</v>
      </c>
      <c r="I56" s="40" t="s">
        <v>102</v>
      </c>
    </row>
    <row r="57" spans="1:9" ht="13">
      <c r="A57" s="43" t="s">
        <v>90</v>
      </c>
      <c r="B57" s="30" t="s">
        <v>99</v>
      </c>
      <c r="C57" s="31"/>
      <c r="D57" s="24">
        <v>0</v>
      </c>
      <c r="E57" s="31"/>
      <c r="F57" s="31"/>
      <c r="G57" s="37">
        <v>4.2626014535135806</v>
      </c>
      <c r="H57" s="37">
        <v>5.9211901121304793</v>
      </c>
      <c r="I57" s="18" t="s">
        <v>102</v>
      </c>
    </row>
    <row r="58" spans="1:9" ht="13">
      <c r="A58" s="43" t="s">
        <v>92</v>
      </c>
      <c r="B58" s="30" t="s">
        <v>99</v>
      </c>
      <c r="C58" s="31"/>
      <c r="D58" s="24">
        <v>0</v>
      </c>
      <c r="E58" s="31"/>
      <c r="F58" s="31"/>
      <c r="G58" s="37">
        <v>5.8132806588658408</v>
      </c>
      <c r="H58" s="37">
        <v>8.9993857493857483</v>
      </c>
      <c r="I58" s="18" t="s">
        <v>102</v>
      </c>
    </row>
    <row r="59" spans="1:9" ht="13">
      <c r="A59" s="43" t="s">
        <v>93</v>
      </c>
      <c r="B59" s="30" t="s">
        <v>99</v>
      </c>
      <c r="C59" s="31"/>
      <c r="D59" s="24">
        <v>0</v>
      </c>
      <c r="E59" s="31"/>
      <c r="F59" s="31"/>
      <c r="G59" s="37">
        <v>5.1994358127158691</v>
      </c>
      <c r="H59" s="37">
        <v>58.337174721189591</v>
      </c>
      <c r="I59" s="18" t="s">
        <v>102</v>
      </c>
    </row>
    <row r="60" spans="1:9" ht="13">
      <c r="A60" s="43" t="s">
        <v>94</v>
      </c>
      <c r="B60" s="30" t="s">
        <v>99</v>
      </c>
      <c r="C60" s="31"/>
      <c r="D60" s="24">
        <v>0</v>
      </c>
      <c r="E60" s="31"/>
      <c r="F60" s="31"/>
      <c r="G60" s="37">
        <v>0.42652200065282131</v>
      </c>
      <c r="H60" s="37">
        <v>86.204819277108442</v>
      </c>
      <c r="I60" s="18" t="s">
        <v>102</v>
      </c>
    </row>
    <row r="61" spans="1:9" ht="13">
      <c r="A61" s="43" t="s">
        <v>83</v>
      </c>
      <c r="B61" s="30" t="s">
        <v>99</v>
      </c>
      <c r="C61" s="31"/>
      <c r="D61" s="24">
        <v>0</v>
      </c>
      <c r="E61" s="31"/>
      <c r="F61" s="31"/>
      <c r="G61" s="37">
        <v>3.8845953635327595</v>
      </c>
      <c r="H61" s="37">
        <v>21.820450281425892</v>
      </c>
      <c r="I61" s="40" t="s">
        <v>102</v>
      </c>
    </row>
    <row r="62" spans="1:9" ht="13">
      <c r="A62" s="43" t="s">
        <v>84</v>
      </c>
      <c r="B62" s="30" t="s">
        <v>99</v>
      </c>
      <c r="C62" s="31"/>
      <c r="D62" s="24">
        <v>0</v>
      </c>
      <c r="E62" s="31"/>
      <c r="F62" s="31"/>
      <c r="G62" s="37">
        <v>2.5259899689339371</v>
      </c>
      <c r="H62" s="37">
        <v>22.545391356905412</v>
      </c>
      <c r="I62" s="18" t="s">
        <v>102</v>
      </c>
    </row>
    <row r="63" spans="1:9" ht="13">
      <c r="A63" s="43" t="s">
        <v>95</v>
      </c>
      <c r="B63" s="30" t="s">
        <v>99</v>
      </c>
      <c r="C63" s="31"/>
      <c r="D63" s="24">
        <v>0</v>
      </c>
      <c r="E63" s="31"/>
      <c r="F63" s="31"/>
      <c r="G63" s="38">
        <v>0.56701528463800854</v>
      </c>
      <c r="H63" s="38">
        <v>49.094871794871793</v>
      </c>
      <c r="I63" s="18" t="s">
        <v>102</v>
      </c>
    </row>
    <row r="64" spans="1:9" ht="13">
      <c r="A64" s="43" t="s">
        <v>96</v>
      </c>
      <c r="B64" s="30" t="s">
        <v>99</v>
      </c>
      <c r="C64" s="31"/>
      <c r="D64" s="24">
        <v>0</v>
      </c>
      <c r="E64" s="31"/>
      <c r="F64" s="31"/>
      <c r="G64" s="38">
        <v>1.0350447070172715</v>
      </c>
      <c r="H64" s="38">
        <v>31.162500000000001</v>
      </c>
      <c r="I64" s="18" t="s">
        <v>102</v>
      </c>
    </row>
    <row r="65" spans="1:9" ht="13">
      <c r="A65" s="8" t="s">
        <v>91</v>
      </c>
      <c r="B65" s="30" t="s">
        <v>99</v>
      </c>
      <c r="C65" s="31"/>
      <c r="D65" s="24">
        <v>0</v>
      </c>
      <c r="E65" s="31"/>
      <c r="F65" s="31"/>
      <c r="G65" s="38">
        <v>0</v>
      </c>
      <c r="H65" s="38">
        <v>0</v>
      </c>
      <c r="I65" s="18" t="s">
        <v>103</v>
      </c>
    </row>
    <row r="66" spans="1:9" ht="13">
      <c r="A66" s="8" t="s">
        <v>66</v>
      </c>
      <c r="B66" s="30" t="s">
        <v>99</v>
      </c>
      <c r="C66" s="31"/>
      <c r="D66" s="24">
        <v>0</v>
      </c>
      <c r="E66" s="31"/>
      <c r="F66" s="31"/>
      <c r="G66" s="38">
        <v>0</v>
      </c>
      <c r="H66" s="38">
        <v>0</v>
      </c>
      <c r="I66" s="18" t="s">
        <v>103</v>
      </c>
    </row>
    <row r="67" spans="1:9" ht="13">
      <c r="A67" s="8" t="s">
        <v>67</v>
      </c>
      <c r="B67" s="30" t="s">
        <v>99</v>
      </c>
      <c r="C67" s="31"/>
      <c r="D67" s="24">
        <v>0</v>
      </c>
      <c r="E67" s="31"/>
      <c r="F67" s="31"/>
      <c r="G67" s="38">
        <v>0</v>
      </c>
      <c r="H67" s="38">
        <v>0</v>
      </c>
      <c r="I67" s="18" t="s">
        <v>103</v>
      </c>
    </row>
    <row r="68" spans="1:9" ht="13">
      <c r="A68" s="8" t="s">
        <v>68</v>
      </c>
      <c r="B68" s="30" t="s">
        <v>99</v>
      </c>
      <c r="C68" s="31"/>
      <c r="D68" s="24">
        <v>0</v>
      </c>
      <c r="E68" s="31"/>
      <c r="F68" s="31"/>
      <c r="G68" s="38">
        <v>0</v>
      </c>
      <c r="H68" s="38">
        <v>0</v>
      </c>
      <c r="I68" s="18" t="s">
        <v>103</v>
      </c>
    </row>
    <row r="69" spans="1:9" ht="13">
      <c r="A69" s="8" t="s">
        <v>31</v>
      </c>
      <c r="B69" s="30" t="s">
        <v>60</v>
      </c>
      <c r="C69" s="31"/>
      <c r="D69" s="24">
        <v>0</v>
      </c>
      <c r="E69" s="31"/>
      <c r="F69" s="31"/>
      <c r="G69" s="38">
        <v>0</v>
      </c>
      <c r="H69" s="38">
        <v>0</v>
      </c>
      <c r="I69" s="18" t="s">
        <v>106</v>
      </c>
    </row>
    <row r="70" spans="1:9" ht="13">
      <c r="A70" s="32" t="s">
        <v>32</v>
      </c>
      <c r="B70" s="47" t="s">
        <v>109</v>
      </c>
      <c r="C70" s="51" t="s">
        <v>71</v>
      </c>
      <c r="D70" s="52"/>
      <c r="E70" s="52"/>
      <c r="F70" s="53"/>
      <c r="G70" s="46" t="s">
        <v>72</v>
      </c>
      <c r="H70" s="46" t="s">
        <v>101</v>
      </c>
    </row>
    <row r="71" spans="1:9" ht="13">
      <c r="A71" s="34" t="s">
        <v>33</v>
      </c>
      <c r="B71" s="30" t="s">
        <v>99</v>
      </c>
      <c r="C71" s="24">
        <v>1</v>
      </c>
      <c r="D71" s="24">
        <v>1</v>
      </c>
      <c r="E71" s="24">
        <v>1</v>
      </c>
      <c r="F71" s="24">
        <v>1</v>
      </c>
      <c r="G71" s="37">
        <v>40</v>
      </c>
      <c r="I71" s="18" t="s">
        <v>104</v>
      </c>
    </row>
    <row r="72" spans="1:9" ht="13">
      <c r="A72" s="34" t="s">
        <v>34</v>
      </c>
      <c r="B72" s="30" t="s">
        <v>99</v>
      </c>
      <c r="C72" s="24">
        <v>0.75</v>
      </c>
      <c r="D72" s="24">
        <v>0.75</v>
      </c>
      <c r="E72" s="24">
        <v>0.75</v>
      </c>
      <c r="F72" s="24">
        <v>0.75</v>
      </c>
      <c r="G72" s="37">
        <v>15</v>
      </c>
      <c r="I72" s="18" t="s">
        <v>104</v>
      </c>
    </row>
    <row r="73" spans="1:9" ht="13">
      <c r="A73" s="34" t="s">
        <v>35</v>
      </c>
      <c r="B73" s="30" t="s">
        <v>99</v>
      </c>
      <c r="C73" s="24">
        <f>260/420</f>
        <v>0.61904761904761907</v>
      </c>
      <c r="D73" s="24">
        <f>260/420</f>
        <v>0.61904761904761907</v>
      </c>
      <c r="E73" s="24">
        <f>260/420</f>
        <v>0.61904761904761907</v>
      </c>
      <c r="F73" s="24">
        <f>260/420</f>
        <v>0.61904761904761907</v>
      </c>
      <c r="G73" s="37">
        <v>100</v>
      </c>
      <c r="I73" s="18" t="s">
        <v>104</v>
      </c>
    </row>
    <row r="74" spans="1:9" ht="13">
      <c r="A74" s="34" t="s">
        <v>36</v>
      </c>
      <c r="B74" s="30" t="s">
        <v>99</v>
      </c>
      <c r="C74" s="24">
        <v>0.5</v>
      </c>
      <c r="D74" s="24">
        <v>0.5</v>
      </c>
      <c r="E74" s="24">
        <v>0.5</v>
      </c>
      <c r="F74" s="24">
        <v>0.5</v>
      </c>
      <c r="G74" s="37">
        <v>100</v>
      </c>
      <c r="I74" s="18" t="s">
        <v>104</v>
      </c>
    </row>
    <row r="75" spans="1:9" ht="13">
      <c r="A75" s="34" t="s">
        <v>37</v>
      </c>
      <c r="B75" s="30" t="s">
        <v>60</v>
      </c>
      <c r="C75" s="24">
        <v>1</v>
      </c>
      <c r="D75" s="24">
        <v>1</v>
      </c>
      <c r="E75" s="24">
        <v>1</v>
      </c>
      <c r="F75" s="24">
        <v>1</v>
      </c>
      <c r="G75" s="37">
        <v>0</v>
      </c>
      <c r="I75" s="18" t="s">
        <v>103</v>
      </c>
    </row>
    <row r="76" spans="1:9" ht="13">
      <c r="A76" s="34" t="s">
        <v>38</v>
      </c>
      <c r="B76" s="30" t="s">
        <v>99</v>
      </c>
      <c r="C76" s="24">
        <v>1</v>
      </c>
      <c r="D76" s="24">
        <v>1</v>
      </c>
      <c r="E76" s="24">
        <v>1</v>
      </c>
      <c r="F76" s="24">
        <v>1</v>
      </c>
      <c r="G76" s="37">
        <v>200</v>
      </c>
      <c r="I76" s="18" t="s">
        <v>104</v>
      </c>
    </row>
    <row r="77" spans="1:9" ht="13">
      <c r="A77" s="34" t="s">
        <v>39</v>
      </c>
      <c r="B77" s="30" t="s">
        <v>60</v>
      </c>
      <c r="C77" s="24">
        <v>1</v>
      </c>
      <c r="D77" s="24">
        <v>1</v>
      </c>
      <c r="E77" s="24">
        <v>1</v>
      </c>
      <c r="F77" s="24">
        <v>1</v>
      </c>
      <c r="G77" s="37">
        <v>0</v>
      </c>
      <c r="I77" s="18" t="s">
        <v>103</v>
      </c>
    </row>
    <row r="78" spans="1:9" ht="13">
      <c r="A78" s="34" t="s">
        <v>2</v>
      </c>
      <c r="B78" s="30" t="s">
        <v>99</v>
      </c>
      <c r="C78" s="24">
        <v>1</v>
      </c>
      <c r="D78" s="24">
        <v>0.4</v>
      </c>
      <c r="E78" s="24">
        <v>0.1</v>
      </c>
      <c r="F78" s="24">
        <f>2/30</f>
        <v>6.6666666666666666E-2</v>
      </c>
      <c r="G78" s="37">
        <v>300</v>
      </c>
      <c r="I78" s="18" t="s">
        <v>104</v>
      </c>
    </row>
    <row r="79" spans="1:9" ht="13">
      <c r="A79" s="34" t="s">
        <v>64</v>
      </c>
      <c r="B79" s="30" t="s">
        <v>99</v>
      </c>
      <c r="C79" s="24">
        <v>1</v>
      </c>
      <c r="D79" s="24">
        <v>1</v>
      </c>
      <c r="E79" s="24">
        <f>72/96</f>
        <v>0.75</v>
      </c>
      <c r="F79" s="24">
        <f>72/280</f>
        <v>0.25714285714285712</v>
      </c>
      <c r="G79" s="37">
        <v>88</v>
      </c>
      <c r="I79" s="18" t="s">
        <v>104</v>
      </c>
    </row>
    <row r="80" spans="1:9" ht="13">
      <c r="A80" s="34" t="s">
        <v>69</v>
      </c>
      <c r="B80" s="30" t="s">
        <v>99</v>
      </c>
      <c r="C80" s="24">
        <v>1</v>
      </c>
      <c r="D80" s="24">
        <v>1</v>
      </c>
      <c r="E80" s="24">
        <v>1</v>
      </c>
      <c r="F80" s="24">
        <v>1</v>
      </c>
      <c r="G80" s="37">
        <v>60</v>
      </c>
      <c r="I80" s="18" t="s">
        <v>104</v>
      </c>
    </row>
    <row r="81" spans="1:9" ht="13">
      <c r="A81" s="34" t="s">
        <v>1</v>
      </c>
      <c r="B81" s="30" t="s">
        <v>60</v>
      </c>
      <c r="C81" s="24">
        <v>1</v>
      </c>
      <c r="D81" s="24">
        <v>1</v>
      </c>
      <c r="E81" s="24">
        <v>1</v>
      </c>
      <c r="F81" s="24">
        <v>1</v>
      </c>
      <c r="G81" s="37">
        <v>0</v>
      </c>
      <c r="I81" s="18" t="s">
        <v>103</v>
      </c>
    </row>
    <row r="82" spans="1:9" ht="13">
      <c r="A82" s="8" t="s">
        <v>65</v>
      </c>
      <c r="B82" s="30" t="s">
        <v>99</v>
      </c>
      <c r="C82" s="31"/>
      <c r="D82" s="24">
        <v>1</v>
      </c>
      <c r="E82" s="31"/>
      <c r="F82" s="31"/>
      <c r="G82" s="37">
        <v>7.5</v>
      </c>
      <c r="I82" s="18" t="s">
        <v>104</v>
      </c>
    </row>
    <row r="83" spans="1:9" ht="13">
      <c r="A83" s="32" t="s">
        <v>108</v>
      </c>
      <c r="B83" s="33"/>
      <c r="C83" s="51" t="s">
        <v>71</v>
      </c>
      <c r="D83" s="52"/>
      <c r="E83" s="52"/>
      <c r="F83" s="53"/>
      <c r="G83" s="46" t="s">
        <v>72</v>
      </c>
      <c r="H83" s="46" t="s">
        <v>101</v>
      </c>
    </row>
    <row r="84" spans="1:9" ht="13">
      <c r="A84" s="34" t="s">
        <v>110</v>
      </c>
      <c r="B84" s="30" t="s">
        <v>99</v>
      </c>
      <c r="C84" s="31"/>
      <c r="D84" s="24">
        <v>1</v>
      </c>
      <c r="E84" s="31"/>
      <c r="F84" s="31"/>
      <c r="G84" s="48">
        <f>1764-(SUMIF(I$71:I$82,I84,G$71:G$82)+SUMIF(I$87:I$88,I84,G$87:G$88)+SUMIF(I$90:I$91,I84,G$90:G$91)+SUMIF(I$93:I$94,I84,G$93:G$94)+SUMIF(I$96:I$105,I84,G$96:G$105))</f>
        <v>616.83333333333348</v>
      </c>
      <c r="H84" s="19">
        <v>1</v>
      </c>
      <c r="I84" s="18" t="s">
        <v>104</v>
      </c>
    </row>
    <row r="85" spans="1:9" ht="13">
      <c r="A85" s="34" t="s">
        <v>111</v>
      </c>
      <c r="B85" s="30" t="s">
        <v>99</v>
      </c>
      <c r="C85" s="31"/>
      <c r="D85" s="24">
        <v>1</v>
      </c>
      <c r="E85" s="31"/>
      <c r="F85" s="31"/>
      <c r="G85" s="48">
        <f>3468-(SUMIF(I$71:I$82,I85,G$71:G$82)+SUMIF(I$87:I$88,I85,G$87:G$88)+SUMIF(I$90:I$91,I85,G$90:G$91)+SUMIF(I$93:I$94,I85,G$93:G$94)+SUMIF(I$96:I$105,I85,G$96:G$105))</f>
        <v>3468</v>
      </c>
      <c r="H85" s="19">
        <v>1</v>
      </c>
      <c r="I85" s="18" t="s">
        <v>107</v>
      </c>
    </row>
    <row r="86" spans="1:9" ht="13">
      <c r="A86" s="32" t="s">
        <v>112</v>
      </c>
      <c r="B86" s="33"/>
      <c r="C86" s="51" t="s">
        <v>71</v>
      </c>
      <c r="D86" s="52"/>
      <c r="E86" s="52"/>
      <c r="F86" s="53"/>
      <c r="G86" s="46" t="s">
        <v>72</v>
      </c>
      <c r="H86" s="46" t="s">
        <v>101</v>
      </c>
    </row>
    <row r="87" spans="1:9" ht="13">
      <c r="A87" s="8" t="s">
        <v>70</v>
      </c>
      <c r="B87" s="30" t="s">
        <v>60</v>
      </c>
      <c r="C87" s="24">
        <v>1</v>
      </c>
      <c r="D87" s="24">
        <v>1</v>
      </c>
      <c r="E87" s="24">
        <v>1</v>
      </c>
      <c r="F87" s="24">
        <v>1</v>
      </c>
      <c r="G87" s="37">
        <v>0</v>
      </c>
      <c r="I87" s="18" t="s">
        <v>103</v>
      </c>
    </row>
    <row r="88" spans="1:9" ht="13">
      <c r="A88" s="8" t="s">
        <v>31</v>
      </c>
      <c r="B88" s="30" t="s">
        <v>99</v>
      </c>
      <c r="C88" s="31"/>
      <c r="D88" s="24">
        <v>0</v>
      </c>
      <c r="E88" s="31"/>
      <c r="F88" s="31"/>
      <c r="G88" s="37">
        <v>0</v>
      </c>
      <c r="I88" s="18" t="s">
        <v>106</v>
      </c>
    </row>
    <row r="89" spans="1:9" ht="13">
      <c r="A89" s="32" t="s">
        <v>40</v>
      </c>
      <c r="B89" s="33"/>
      <c r="C89" s="51" t="s">
        <v>71</v>
      </c>
      <c r="D89" s="52"/>
      <c r="E89" s="52"/>
      <c r="F89" s="53"/>
      <c r="G89" s="46" t="s">
        <v>72</v>
      </c>
      <c r="H89" s="46" t="s">
        <v>101</v>
      </c>
    </row>
    <row r="90" spans="1:9" ht="13">
      <c r="A90" s="8" t="s">
        <v>41</v>
      </c>
      <c r="B90" s="17" t="s">
        <v>99</v>
      </c>
      <c r="C90" s="31"/>
      <c r="D90" s="24">
        <v>0.38500000000000001</v>
      </c>
      <c r="E90" s="31"/>
      <c r="F90" s="31"/>
      <c r="G90" s="37">
        <f>100/6</f>
        <v>16.666666666666668</v>
      </c>
      <c r="I90" s="18" t="s">
        <v>104</v>
      </c>
    </row>
    <row r="91" spans="1:9" ht="13">
      <c r="A91" s="8" t="s">
        <v>42</v>
      </c>
      <c r="B91" s="17" t="s">
        <v>60</v>
      </c>
      <c r="C91" s="24">
        <v>1</v>
      </c>
      <c r="D91" s="24">
        <v>1</v>
      </c>
      <c r="E91" s="24">
        <v>1</v>
      </c>
      <c r="F91" s="24">
        <v>1</v>
      </c>
      <c r="G91" s="37">
        <v>0</v>
      </c>
      <c r="I91" s="18" t="s">
        <v>103</v>
      </c>
    </row>
    <row r="92" spans="1:9" ht="13">
      <c r="A92" s="32" t="s">
        <v>43</v>
      </c>
      <c r="B92" s="33"/>
      <c r="C92" s="51" t="s">
        <v>71</v>
      </c>
      <c r="D92" s="52"/>
      <c r="E92" s="52"/>
      <c r="F92" s="53"/>
      <c r="G92" s="46" t="s">
        <v>72</v>
      </c>
      <c r="H92" s="46" t="s">
        <v>101</v>
      </c>
    </row>
    <row r="93" spans="1:9" ht="13">
      <c r="A93" s="34" t="s">
        <v>44</v>
      </c>
      <c r="B93" s="17" t="s">
        <v>99</v>
      </c>
      <c r="C93" s="24">
        <v>1</v>
      </c>
      <c r="D93" s="24">
        <f>60/72</f>
        <v>0.83333333333333337</v>
      </c>
      <c r="E93" s="24">
        <f>6/18</f>
        <v>0.33333333333333331</v>
      </c>
      <c r="F93" s="24">
        <f>60/225</f>
        <v>0.26666666666666666</v>
      </c>
      <c r="G93" s="37">
        <v>150</v>
      </c>
      <c r="I93" s="18" t="s">
        <v>104</v>
      </c>
    </row>
    <row r="94" spans="1:9" ht="13">
      <c r="A94" s="34" t="s">
        <v>45</v>
      </c>
      <c r="B94" s="17" t="s">
        <v>99</v>
      </c>
      <c r="C94" s="31"/>
      <c r="D94" s="24">
        <v>1</v>
      </c>
      <c r="E94" s="31"/>
      <c r="F94" s="31"/>
      <c r="G94" s="37">
        <v>70</v>
      </c>
      <c r="I94" s="18" t="s">
        <v>104</v>
      </c>
    </row>
    <row r="95" spans="1:9" ht="13">
      <c r="A95" s="32" t="s">
        <v>46</v>
      </c>
      <c r="B95" s="33"/>
      <c r="C95" s="51" t="s">
        <v>71</v>
      </c>
      <c r="D95" s="52"/>
      <c r="E95" s="52"/>
      <c r="F95" s="53"/>
      <c r="G95" s="46" t="s">
        <v>72</v>
      </c>
      <c r="H95" s="46" t="s">
        <v>101</v>
      </c>
    </row>
    <row r="96" spans="1:9" ht="13">
      <c r="A96" s="34" t="s">
        <v>47</v>
      </c>
      <c r="B96" s="17" t="s">
        <v>60</v>
      </c>
      <c r="C96" s="24">
        <v>1</v>
      </c>
      <c r="D96" s="24">
        <v>1</v>
      </c>
      <c r="E96" s="24">
        <v>1</v>
      </c>
      <c r="F96" s="24">
        <v>1</v>
      </c>
      <c r="G96" s="37">
        <v>0</v>
      </c>
      <c r="I96" s="18" t="s">
        <v>103</v>
      </c>
    </row>
    <row r="97" spans="1:9" ht="13">
      <c r="A97" s="8" t="s">
        <v>48</v>
      </c>
      <c r="B97" s="17" t="s">
        <v>60</v>
      </c>
      <c r="C97" s="24">
        <v>0</v>
      </c>
      <c r="D97" s="24">
        <v>0</v>
      </c>
      <c r="E97" s="24">
        <v>0</v>
      </c>
      <c r="F97" s="24">
        <v>0</v>
      </c>
      <c r="G97" s="37">
        <v>0</v>
      </c>
      <c r="I97" s="18" t="s">
        <v>103</v>
      </c>
    </row>
    <row r="98" spans="1:9" ht="13">
      <c r="A98" s="34" t="s">
        <v>49</v>
      </c>
      <c r="B98" s="17" t="s">
        <v>60</v>
      </c>
      <c r="C98" s="24">
        <v>1</v>
      </c>
      <c r="D98" s="24">
        <v>1</v>
      </c>
      <c r="E98" s="24">
        <v>1</v>
      </c>
      <c r="F98" s="24">
        <v>1</v>
      </c>
      <c r="G98" s="37">
        <v>0</v>
      </c>
      <c r="I98" s="18" t="s">
        <v>103</v>
      </c>
    </row>
    <row r="99" spans="1:9" ht="13">
      <c r="A99" s="34" t="s">
        <v>50</v>
      </c>
      <c r="B99" s="17" t="s">
        <v>60</v>
      </c>
      <c r="C99" s="24">
        <v>1</v>
      </c>
      <c r="D99" s="24">
        <v>1</v>
      </c>
      <c r="E99" s="24">
        <v>1</v>
      </c>
      <c r="F99" s="24">
        <v>1</v>
      </c>
      <c r="G99" s="37">
        <v>0</v>
      </c>
      <c r="I99" s="18" t="s">
        <v>103</v>
      </c>
    </row>
    <row r="100" spans="1:9" ht="13">
      <c r="A100" s="34" t="s">
        <v>51</v>
      </c>
      <c r="B100" s="17" t="s">
        <v>60</v>
      </c>
      <c r="C100" s="24">
        <v>1</v>
      </c>
      <c r="D100" s="24">
        <v>1</v>
      </c>
      <c r="E100" s="24">
        <v>1</v>
      </c>
      <c r="F100" s="24">
        <v>1</v>
      </c>
      <c r="G100" s="37">
        <v>0</v>
      </c>
      <c r="I100" s="18" t="s">
        <v>103</v>
      </c>
    </row>
    <row r="101" spans="1:9" ht="13">
      <c r="A101" s="34" t="s">
        <v>52</v>
      </c>
      <c r="B101" s="17" t="s">
        <v>60</v>
      </c>
      <c r="C101" s="24">
        <v>1</v>
      </c>
      <c r="D101" s="24">
        <v>1</v>
      </c>
      <c r="E101" s="24">
        <v>1</v>
      </c>
      <c r="F101" s="24">
        <v>1</v>
      </c>
      <c r="G101" s="37">
        <v>0</v>
      </c>
      <c r="I101" s="18" t="s">
        <v>103</v>
      </c>
    </row>
    <row r="102" spans="1:9" ht="13">
      <c r="A102" s="34" t="s">
        <v>53</v>
      </c>
      <c r="B102" s="17" t="s">
        <v>60</v>
      </c>
      <c r="C102" s="24">
        <v>1</v>
      </c>
      <c r="D102" s="24">
        <v>1</v>
      </c>
      <c r="E102" s="24">
        <v>1</v>
      </c>
      <c r="F102" s="24">
        <v>1</v>
      </c>
      <c r="G102" s="37">
        <v>0</v>
      </c>
      <c r="I102" s="18" t="s">
        <v>103</v>
      </c>
    </row>
    <row r="103" spans="1:9" ht="13">
      <c r="A103" s="34" t="s">
        <v>54</v>
      </c>
      <c r="B103" s="17" t="s">
        <v>60</v>
      </c>
      <c r="C103" s="24">
        <v>0</v>
      </c>
      <c r="D103" s="24">
        <v>0</v>
      </c>
      <c r="E103" s="24">
        <v>0</v>
      </c>
      <c r="F103" s="24">
        <v>0</v>
      </c>
      <c r="G103" s="37">
        <v>0</v>
      </c>
      <c r="I103" s="18" t="s">
        <v>103</v>
      </c>
    </row>
    <row r="104" spans="1:9" ht="13">
      <c r="A104" s="8" t="s">
        <v>55</v>
      </c>
      <c r="B104" s="17" t="s">
        <v>60</v>
      </c>
      <c r="C104" s="24">
        <v>1</v>
      </c>
      <c r="D104" s="24">
        <v>1</v>
      </c>
      <c r="E104" s="24">
        <v>1</v>
      </c>
      <c r="F104" s="24">
        <v>1</v>
      </c>
      <c r="G104" s="37">
        <v>0</v>
      </c>
      <c r="I104" s="18" t="s">
        <v>103</v>
      </c>
    </row>
    <row r="105" spans="1:9" ht="13">
      <c r="A105" s="8" t="s">
        <v>56</v>
      </c>
      <c r="B105" s="17" t="s">
        <v>60</v>
      </c>
      <c r="C105" s="24">
        <v>1</v>
      </c>
      <c r="D105" s="24">
        <v>1</v>
      </c>
      <c r="E105" s="24">
        <v>1</v>
      </c>
      <c r="F105" s="24">
        <v>1</v>
      </c>
      <c r="G105" s="37">
        <v>0</v>
      </c>
      <c r="I105" s="18" t="s">
        <v>103</v>
      </c>
    </row>
    <row r="106" spans="1:9">
      <c r="G106" s="19"/>
    </row>
    <row r="107" spans="1:9">
      <c r="G107" s="19"/>
    </row>
    <row r="108" spans="1:9">
      <c r="G108" s="19"/>
    </row>
  </sheetData>
  <mergeCells count="7">
    <mergeCell ref="C92:F92"/>
    <mergeCell ref="C95:F95"/>
    <mergeCell ref="C83:F83"/>
    <mergeCell ref="C86:F86"/>
    <mergeCell ref="C42:F42"/>
    <mergeCell ref="C70:F70"/>
    <mergeCell ref="C89:F89"/>
  </mergeCells>
  <phoneticPr fontId="0" type="noConversion"/>
  <printOptions headings="1" gridLines="1"/>
  <pageMargins left="0.75" right="0.75" top="1" bottom="1" header="0.5" footer="0.5"/>
  <pageSetup paperSize="9" scale="67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ExpFactors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Charles Rethman, Mark Lawrence</dc:creator>
  <cp:keywords/>
  <dc:description/>
  <cp:lastModifiedBy>Charles Rethman</cp:lastModifiedBy>
  <cp:lastPrinted>2006-01-19T10:08:14Z</cp:lastPrinted>
  <dcterms:created xsi:type="dcterms:W3CDTF">2003-10-09T13:44:46Z</dcterms:created>
  <dcterms:modified xsi:type="dcterms:W3CDTF">2016-04-14T10:09:08Z</dcterms:modified>
  <cp:category/>
</cp:coreProperties>
</file>