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678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4" i="1" l="1"/>
  <c r="AJ45" i="1"/>
  <c r="AJ46" i="1"/>
  <c r="AJ47" i="1"/>
  <c r="AJ48" i="1"/>
  <c r="AJ49" i="1"/>
  <c r="AJ50" i="1"/>
  <c r="AJ51" i="1"/>
  <c r="AJ52" i="1"/>
  <c r="AJ43" i="1"/>
  <c r="AJ53" i="1"/>
  <c r="X44" i="1"/>
  <c r="X45" i="1"/>
  <c r="X46" i="1"/>
  <c r="X47" i="1"/>
  <c r="X48" i="1"/>
  <c r="X49" i="1"/>
  <c r="X50" i="1"/>
  <c r="X51" i="1"/>
  <c r="X52" i="1"/>
  <c r="X43" i="1"/>
  <c r="X53" i="1"/>
  <c r="O44" i="1"/>
  <c r="O45" i="1"/>
  <c r="O46" i="1"/>
  <c r="O47" i="1"/>
  <c r="O48" i="1"/>
  <c r="O49" i="1"/>
  <c r="O50" i="1"/>
  <c r="O51" i="1"/>
  <c r="O52" i="1"/>
  <c r="O43" i="1"/>
  <c r="O53" i="1"/>
  <c r="C44" i="1"/>
  <c r="C45" i="1"/>
  <c r="C46" i="1"/>
  <c r="C47" i="1"/>
  <c r="C48" i="1"/>
  <c r="C49" i="1"/>
  <c r="C50" i="1"/>
  <c r="C51" i="1"/>
  <c r="C52" i="1"/>
  <c r="C43" i="1"/>
  <c r="C53" i="1"/>
  <c r="AG67" i="1"/>
  <c r="AG58" i="1"/>
  <c r="AG59" i="1"/>
  <c r="AG60" i="1"/>
  <c r="AG61" i="1"/>
  <c r="AG62" i="1"/>
  <c r="AG63" i="1"/>
  <c r="AG64" i="1"/>
  <c r="AG65" i="1"/>
  <c r="AG66" i="1"/>
  <c r="AG57" i="1"/>
  <c r="AG68" i="1"/>
  <c r="W67" i="1"/>
  <c r="W58" i="1"/>
  <c r="W59" i="1"/>
  <c r="W60" i="1"/>
  <c r="W61" i="1"/>
  <c r="W62" i="1"/>
  <c r="W63" i="1"/>
  <c r="W64" i="1"/>
  <c r="W65" i="1"/>
  <c r="W66" i="1"/>
  <c r="W57" i="1"/>
  <c r="W68" i="1"/>
  <c r="M67" i="1"/>
  <c r="M58" i="1"/>
  <c r="M59" i="1"/>
  <c r="M60" i="1"/>
  <c r="M61" i="1"/>
  <c r="M62" i="1"/>
  <c r="M63" i="1"/>
  <c r="M64" i="1"/>
  <c r="M65" i="1"/>
  <c r="M66" i="1"/>
  <c r="M57" i="1"/>
  <c r="M68" i="1"/>
  <c r="I67" i="1"/>
  <c r="I58" i="1"/>
  <c r="I59" i="1"/>
  <c r="I60" i="1"/>
  <c r="I61" i="1"/>
  <c r="I62" i="1"/>
  <c r="I63" i="1"/>
  <c r="I64" i="1"/>
  <c r="I65" i="1"/>
  <c r="I66" i="1"/>
  <c r="I57" i="1"/>
  <c r="I68" i="1"/>
  <c r="AH44" i="1"/>
  <c r="AH45" i="1"/>
  <c r="AH46" i="1"/>
  <c r="AH47" i="1"/>
  <c r="AH48" i="1"/>
  <c r="AH49" i="1"/>
  <c r="AH50" i="1"/>
  <c r="AH51" i="1"/>
  <c r="AH52" i="1"/>
  <c r="AH43" i="1"/>
  <c r="AH53" i="1"/>
  <c r="Z52" i="1"/>
  <c r="Z51" i="1"/>
  <c r="Z50" i="1"/>
  <c r="Z49" i="1"/>
  <c r="Z48" i="1"/>
  <c r="Z47" i="1"/>
  <c r="Z46" i="1"/>
  <c r="Z45" i="1"/>
  <c r="Z44" i="1"/>
  <c r="Z43" i="1"/>
  <c r="Z53" i="1"/>
  <c r="L44" i="1"/>
  <c r="L45" i="1"/>
  <c r="L46" i="1"/>
  <c r="L47" i="1"/>
  <c r="L48" i="1"/>
  <c r="L49" i="1"/>
  <c r="L50" i="1"/>
  <c r="L51" i="1"/>
  <c r="L52" i="1"/>
  <c r="L43" i="1"/>
  <c r="L53" i="1"/>
  <c r="F44" i="1"/>
  <c r="F45" i="1"/>
  <c r="F46" i="1"/>
  <c r="F47" i="1"/>
  <c r="F48" i="1"/>
  <c r="F49" i="1"/>
  <c r="F50" i="1"/>
  <c r="F51" i="1"/>
  <c r="F52" i="1"/>
  <c r="F43" i="1"/>
  <c r="F53" i="1"/>
  <c r="AH29" i="1"/>
  <c r="AH30" i="1"/>
  <c r="AH31" i="1"/>
  <c r="AH32" i="1"/>
  <c r="AH33" i="1"/>
  <c r="AH34" i="1"/>
  <c r="AH35" i="1"/>
  <c r="AH36" i="1"/>
  <c r="AH28" i="1"/>
  <c r="AH37" i="1"/>
  <c r="X29" i="1"/>
  <c r="X30" i="1"/>
  <c r="X31" i="1"/>
  <c r="X32" i="1"/>
  <c r="X33" i="1"/>
  <c r="X34" i="1"/>
  <c r="X35" i="1"/>
  <c r="X36" i="1"/>
  <c r="X28" i="1"/>
  <c r="X37" i="1"/>
  <c r="O29" i="1"/>
  <c r="O30" i="1"/>
  <c r="O31" i="1"/>
  <c r="O32" i="1"/>
  <c r="O33" i="1"/>
  <c r="O34" i="1"/>
  <c r="O35" i="1"/>
  <c r="O36" i="1"/>
  <c r="O28" i="1"/>
  <c r="O37" i="1"/>
  <c r="F29" i="1"/>
  <c r="F30" i="1"/>
  <c r="F31" i="1"/>
  <c r="F32" i="1"/>
  <c r="F33" i="1"/>
  <c r="F34" i="1"/>
  <c r="F35" i="1"/>
  <c r="F36" i="1"/>
  <c r="F28" i="1"/>
  <c r="F37" i="1"/>
  <c r="AK67" i="1"/>
  <c r="AK58" i="1"/>
  <c r="AK59" i="1"/>
  <c r="AK60" i="1"/>
  <c r="AK61" i="1"/>
  <c r="AK62" i="1"/>
  <c r="AK63" i="1"/>
  <c r="AK64" i="1"/>
  <c r="AK65" i="1"/>
  <c r="AK66" i="1"/>
  <c r="AK57" i="1"/>
  <c r="AK68" i="1"/>
  <c r="V67" i="1"/>
  <c r="V58" i="1"/>
  <c r="V59" i="1"/>
  <c r="V60" i="1"/>
  <c r="V61" i="1"/>
  <c r="V62" i="1"/>
  <c r="V63" i="1"/>
  <c r="V64" i="1"/>
  <c r="V65" i="1"/>
  <c r="V66" i="1"/>
  <c r="V57" i="1"/>
  <c r="V68" i="1"/>
  <c r="K67" i="1"/>
  <c r="K58" i="1"/>
  <c r="K59" i="1"/>
  <c r="K60" i="1"/>
  <c r="K61" i="1"/>
  <c r="K62" i="1"/>
  <c r="K63" i="1"/>
  <c r="K64" i="1"/>
  <c r="K65" i="1"/>
  <c r="K66" i="1"/>
  <c r="K57" i="1"/>
  <c r="K68" i="1"/>
  <c r="B67" i="1"/>
  <c r="B58" i="1"/>
  <c r="B59" i="1"/>
  <c r="B60" i="1"/>
  <c r="B61" i="1"/>
  <c r="B62" i="1"/>
  <c r="B63" i="1"/>
  <c r="B64" i="1"/>
  <c r="B65" i="1"/>
  <c r="B66" i="1"/>
  <c r="B57" i="1"/>
  <c r="B68" i="1"/>
  <c r="AG44" i="1"/>
  <c r="AG45" i="1"/>
  <c r="AG46" i="1"/>
  <c r="AG47" i="1"/>
  <c r="AG48" i="1"/>
  <c r="AG49" i="1"/>
  <c r="AG50" i="1"/>
  <c r="AG51" i="1"/>
  <c r="AG52" i="1"/>
  <c r="AG43" i="1"/>
  <c r="AG53" i="1"/>
  <c r="W44" i="1"/>
  <c r="W45" i="1"/>
  <c r="W46" i="1"/>
  <c r="W47" i="1"/>
  <c r="W48" i="1"/>
  <c r="W49" i="1"/>
  <c r="W50" i="1"/>
  <c r="W51" i="1"/>
  <c r="W52" i="1"/>
  <c r="W43" i="1"/>
  <c r="W53" i="1"/>
  <c r="M44" i="1"/>
  <c r="M45" i="1"/>
  <c r="M46" i="1"/>
  <c r="M47" i="1"/>
  <c r="M48" i="1"/>
  <c r="M49" i="1"/>
  <c r="M50" i="1"/>
  <c r="M51" i="1"/>
  <c r="M52" i="1"/>
  <c r="M43" i="1"/>
  <c r="M53" i="1"/>
  <c r="I44" i="1"/>
  <c r="I45" i="1"/>
  <c r="I46" i="1"/>
  <c r="I47" i="1"/>
  <c r="I48" i="1"/>
  <c r="I49" i="1"/>
  <c r="I50" i="1"/>
  <c r="I51" i="1"/>
  <c r="I52" i="1"/>
  <c r="I43" i="1"/>
  <c r="I53" i="1"/>
  <c r="AF29" i="1"/>
  <c r="AF30" i="1"/>
  <c r="AF31" i="1"/>
  <c r="AF32" i="1"/>
  <c r="AF33" i="1"/>
  <c r="AF34" i="1"/>
  <c r="AF35" i="1"/>
  <c r="AF36" i="1"/>
  <c r="AF28" i="1"/>
  <c r="AF37" i="1"/>
  <c r="U29" i="1"/>
  <c r="U30" i="1"/>
  <c r="U31" i="1"/>
  <c r="U32" i="1"/>
  <c r="U33" i="1"/>
  <c r="U34" i="1"/>
  <c r="U35" i="1"/>
  <c r="U36" i="1"/>
  <c r="U28" i="1"/>
  <c r="U37" i="1"/>
  <c r="K29" i="1"/>
  <c r="K30" i="1"/>
  <c r="K31" i="1"/>
  <c r="K32" i="1"/>
  <c r="K33" i="1"/>
  <c r="K34" i="1"/>
  <c r="K35" i="1"/>
  <c r="K36" i="1"/>
  <c r="K28" i="1"/>
  <c r="K37" i="1"/>
  <c r="D29" i="1"/>
  <c r="D30" i="1"/>
  <c r="D31" i="1"/>
  <c r="D32" i="1"/>
  <c r="D33" i="1"/>
  <c r="D34" i="1"/>
  <c r="D35" i="1"/>
  <c r="D36" i="1"/>
  <c r="D28" i="1"/>
  <c r="D37" i="1"/>
  <c r="AK23" i="1"/>
  <c r="AJ23" i="1"/>
  <c r="AI23" i="1"/>
  <c r="AH23" i="1"/>
  <c r="AF67" i="1"/>
  <c r="AF58" i="1"/>
  <c r="AF59" i="1"/>
  <c r="AF60" i="1"/>
  <c r="AF61" i="1"/>
  <c r="AF62" i="1"/>
  <c r="AF63" i="1"/>
  <c r="AF64" i="1"/>
  <c r="AF65" i="1"/>
  <c r="AF66" i="1"/>
  <c r="AF57" i="1"/>
  <c r="AF68" i="1"/>
  <c r="AB67" i="1"/>
  <c r="AB58" i="1"/>
  <c r="AB59" i="1"/>
  <c r="AB60" i="1"/>
  <c r="AB61" i="1"/>
  <c r="AB62" i="1"/>
  <c r="AB63" i="1"/>
  <c r="AB64" i="1"/>
  <c r="AB65" i="1"/>
  <c r="AB66" i="1"/>
  <c r="AB57" i="1"/>
  <c r="AB68" i="1"/>
  <c r="Q67" i="1"/>
  <c r="Q58" i="1"/>
  <c r="Q59" i="1"/>
  <c r="Q60" i="1"/>
  <c r="Q61" i="1"/>
  <c r="Q62" i="1"/>
  <c r="Q63" i="1"/>
  <c r="Q64" i="1"/>
  <c r="Q65" i="1"/>
  <c r="Q66" i="1"/>
  <c r="Q57" i="1"/>
  <c r="Q68" i="1"/>
  <c r="E67" i="1"/>
  <c r="E58" i="1"/>
  <c r="E59" i="1"/>
  <c r="E60" i="1"/>
  <c r="E61" i="1"/>
  <c r="E62" i="1"/>
  <c r="E63" i="1"/>
  <c r="E64" i="1"/>
  <c r="E65" i="1"/>
  <c r="E66" i="1"/>
  <c r="E57" i="1"/>
  <c r="E68" i="1"/>
  <c r="AK44" i="1"/>
  <c r="AK45" i="1"/>
  <c r="AK46" i="1"/>
  <c r="AK47" i="1"/>
  <c r="AK48" i="1"/>
  <c r="AK49" i="1"/>
  <c r="AK50" i="1"/>
  <c r="AK51" i="1"/>
  <c r="AK52" i="1"/>
  <c r="AK43" i="1"/>
  <c r="AK53" i="1"/>
  <c r="V52" i="1"/>
  <c r="V44" i="1"/>
  <c r="V45" i="1"/>
  <c r="V46" i="1"/>
  <c r="V47" i="1"/>
  <c r="V48" i="1"/>
  <c r="V49" i="1"/>
  <c r="V50" i="1"/>
  <c r="V51" i="1"/>
  <c r="V43" i="1"/>
  <c r="V53" i="1"/>
  <c r="K44" i="1"/>
  <c r="K45" i="1"/>
  <c r="K46" i="1"/>
  <c r="K47" i="1"/>
  <c r="K48" i="1"/>
  <c r="K49" i="1"/>
  <c r="K50" i="1"/>
  <c r="K51" i="1"/>
  <c r="K52" i="1"/>
  <c r="K43" i="1"/>
  <c r="K53" i="1"/>
  <c r="B52" i="1"/>
  <c r="B51" i="1"/>
  <c r="B50" i="1"/>
  <c r="B49" i="1"/>
  <c r="B48" i="1"/>
  <c r="B47" i="1"/>
  <c r="B46" i="1"/>
  <c r="B45" i="1"/>
  <c r="B44" i="1"/>
  <c r="B43" i="1"/>
  <c r="B53" i="1"/>
  <c r="AE29" i="1"/>
  <c r="AE30" i="1"/>
  <c r="AE31" i="1"/>
  <c r="AE32" i="1"/>
  <c r="AE33" i="1"/>
  <c r="AE34" i="1"/>
  <c r="AE35" i="1"/>
  <c r="AE36" i="1"/>
  <c r="AE28" i="1"/>
  <c r="AE37" i="1"/>
  <c r="Y29" i="1"/>
  <c r="Y30" i="1"/>
  <c r="Y31" i="1"/>
  <c r="Y32" i="1"/>
  <c r="Y33" i="1"/>
  <c r="Y34" i="1"/>
  <c r="Y35" i="1"/>
  <c r="Y36" i="1"/>
  <c r="Y28" i="1"/>
  <c r="Y37" i="1"/>
  <c r="P29" i="1"/>
  <c r="P30" i="1"/>
  <c r="P31" i="1"/>
  <c r="P32" i="1"/>
  <c r="P33" i="1"/>
  <c r="P34" i="1"/>
  <c r="P35" i="1"/>
  <c r="P36" i="1"/>
  <c r="P28" i="1"/>
  <c r="P37" i="1"/>
  <c r="E29" i="1"/>
  <c r="E30" i="1"/>
  <c r="E31" i="1"/>
  <c r="E32" i="1"/>
  <c r="E33" i="1"/>
  <c r="E34" i="1"/>
  <c r="E35" i="1"/>
  <c r="E36" i="1"/>
  <c r="E28" i="1"/>
  <c r="E37" i="1"/>
  <c r="AG23" i="1"/>
  <c r="AF23" i="1"/>
  <c r="AE23" i="1"/>
  <c r="AD23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C67" i="1"/>
  <c r="AC58" i="1"/>
  <c r="AC59" i="1"/>
  <c r="AC60" i="1"/>
  <c r="AC61" i="1"/>
  <c r="AC62" i="1"/>
  <c r="AC63" i="1"/>
  <c r="AC64" i="1"/>
  <c r="AC65" i="1"/>
  <c r="AC66" i="1"/>
  <c r="AC57" i="1"/>
  <c r="AC68" i="1"/>
  <c r="U67" i="1"/>
  <c r="U58" i="1"/>
  <c r="U59" i="1"/>
  <c r="U60" i="1"/>
  <c r="U61" i="1"/>
  <c r="U62" i="1"/>
  <c r="U63" i="1"/>
  <c r="U64" i="1"/>
  <c r="U65" i="1"/>
  <c r="U66" i="1"/>
  <c r="U57" i="1"/>
  <c r="U68" i="1"/>
  <c r="R67" i="1"/>
  <c r="R58" i="1"/>
  <c r="R59" i="1"/>
  <c r="R60" i="1"/>
  <c r="R61" i="1"/>
  <c r="R62" i="1"/>
  <c r="R63" i="1"/>
  <c r="R64" i="1"/>
  <c r="R65" i="1"/>
  <c r="R66" i="1"/>
  <c r="R57" i="1"/>
  <c r="R68" i="1"/>
  <c r="G67" i="1"/>
  <c r="G58" i="1"/>
  <c r="G59" i="1"/>
  <c r="G60" i="1"/>
  <c r="G61" i="1"/>
  <c r="G62" i="1"/>
  <c r="G63" i="1"/>
  <c r="G64" i="1"/>
  <c r="G65" i="1"/>
  <c r="G66" i="1"/>
  <c r="G57" i="1"/>
  <c r="G68" i="1"/>
  <c r="AF44" i="1"/>
  <c r="AF45" i="1"/>
  <c r="AF46" i="1"/>
  <c r="AF47" i="1"/>
  <c r="AF48" i="1"/>
  <c r="AF49" i="1"/>
  <c r="AF50" i="1"/>
  <c r="AF51" i="1"/>
  <c r="AF52" i="1"/>
  <c r="AF43" i="1"/>
  <c r="AF53" i="1"/>
  <c r="AB44" i="1"/>
  <c r="AB45" i="1"/>
  <c r="AB46" i="1"/>
  <c r="AB47" i="1"/>
  <c r="AB48" i="1"/>
  <c r="AB49" i="1"/>
  <c r="AB50" i="1"/>
  <c r="AB51" i="1"/>
  <c r="AB52" i="1"/>
  <c r="AB43" i="1"/>
  <c r="AB53" i="1"/>
  <c r="Q44" i="1"/>
  <c r="Q45" i="1"/>
  <c r="Q46" i="1"/>
  <c r="Q47" i="1"/>
  <c r="Q48" i="1"/>
  <c r="Q49" i="1"/>
  <c r="Q50" i="1"/>
  <c r="Q51" i="1"/>
  <c r="Q52" i="1"/>
  <c r="Q43" i="1"/>
  <c r="Q53" i="1"/>
  <c r="E44" i="1"/>
  <c r="E45" i="1"/>
  <c r="E46" i="1"/>
  <c r="E47" i="1"/>
  <c r="E48" i="1"/>
  <c r="E49" i="1"/>
  <c r="E50" i="1"/>
  <c r="E51" i="1"/>
  <c r="E52" i="1"/>
  <c r="E43" i="1"/>
  <c r="E53" i="1"/>
  <c r="AG29" i="1"/>
  <c r="AG30" i="1"/>
  <c r="AG31" i="1"/>
  <c r="AG32" i="1"/>
  <c r="AG33" i="1"/>
  <c r="AG34" i="1"/>
  <c r="AG35" i="1"/>
  <c r="AG36" i="1"/>
  <c r="AG28" i="1"/>
  <c r="AG37" i="1"/>
  <c r="AB29" i="1"/>
  <c r="AB30" i="1"/>
  <c r="AB31" i="1"/>
  <c r="AB32" i="1"/>
  <c r="AB33" i="1"/>
  <c r="AB34" i="1"/>
  <c r="AB35" i="1"/>
  <c r="AB36" i="1"/>
  <c r="AB28" i="1"/>
  <c r="AB37" i="1"/>
  <c r="R29" i="1"/>
  <c r="R30" i="1"/>
  <c r="R31" i="1"/>
  <c r="R32" i="1"/>
  <c r="R33" i="1"/>
  <c r="R34" i="1"/>
  <c r="R35" i="1"/>
  <c r="R36" i="1"/>
  <c r="R28" i="1"/>
  <c r="R37" i="1"/>
  <c r="H29" i="1"/>
  <c r="H30" i="1"/>
  <c r="H31" i="1"/>
  <c r="H32" i="1"/>
  <c r="H33" i="1"/>
  <c r="H34" i="1"/>
  <c r="H35" i="1"/>
  <c r="H36" i="1"/>
  <c r="H28" i="1"/>
  <c r="H37" i="1"/>
  <c r="AC23" i="1"/>
  <c r="AB23" i="1"/>
  <c r="AA23" i="1"/>
  <c r="Z23" i="1"/>
  <c r="M19" i="1"/>
  <c r="L19" i="1"/>
  <c r="K19" i="1"/>
  <c r="J19" i="1"/>
  <c r="I19" i="1"/>
  <c r="H19" i="1"/>
  <c r="G19" i="1"/>
  <c r="F19" i="1"/>
  <c r="AG15" i="1"/>
  <c r="AF15" i="1"/>
  <c r="AE15" i="1"/>
  <c r="AD15" i="1"/>
  <c r="AG14" i="1"/>
  <c r="AF14" i="1"/>
  <c r="AE14" i="1"/>
  <c r="AD14" i="1"/>
  <c r="AK15" i="1"/>
  <c r="AJ15" i="1"/>
  <c r="AI15" i="1"/>
  <c r="AH15" i="1"/>
  <c r="AK14" i="1"/>
  <c r="AJ14" i="1"/>
  <c r="AI14" i="1"/>
  <c r="AH14" i="1"/>
  <c r="AC15" i="1"/>
  <c r="AB15" i="1"/>
  <c r="AA15" i="1"/>
  <c r="Z15" i="1"/>
  <c r="AC14" i="1"/>
  <c r="AB14" i="1"/>
  <c r="AA14" i="1"/>
  <c r="Z14" i="1"/>
  <c r="Y15" i="1"/>
  <c r="X15" i="1"/>
  <c r="W15" i="1"/>
  <c r="V15" i="1"/>
  <c r="Y14" i="1"/>
  <c r="X14" i="1"/>
  <c r="W14" i="1"/>
  <c r="V14" i="1"/>
  <c r="U15" i="1"/>
  <c r="T15" i="1"/>
  <c r="S15" i="1"/>
  <c r="R15" i="1"/>
  <c r="U14" i="1"/>
  <c r="T14" i="1"/>
  <c r="S14" i="1"/>
  <c r="R14" i="1"/>
  <c r="AG10" i="1"/>
  <c r="AF10" i="1"/>
  <c r="AE10" i="1"/>
  <c r="AD10" i="1"/>
  <c r="AK10" i="1"/>
  <c r="AJ10" i="1"/>
  <c r="AI10" i="1"/>
  <c r="AH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E67" i="1"/>
  <c r="AE58" i="1"/>
  <c r="AE59" i="1"/>
  <c r="AE60" i="1"/>
  <c r="AE61" i="1"/>
  <c r="AE62" i="1"/>
  <c r="AE63" i="1"/>
  <c r="AE64" i="1"/>
  <c r="AE65" i="1"/>
  <c r="AE66" i="1"/>
  <c r="AE57" i="1"/>
  <c r="AE68" i="1"/>
  <c r="AC44" i="1"/>
  <c r="AC45" i="1"/>
  <c r="AC46" i="1"/>
  <c r="AC47" i="1"/>
  <c r="AC48" i="1"/>
  <c r="AC49" i="1"/>
  <c r="AC50" i="1"/>
  <c r="AC51" i="1"/>
  <c r="AC52" i="1"/>
  <c r="AC43" i="1"/>
  <c r="AC53" i="1"/>
  <c r="T67" i="1"/>
  <c r="T58" i="1"/>
  <c r="T59" i="1"/>
  <c r="T60" i="1"/>
  <c r="T61" i="1"/>
  <c r="T62" i="1"/>
  <c r="T63" i="1"/>
  <c r="T64" i="1"/>
  <c r="T65" i="1"/>
  <c r="T66" i="1"/>
  <c r="T57" i="1"/>
  <c r="T68" i="1"/>
  <c r="P67" i="1"/>
  <c r="P58" i="1"/>
  <c r="P59" i="1"/>
  <c r="P60" i="1"/>
  <c r="P61" i="1"/>
  <c r="P62" i="1"/>
  <c r="P63" i="1"/>
  <c r="P64" i="1"/>
  <c r="P65" i="1"/>
  <c r="P66" i="1"/>
  <c r="P57" i="1"/>
  <c r="P68" i="1"/>
  <c r="D67" i="1"/>
  <c r="D58" i="1"/>
  <c r="D59" i="1"/>
  <c r="D60" i="1"/>
  <c r="D61" i="1"/>
  <c r="D62" i="1"/>
  <c r="D63" i="1"/>
  <c r="D64" i="1"/>
  <c r="D65" i="1"/>
  <c r="D66" i="1"/>
  <c r="D57" i="1"/>
  <c r="D68" i="1"/>
  <c r="U44" i="1"/>
  <c r="U45" i="1"/>
  <c r="U46" i="1"/>
  <c r="U47" i="1"/>
  <c r="U48" i="1"/>
  <c r="U49" i="1"/>
  <c r="U50" i="1"/>
  <c r="U51" i="1"/>
  <c r="U52" i="1"/>
  <c r="U43" i="1"/>
  <c r="U53" i="1"/>
  <c r="R44" i="1"/>
  <c r="R45" i="1"/>
  <c r="R46" i="1"/>
  <c r="R47" i="1"/>
  <c r="R48" i="1"/>
  <c r="R49" i="1"/>
  <c r="R50" i="1"/>
  <c r="R51" i="1"/>
  <c r="R52" i="1"/>
  <c r="R43" i="1"/>
  <c r="R53" i="1"/>
  <c r="G44" i="1"/>
  <c r="G45" i="1"/>
  <c r="G46" i="1"/>
  <c r="G47" i="1"/>
  <c r="G48" i="1"/>
  <c r="G49" i="1"/>
  <c r="G50" i="1"/>
  <c r="G51" i="1"/>
  <c r="G52" i="1"/>
  <c r="G43" i="1"/>
  <c r="G53" i="1"/>
  <c r="AD29" i="1"/>
  <c r="AD30" i="1"/>
  <c r="AD31" i="1"/>
  <c r="AD32" i="1"/>
  <c r="AD33" i="1"/>
  <c r="AD34" i="1"/>
  <c r="AD35" i="1"/>
  <c r="AD36" i="1"/>
  <c r="AD28" i="1"/>
  <c r="AD37" i="1"/>
  <c r="V29" i="1"/>
  <c r="V30" i="1"/>
  <c r="V31" i="1"/>
  <c r="V32" i="1"/>
  <c r="V33" i="1"/>
  <c r="V34" i="1"/>
  <c r="V35" i="1"/>
  <c r="V36" i="1"/>
  <c r="V28" i="1"/>
  <c r="V37" i="1"/>
  <c r="M29" i="1"/>
  <c r="M30" i="1"/>
  <c r="M31" i="1"/>
  <c r="M32" i="1"/>
  <c r="M33" i="1"/>
  <c r="M34" i="1"/>
  <c r="M35" i="1"/>
  <c r="M36" i="1"/>
  <c r="M28" i="1"/>
  <c r="M37" i="1"/>
  <c r="B29" i="1"/>
  <c r="B30" i="1"/>
  <c r="B31" i="1"/>
  <c r="B32" i="1"/>
  <c r="B33" i="1"/>
  <c r="B34" i="1"/>
  <c r="B35" i="1"/>
  <c r="B36" i="1"/>
  <c r="B28" i="1"/>
  <c r="B37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Y23" i="1"/>
  <c r="X23" i="1"/>
  <c r="W23" i="1"/>
  <c r="V23" i="1"/>
  <c r="Q15" i="1"/>
  <c r="P15" i="1"/>
  <c r="O15" i="1"/>
  <c r="N15" i="1"/>
  <c r="Q14" i="1"/>
  <c r="P14" i="1"/>
  <c r="O14" i="1"/>
  <c r="N14" i="1"/>
  <c r="M15" i="1"/>
  <c r="L15" i="1"/>
  <c r="K15" i="1"/>
  <c r="J15" i="1"/>
  <c r="M14" i="1"/>
  <c r="L14" i="1"/>
  <c r="K14" i="1"/>
  <c r="J14" i="1"/>
  <c r="I15" i="1"/>
  <c r="H15" i="1"/>
  <c r="G15" i="1"/>
  <c r="F15" i="1"/>
  <c r="I14" i="1"/>
  <c r="H14" i="1"/>
  <c r="G14" i="1"/>
  <c r="F14" i="1"/>
  <c r="AK5" i="1"/>
  <c r="AJ5" i="1"/>
  <c r="AI5" i="1"/>
  <c r="AH5" i="1"/>
  <c r="AG5" i="1"/>
  <c r="AF5" i="1"/>
  <c r="AE5" i="1"/>
  <c r="AD5" i="1"/>
  <c r="AD67" i="1"/>
  <c r="AD58" i="1"/>
  <c r="AD59" i="1"/>
  <c r="AD60" i="1"/>
  <c r="AD61" i="1"/>
  <c r="AD62" i="1"/>
  <c r="AD63" i="1"/>
  <c r="AD64" i="1"/>
  <c r="AD65" i="1"/>
  <c r="AD66" i="1"/>
  <c r="AD57" i="1"/>
  <c r="AD68" i="1"/>
  <c r="Y67" i="1"/>
  <c r="Y58" i="1"/>
  <c r="Y59" i="1"/>
  <c r="Y60" i="1"/>
  <c r="Y61" i="1"/>
  <c r="Y62" i="1"/>
  <c r="Y63" i="1"/>
  <c r="Y64" i="1"/>
  <c r="Y65" i="1"/>
  <c r="Y66" i="1"/>
  <c r="Y57" i="1"/>
  <c r="Y68" i="1"/>
  <c r="N57" i="1"/>
  <c r="N58" i="1"/>
  <c r="N59" i="1"/>
  <c r="N60" i="1"/>
  <c r="N61" i="1"/>
  <c r="N62" i="1"/>
  <c r="N63" i="1"/>
  <c r="N64" i="1"/>
  <c r="N65" i="1"/>
  <c r="N66" i="1"/>
  <c r="N67" i="1"/>
  <c r="N68" i="1"/>
  <c r="H67" i="1"/>
  <c r="H58" i="1"/>
  <c r="H59" i="1"/>
  <c r="H60" i="1"/>
  <c r="H61" i="1"/>
  <c r="H62" i="1"/>
  <c r="H63" i="1"/>
  <c r="H64" i="1"/>
  <c r="H65" i="1"/>
  <c r="H66" i="1"/>
  <c r="H57" i="1"/>
  <c r="H68" i="1"/>
  <c r="AE44" i="1"/>
  <c r="AE45" i="1"/>
  <c r="AE46" i="1"/>
  <c r="AE47" i="1"/>
  <c r="AE48" i="1"/>
  <c r="AE49" i="1"/>
  <c r="AE50" i="1"/>
  <c r="AE51" i="1"/>
  <c r="AE52" i="1"/>
  <c r="AE43" i="1"/>
  <c r="AE53" i="1"/>
  <c r="T44" i="1"/>
  <c r="T45" i="1"/>
  <c r="T46" i="1"/>
  <c r="T47" i="1"/>
  <c r="T48" i="1"/>
  <c r="T49" i="1"/>
  <c r="T50" i="1"/>
  <c r="T51" i="1"/>
  <c r="T52" i="1"/>
  <c r="T43" i="1"/>
  <c r="T53" i="1"/>
  <c r="P44" i="1"/>
  <c r="P45" i="1"/>
  <c r="P46" i="1"/>
  <c r="P47" i="1"/>
  <c r="P48" i="1"/>
  <c r="P49" i="1"/>
  <c r="P50" i="1"/>
  <c r="P51" i="1"/>
  <c r="P52" i="1"/>
  <c r="P43" i="1"/>
  <c r="P53" i="1"/>
  <c r="D44" i="1"/>
  <c r="D45" i="1"/>
  <c r="D46" i="1"/>
  <c r="D47" i="1"/>
  <c r="D48" i="1"/>
  <c r="D49" i="1"/>
  <c r="D50" i="1"/>
  <c r="D51" i="1"/>
  <c r="D52" i="1"/>
  <c r="D43" i="1"/>
  <c r="D53" i="1"/>
  <c r="AC29" i="1"/>
  <c r="AC30" i="1"/>
  <c r="AC31" i="1"/>
  <c r="AC32" i="1"/>
  <c r="AC33" i="1"/>
  <c r="AC34" i="1"/>
  <c r="AC35" i="1"/>
  <c r="AC36" i="1"/>
  <c r="AC28" i="1"/>
  <c r="AC37" i="1"/>
  <c r="T29" i="1"/>
  <c r="T30" i="1"/>
  <c r="T31" i="1"/>
  <c r="T32" i="1"/>
  <c r="T33" i="1"/>
  <c r="T34" i="1"/>
  <c r="T35" i="1"/>
  <c r="T36" i="1"/>
  <c r="T28" i="1"/>
  <c r="T37" i="1"/>
  <c r="L29" i="1"/>
  <c r="L30" i="1"/>
  <c r="L31" i="1"/>
  <c r="L32" i="1"/>
  <c r="L33" i="1"/>
  <c r="L34" i="1"/>
  <c r="L35" i="1"/>
  <c r="L36" i="1"/>
  <c r="L28" i="1"/>
  <c r="L37" i="1"/>
  <c r="Q36" i="1"/>
  <c r="Q35" i="1"/>
  <c r="Q34" i="1"/>
  <c r="Q33" i="1"/>
  <c r="Q32" i="1"/>
  <c r="Q31" i="1"/>
  <c r="Q30" i="1"/>
  <c r="Q29" i="1"/>
  <c r="Q28" i="1"/>
  <c r="C29" i="1"/>
  <c r="C30" i="1"/>
  <c r="C31" i="1"/>
  <c r="C32" i="1"/>
  <c r="C33" i="1"/>
  <c r="C34" i="1"/>
  <c r="C35" i="1"/>
  <c r="C36" i="1"/>
  <c r="C28" i="1"/>
  <c r="C3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3" i="1"/>
  <c r="M5" i="1"/>
  <c r="L5" i="1"/>
  <c r="K5" i="1"/>
  <c r="J5" i="1"/>
  <c r="S57" i="1"/>
  <c r="AA57" i="1"/>
  <c r="AI57" i="1"/>
  <c r="S58" i="1"/>
  <c r="AA58" i="1"/>
  <c r="AI58" i="1"/>
  <c r="S59" i="1"/>
  <c r="AA59" i="1"/>
  <c r="AI59" i="1"/>
  <c r="S60" i="1"/>
  <c r="AA60" i="1"/>
  <c r="AI60" i="1"/>
  <c r="S61" i="1"/>
  <c r="AA61" i="1"/>
  <c r="AI61" i="1"/>
  <c r="S62" i="1"/>
  <c r="AA62" i="1"/>
  <c r="AI62" i="1"/>
  <c r="S63" i="1"/>
  <c r="AA63" i="1"/>
  <c r="AI63" i="1"/>
  <c r="S64" i="1"/>
  <c r="AA64" i="1"/>
  <c r="AI64" i="1"/>
  <c r="S65" i="1"/>
  <c r="AA65" i="1"/>
  <c r="AI65" i="1"/>
  <c r="S66" i="1"/>
  <c r="AA66" i="1"/>
  <c r="AI66" i="1"/>
  <c r="S67" i="1"/>
  <c r="AA67" i="1"/>
  <c r="AI67" i="1"/>
  <c r="S68" i="1"/>
  <c r="AA68" i="1"/>
  <c r="AI68" i="1"/>
  <c r="J57" i="1"/>
  <c r="J58" i="1"/>
  <c r="J59" i="1"/>
  <c r="J60" i="1"/>
  <c r="J61" i="1"/>
  <c r="J62" i="1"/>
  <c r="J63" i="1"/>
  <c r="J64" i="1"/>
  <c r="J65" i="1"/>
  <c r="J66" i="1"/>
  <c r="J67" i="1"/>
  <c r="J68" i="1"/>
  <c r="AD52" i="1"/>
  <c r="AD51" i="1"/>
  <c r="AD50" i="1"/>
  <c r="AD49" i="1"/>
  <c r="AD48" i="1"/>
  <c r="AD47" i="1"/>
  <c r="AD46" i="1"/>
  <c r="AD45" i="1"/>
  <c r="AD44" i="1"/>
  <c r="AD43" i="1"/>
  <c r="AD53" i="1"/>
  <c r="AI52" i="1"/>
  <c r="AI51" i="1"/>
  <c r="AI50" i="1"/>
  <c r="AI49" i="1"/>
  <c r="AI48" i="1"/>
  <c r="AI47" i="1"/>
  <c r="AI46" i="1"/>
  <c r="AI45" i="1"/>
  <c r="AI44" i="1"/>
  <c r="AI43" i="1"/>
  <c r="Y52" i="1"/>
  <c r="Y51" i="1"/>
  <c r="Y50" i="1"/>
  <c r="Y49" i="1"/>
  <c r="Y48" i="1"/>
  <c r="Y47" i="1"/>
  <c r="Y46" i="1"/>
  <c r="Y45" i="1"/>
  <c r="Y44" i="1"/>
  <c r="Y43" i="1"/>
  <c r="Y53" i="1"/>
  <c r="AA52" i="1"/>
  <c r="AA51" i="1"/>
  <c r="AA50" i="1"/>
  <c r="AA49" i="1"/>
  <c r="AA48" i="1"/>
  <c r="AA47" i="1"/>
  <c r="AA46" i="1"/>
  <c r="AA45" i="1"/>
  <c r="AA44" i="1"/>
  <c r="AA43" i="1"/>
  <c r="N52" i="1"/>
  <c r="N51" i="1"/>
  <c r="N50" i="1"/>
  <c r="N49" i="1"/>
  <c r="N48" i="1"/>
  <c r="N47" i="1"/>
  <c r="N46" i="1"/>
  <c r="N45" i="1"/>
  <c r="N44" i="1"/>
  <c r="N43" i="1"/>
  <c r="N53" i="1"/>
  <c r="S52" i="1"/>
  <c r="S51" i="1"/>
  <c r="S50" i="1"/>
  <c r="S49" i="1"/>
  <c r="S48" i="1"/>
  <c r="S47" i="1"/>
  <c r="S46" i="1"/>
  <c r="S45" i="1"/>
  <c r="S44" i="1"/>
  <c r="S43" i="1"/>
  <c r="H52" i="1"/>
  <c r="H51" i="1"/>
  <c r="H50" i="1"/>
  <c r="H49" i="1"/>
  <c r="H48" i="1"/>
  <c r="H47" i="1"/>
  <c r="H46" i="1"/>
  <c r="H45" i="1"/>
  <c r="H44" i="1"/>
  <c r="H43" i="1"/>
  <c r="H53" i="1"/>
  <c r="J52" i="1"/>
  <c r="J51" i="1"/>
  <c r="J50" i="1"/>
  <c r="J49" i="1"/>
  <c r="J48" i="1"/>
  <c r="J47" i="1"/>
  <c r="J46" i="1"/>
  <c r="J45" i="1"/>
  <c r="J44" i="1"/>
  <c r="J43" i="1"/>
  <c r="AI36" i="1"/>
  <c r="AI35" i="1"/>
  <c r="AI34" i="1"/>
  <c r="AI33" i="1"/>
  <c r="AI32" i="1"/>
  <c r="AI31" i="1"/>
  <c r="AI30" i="1"/>
  <c r="AI29" i="1"/>
  <c r="AI28" i="1"/>
  <c r="AI37" i="1"/>
  <c r="AK36" i="1"/>
  <c r="AK35" i="1"/>
  <c r="AK34" i="1"/>
  <c r="AK33" i="1"/>
  <c r="AK32" i="1"/>
  <c r="AK31" i="1"/>
  <c r="AK30" i="1"/>
  <c r="AK29" i="1"/>
  <c r="AK28" i="1"/>
  <c r="W36" i="1"/>
  <c r="W35" i="1"/>
  <c r="W34" i="1"/>
  <c r="W33" i="1"/>
  <c r="W32" i="1"/>
  <c r="W31" i="1"/>
  <c r="W30" i="1"/>
  <c r="W29" i="1"/>
  <c r="W28" i="1"/>
  <c r="W37" i="1"/>
  <c r="AA36" i="1"/>
  <c r="AA35" i="1"/>
  <c r="AA34" i="1"/>
  <c r="AA33" i="1"/>
  <c r="AA32" i="1"/>
  <c r="AA31" i="1"/>
  <c r="AA30" i="1"/>
  <c r="AA29" i="1"/>
  <c r="AA28" i="1"/>
  <c r="N36" i="1"/>
  <c r="N35" i="1"/>
  <c r="N34" i="1"/>
  <c r="N33" i="1"/>
  <c r="N32" i="1"/>
  <c r="N31" i="1"/>
  <c r="N30" i="1"/>
  <c r="N29" i="1"/>
  <c r="N28" i="1"/>
  <c r="N37" i="1"/>
  <c r="S36" i="1"/>
  <c r="S35" i="1"/>
  <c r="S34" i="1"/>
  <c r="S33" i="1"/>
  <c r="S32" i="1"/>
  <c r="S31" i="1"/>
  <c r="S30" i="1"/>
  <c r="S29" i="1"/>
  <c r="S28" i="1"/>
  <c r="I28" i="1"/>
  <c r="I29" i="1"/>
  <c r="I30" i="1"/>
  <c r="I31" i="1"/>
  <c r="I32" i="1"/>
  <c r="I33" i="1"/>
  <c r="I34" i="1"/>
  <c r="I35" i="1"/>
  <c r="I36" i="1"/>
  <c r="I37" i="1"/>
  <c r="J36" i="1"/>
  <c r="J35" i="1"/>
  <c r="J34" i="1"/>
  <c r="J33" i="1"/>
  <c r="J32" i="1"/>
  <c r="J31" i="1"/>
  <c r="J30" i="1"/>
  <c r="J29" i="1"/>
  <c r="J28" i="1"/>
  <c r="A67" i="1"/>
  <c r="A66" i="1"/>
  <c r="A58" i="1"/>
  <c r="A59" i="1"/>
  <c r="A60" i="1"/>
  <c r="A61" i="1"/>
  <c r="A62" i="1"/>
  <c r="A63" i="1"/>
  <c r="A64" i="1"/>
  <c r="A65" i="1"/>
  <c r="A57" i="1"/>
  <c r="I10" i="1"/>
  <c r="H10" i="1"/>
  <c r="G10" i="1"/>
  <c r="F10" i="1"/>
  <c r="F8" i="1"/>
  <c r="I5" i="1"/>
  <c r="H5" i="1"/>
  <c r="G5" i="1"/>
  <c r="F5" i="1"/>
  <c r="E23" i="1"/>
  <c r="D23" i="1"/>
  <c r="C23" i="1"/>
  <c r="B23" i="1"/>
  <c r="E19" i="1"/>
  <c r="D19" i="1"/>
  <c r="C19" i="1"/>
  <c r="B19" i="1"/>
  <c r="E15" i="1"/>
  <c r="D15" i="1"/>
  <c r="C15" i="1"/>
  <c r="B15" i="1"/>
  <c r="E14" i="1"/>
  <c r="D14" i="1"/>
  <c r="C14" i="1"/>
  <c r="B14" i="1"/>
  <c r="E5" i="1"/>
  <c r="D5" i="1"/>
  <c r="C5" i="1"/>
  <c r="B5" i="1"/>
  <c r="E10" i="1"/>
  <c r="D10" i="1"/>
  <c r="C10" i="1"/>
  <c r="B10" i="1"/>
  <c r="G28" i="1"/>
  <c r="G29" i="1"/>
  <c r="G30" i="1"/>
  <c r="G31" i="1"/>
  <c r="G32" i="1"/>
  <c r="G33" i="1"/>
  <c r="G34" i="1"/>
  <c r="G35" i="1"/>
  <c r="G36" i="1"/>
  <c r="G37" i="1"/>
  <c r="Q37" i="1"/>
  <c r="Z28" i="1"/>
  <c r="Z29" i="1"/>
  <c r="Z30" i="1"/>
  <c r="Z31" i="1"/>
  <c r="Z32" i="1"/>
  <c r="Z33" i="1"/>
  <c r="Z34" i="1"/>
  <c r="Z35" i="1"/>
  <c r="Z36" i="1"/>
  <c r="Z37" i="1"/>
  <c r="AJ28" i="1"/>
  <c r="AJ29" i="1"/>
  <c r="AJ30" i="1"/>
  <c r="AJ31" i="1"/>
  <c r="AJ32" i="1"/>
  <c r="AJ33" i="1"/>
  <c r="AJ34" i="1"/>
  <c r="AJ35" i="1"/>
  <c r="AJ36" i="1"/>
  <c r="AJ37" i="1"/>
  <c r="S53" i="1"/>
  <c r="AA53" i="1"/>
  <c r="AI53" i="1"/>
  <c r="J53" i="1"/>
  <c r="A52" i="1"/>
  <c r="A44" i="1"/>
  <c r="A45" i="1"/>
  <c r="A46" i="1"/>
  <c r="A47" i="1"/>
  <c r="A48" i="1"/>
  <c r="A49" i="1"/>
  <c r="A50" i="1"/>
  <c r="A51" i="1"/>
  <c r="A43" i="1"/>
  <c r="S37" i="1"/>
  <c r="AA37" i="1"/>
  <c r="AK37" i="1"/>
  <c r="J37" i="1"/>
  <c r="A36" i="1"/>
  <c r="A29" i="1"/>
  <c r="A30" i="1"/>
  <c r="A31" i="1"/>
  <c r="A32" i="1"/>
  <c r="A33" i="1"/>
  <c r="A34" i="1"/>
  <c r="A35" i="1"/>
  <c r="A28" i="1"/>
  <c r="J2" i="1"/>
</calcChain>
</file>

<file path=xl/sharedStrings.xml><?xml version="1.0" encoding="utf-8"?>
<sst xmlns="http://schemas.openxmlformats.org/spreadsheetml/2006/main" count="380" uniqueCount="24">
  <si>
    <t>Sources of food</t>
  </si>
  <si>
    <t>Very Poor</t>
  </si>
  <si>
    <t>Poor</t>
  </si>
  <si>
    <t>Middle</t>
  </si>
  <si>
    <t>Better Off</t>
  </si>
  <si>
    <t>Assets</t>
  </si>
  <si>
    <t>cattle</t>
  </si>
  <si>
    <t>land cult</t>
  </si>
  <si>
    <t>goats</t>
  </si>
  <si>
    <t>hh size</t>
  </si>
  <si>
    <t>land owned</t>
  </si>
  <si>
    <t>Total</t>
  </si>
  <si>
    <t>Wealth Breakdown</t>
  </si>
  <si>
    <t>ZABOL</t>
  </si>
  <si>
    <t>ZALCM</t>
  </si>
  <si>
    <t>ZANOC</t>
  </si>
  <si>
    <t>ZASLC</t>
  </si>
  <si>
    <t>ZAHMI</t>
  </si>
  <si>
    <t>ZALOF</t>
  </si>
  <si>
    <t>ZALOI</t>
  </si>
  <si>
    <t>ZAHIC</t>
  </si>
  <si>
    <t>ZALOC</t>
  </si>
  <si>
    <t>Sources of Cash Income</t>
  </si>
  <si>
    <t>Cash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</si>
</sst>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  <font>
      <b/>
      <sz val="12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9" fontId="3" fillId="0" borderId="0" xfId="0" applyNumberFormat="1" applyFont="1"/>
    <xf numFmtId="1" fontId="3" fillId="0" borderId="0" xfId="0" applyNumberFormat="1" applyFont="1"/>
  </cellXfs>
  <cellStyles count="6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</cellStyles>
  <dxfs count="0"/>
  <tableStyles count="0" defaultTableStyle="TableStyleMedium9" defaultPivotStyle="PivotStyleMedium4"/>
  <colors>
    <mruColors>
      <color rgb="FFFFC000"/>
      <color rgb="FFCC3300"/>
      <color rgb="FFF79646"/>
      <color rgb="FFFFFF99"/>
      <color rgb="FFB7DEE8"/>
      <color rgb="FF953735"/>
      <color rgb="FFD99694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(Sheet1!$B$5,Sheet1!$F$5,Sheet1!$J$5,Sheet1!$N$5,Sheet1!$R$5,Sheet1!$V$5,Sheet1!$Z$5,Sheet1!$AD$5,Sheet1!$AH$5)</c:f>
              <c:numCache>
                <c:formatCode>0%</c:formatCode>
                <c:ptCount val="9"/>
                <c:pt idx="0">
                  <c:v>0.5</c:v>
                </c:pt>
                <c:pt idx="1">
                  <c:v>0.49</c:v>
                </c:pt>
                <c:pt idx="2">
                  <c:v>0.47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  <c:pt idx="6">
                  <c:v>0.4</c:v>
                </c:pt>
                <c:pt idx="7">
                  <c:v>0.33</c:v>
                </c:pt>
                <c:pt idx="8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(Sheet1!$C$5,Sheet1!$G$5,Sheet1!$K$5,Sheet1!$O$5,Sheet1!$S$5,Sheet1!$W$5,Sheet1!$AA$5,Sheet1!$AE$5,Sheet1!$AI$5)</c:f>
              <c:numCache>
                <c:formatCode>0%</c:formatCode>
                <c:ptCount val="9"/>
                <c:pt idx="0">
                  <c:v>0.3</c:v>
                </c:pt>
                <c:pt idx="1">
                  <c:v>0.25</c:v>
                </c:pt>
                <c:pt idx="2">
                  <c:v>0.25</c:v>
                </c:pt>
                <c:pt idx="3">
                  <c:v>0.26</c:v>
                </c:pt>
                <c:pt idx="4">
                  <c:v>0.28</c:v>
                </c:pt>
                <c:pt idx="5">
                  <c:v>0.34</c:v>
                </c:pt>
                <c:pt idx="6">
                  <c:v>0.3</c:v>
                </c:pt>
                <c:pt idx="7">
                  <c:v>0.34</c:v>
                </c:pt>
                <c:pt idx="8">
                  <c:v>0.43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invertIfNegative val="0"/>
          <c:val>
            <c:numRef>
              <c:f>(Sheet1!$D$5,Sheet1!$H$5,Sheet1!$L$5,Sheet1!$P$5,Sheet1!$T$5,Sheet1!$X$5,Sheet1!$AB$5,Sheet1!$AF$5,Sheet1!$AJ$5)</c:f>
              <c:numCache>
                <c:formatCode>0%</c:formatCode>
                <c:ptCount val="9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0.18</c:v>
                </c:pt>
                <c:pt idx="6">
                  <c:v>0.2</c:v>
                </c:pt>
                <c:pt idx="7">
                  <c:v>0.25</c:v>
                </c:pt>
                <c:pt idx="8">
                  <c:v>0.23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invertIfNegative val="0"/>
          <c:val>
            <c:numRef>
              <c:f>(Sheet1!$E$5,Sheet1!$I$5,Sheet1!$M$5,Sheet1!$Q$5,Sheet1!$U$5,Sheet1!$Y$5,Sheet1!$AC$5,Sheet1!$AG$5,Sheet1!$AK$5)</c:f>
              <c:numCache>
                <c:formatCode>0%</c:formatCode>
                <c:ptCount val="9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94456"/>
        <c:axId val="2142291320"/>
      </c:barChart>
      <c:catAx>
        <c:axId val="214229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1320"/>
        <c:crosses val="autoZero"/>
        <c:auto val="1"/>
        <c:lblAlgn val="ctr"/>
        <c:lblOffset val="100"/>
        <c:noMultiLvlLbl val="0"/>
      </c:catAx>
      <c:valAx>
        <c:axId val="2142291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229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Cash Income</a:t>
            </a:r>
          </a:p>
        </c:rich>
      </c:tx>
      <c:layout>
        <c:manualLayout>
          <c:xMode val="edge"/>
          <c:yMode val="edge"/>
          <c:x val="0.136818427134218"/>
          <c:y val="0.000750615632505397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Sheet1!$B$43:$I$43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1138.0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Sheet1!$B$44:$I$44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1400.0</c:v>
                </c:pt>
                <c:pt idx="3">
                  <c:v>500.0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Sheet1!$B$45:$I$45</c:f>
              <c:numCache>
                <c:formatCode>0</c:formatCode>
                <c:ptCount val="8"/>
                <c:pt idx="0">
                  <c:v>1200.0</c:v>
                </c:pt>
                <c:pt idx="1">
                  <c:v>1000.0</c:v>
                </c:pt>
                <c:pt idx="2">
                  <c:v>4200.0</c:v>
                </c:pt>
                <c:pt idx="3">
                  <c:v>135.0</c:v>
                </c:pt>
                <c:pt idx="4">
                  <c:v>0.0</c:v>
                </c:pt>
                <c:pt idx="5">
                  <c:v>0.0</c:v>
                </c:pt>
                <c:pt idx="6">
                  <c:v>1000.0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Sheet1!$B$46:$I$46</c:f>
              <c:numCache>
                <c:formatCode>0</c:formatCode>
                <c:ptCount val="8"/>
                <c:pt idx="0">
                  <c:v>2880.0</c:v>
                </c:pt>
                <c:pt idx="1">
                  <c:v>7920.0</c:v>
                </c:pt>
                <c:pt idx="2">
                  <c:v>0.0</c:v>
                </c:pt>
                <c:pt idx="3">
                  <c:v>6010.0</c:v>
                </c:pt>
                <c:pt idx="4">
                  <c:v>7140.0</c:v>
                </c:pt>
                <c:pt idx="5">
                  <c:v>7335.0</c:v>
                </c:pt>
                <c:pt idx="6">
                  <c:v>2700.0</c:v>
                </c:pt>
                <c:pt idx="7">
                  <c:v>7580.0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Sheet1!$B$47:$I$47</c:f>
              <c:numCache>
                <c:formatCode>0</c:formatCode>
                <c:ptCount val="8"/>
                <c:pt idx="0">
                  <c:v>9000.0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Sheet1!$B$48:$I$48</c:f>
              <c:numCache>
                <c:formatCode>0</c:formatCode>
                <c:ptCount val="8"/>
                <c:pt idx="0">
                  <c:v>13716.0</c:v>
                </c:pt>
                <c:pt idx="1">
                  <c:v>0.0</c:v>
                </c:pt>
                <c:pt idx="2">
                  <c:v>0.0</c:v>
                </c:pt>
                <c:pt idx="3">
                  <c:v>3600.0</c:v>
                </c:pt>
                <c:pt idx="4">
                  <c:v>0.0</c:v>
                </c:pt>
                <c:pt idx="5">
                  <c:v>5040.0</c:v>
                </c:pt>
                <c:pt idx="6">
                  <c:v>600.0</c:v>
                </c:pt>
                <c:pt idx="7">
                  <c:v>2292.0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Sheet1!$B$49:$I$49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Sheet1!$B$50:$I$50</c:f>
              <c:numCache>
                <c:formatCode>0</c:formatCode>
                <c:ptCount val="8"/>
                <c:pt idx="0">
                  <c:v>22484.0</c:v>
                </c:pt>
                <c:pt idx="1">
                  <c:v>36840.0</c:v>
                </c:pt>
                <c:pt idx="2">
                  <c:v>28440.0</c:v>
                </c:pt>
                <c:pt idx="3">
                  <c:v>19980.90831337667</c:v>
                </c:pt>
                <c:pt idx="4">
                  <c:v>20220.0</c:v>
                </c:pt>
                <c:pt idx="5">
                  <c:v>17095.81517000872</c:v>
                </c:pt>
                <c:pt idx="6">
                  <c:v>22980.0</c:v>
                </c:pt>
                <c:pt idx="7">
                  <c:v>16620.0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Sheet1!$B$51:$I$51</c:f>
              <c:numCache>
                <c:formatCode>0</c:formatCode>
                <c:ptCount val="8"/>
                <c:pt idx="0">
                  <c:v>9600.0</c:v>
                </c:pt>
                <c:pt idx="1">
                  <c:v>0.0</c:v>
                </c:pt>
                <c:pt idx="2">
                  <c:v>0.0</c:v>
                </c:pt>
                <c:pt idx="3">
                  <c:v>2850.0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Sheet1!$B$52:$I$52</c:f>
              <c:numCache>
                <c:formatCode>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640.0</c:v>
                </c:pt>
                <c:pt idx="4">
                  <c:v>1340.0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510696"/>
        <c:axId val="-1957563656"/>
      </c:barChart>
      <c:catAx>
        <c:axId val="-19745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7563656"/>
        <c:crosses val="autoZero"/>
        <c:auto val="1"/>
        <c:lblAlgn val="ctr"/>
        <c:lblOffset val="100"/>
        <c:noMultiLvlLbl val="0"/>
      </c:catAx>
      <c:valAx>
        <c:axId val="-19575636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74510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Cash Income</a:t>
            </a:r>
          </a:p>
        </c:rich>
      </c:tx>
      <c:layout>
        <c:manualLayout>
          <c:xMode val="edge"/>
          <c:yMode val="edge"/>
          <c:x val="0.16493793504283"/>
          <c:y val="0.00461161949350926"/>
        </c:manualLayout>
      </c:layout>
      <c:overlay val="1"/>
      <c:spPr>
        <a:solidFill>
          <a:schemeClr val="bg1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Sheet1!$K$43:$S$43</c:f>
              <c:numCache>
                <c:formatCode>0</c:formatCode>
                <c:ptCount val="9"/>
                <c:pt idx="0">
                  <c:v>0.0</c:v>
                </c:pt>
                <c:pt idx="1">
                  <c:v>2675.0</c:v>
                </c:pt>
                <c:pt idx="2">
                  <c:v>400.0</c:v>
                </c:pt>
                <c:pt idx="3">
                  <c:v>350.0</c:v>
                </c:pt>
                <c:pt idx="4">
                  <c:v>2880.0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Sheet1!$K$44:$S$44</c:f>
              <c:numCache>
                <c:formatCode>0</c:formatCode>
                <c:ptCount val="9"/>
                <c:pt idx="0">
                  <c:v>0.0</c:v>
                </c:pt>
                <c:pt idx="1">
                  <c:v>2000.0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Sheet1!$K$45:$S$45</c:f>
              <c:numCache>
                <c:formatCode>0</c:formatCode>
                <c:ptCount val="9"/>
                <c:pt idx="0">
                  <c:v>4200.0</c:v>
                </c:pt>
                <c:pt idx="1">
                  <c:v>0.0</c:v>
                </c:pt>
                <c:pt idx="2">
                  <c:v>3728.5</c:v>
                </c:pt>
                <c:pt idx="3">
                  <c:v>6400.0</c:v>
                </c:pt>
                <c:pt idx="4">
                  <c:v>4450.0</c:v>
                </c:pt>
                <c:pt idx="5">
                  <c:v>7600.0</c:v>
                </c:pt>
                <c:pt idx="6">
                  <c:v>198.0</c:v>
                </c:pt>
                <c:pt idx="7">
                  <c:v>3630.0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Sheet1!$K$46:$S$46</c:f>
              <c:numCache>
                <c:formatCode>0</c:formatCode>
                <c:ptCount val="9"/>
                <c:pt idx="0">
                  <c:v>9200.0</c:v>
                </c:pt>
                <c:pt idx="1">
                  <c:v>14085.0</c:v>
                </c:pt>
                <c:pt idx="2">
                  <c:v>12420.0</c:v>
                </c:pt>
                <c:pt idx="3">
                  <c:v>18000.0</c:v>
                </c:pt>
                <c:pt idx="4">
                  <c:v>9460.0</c:v>
                </c:pt>
                <c:pt idx="5">
                  <c:v>9720.0</c:v>
                </c:pt>
                <c:pt idx="6">
                  <c:v>12050.0</c:v>
                </c:pt>
                <c:pt idx="7">
                  <c:v>12915.0</c:v>
                </c:pt>
                <c:pt idx="8">
                  <c:v>3600.0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Sheet1!$K$47:$S$47</c:f>
              <c:numCache>
                <c:formatCode>0</c:formatCode>
                <c:ptCount val="9"/>
                <c:pt idx="0">
                  <c:v>0.0</c:v>
                </c:pt>
                <c:pt idx="1">
                  <c:v>14400.0</c:v>
                </c:pt>
                <c:pt idx="2">
                  <c:v>12000.0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Sheet1!$K$48:$S$48</c:f>
              <c:numCache>
                <c:formatCode>0</c:formatCode>
                <c:ptCount val="9"/>
                <c:pt idx="0">
                  <c:v>18300.0</c:v>
                </c:pt>
                <c:pt idx="1">
                  <c:v>6420.0</c:v>
                </c:pt>
                <c:pt idx="2">
                  <c:v>6290.0</c:v>
                </c:pt>
                <c:pt idx="3">
                  <c:v>360.0</c:v>
                </c:pt>
                <c:pt idx="4">
                  <c:v>0.0</c:v>
                </c:pt>
                <c:pt idx="5">
                  <c:v>0.0</c:v>
                </c:pt>
                <c:pt idx="6">
                  <c:v>4100.0</c:v>
                </c:pt>
                <c:pt idx="7">
                  <c:v>5040.0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Sheet1!$K$49:$S$49</c:f>
              <c:numCache>
                <c:formatCode>0</c:formatCode>
                <c:ptCount val="9"/>
                <c:pt idx="0">
                  <c:v>2040.0</c:v>
                </c:pt>
                <c:pt idx="1">
                  <c:v>960.0</c:v>
                </c:pt>
                <c:pt idx="2">
                  <c:v>1920.0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840.0</c:v>
                </c:pt>
                <c:pt idx="7">
                  <c:v>3600.0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Sheet1!$K$50:$S$50</c:f>
              <c:numCache>
                <c:formatCode>0</c:formatCode>
                <c:ptCount val="9"/>
                <c:pt idx="0">
                  <c:v>41444.0</c:v>
                </c:pt>
                <c:pt idx="1">
                  <c:v>20220.0</c:v>
                </c:pt>
                <c:pt idx="2">
                  <c:v>17181.0</c:v>
                </c:pt>
                <c:pt idx="3">
                  <c:v>30180.0</c:v>
                </c:pt>
                <c:pt idx="4">
                  <c:v>35520.0</c:v>
                </c:pt>
                <c:pt idx="5">
                  <c:v>34944.0</c:v>
                </c:pt>
                <c:pt idx="6">
                  <c:v>20541.90831337667</c:v>
                </c:pt>
                <c:pt idx="7">
                  <c:v>18586.66085440279</c:v>
                </c:pt>
                <c:pt idx="8">
                  <c:v>21960.0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Sheet1!$K$51:$S$51</c:f>
              <c:numCache>
                <c:formatCode>0</c:formatCode>
                <c:ptCount val="9"/>
                <c:pt idx="0">
                  <c:v>0.0</c:v>
                </c:pt>
                <c:pt idx="1">
                  <c:v>4800.0</c:v>
                </c:pt>
                <c:pt idx="2">
                  <c:v>1500.0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3600.0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Sheet1!$K$52:$S$52</c:f>
              <c:numCache>
                <c:formatCode>0</c:formatCode>
                <c:ptCount val="9"/>
                <c:pt idx="0">
                  <c:v>0.0</c:v>
                </c:pt>
                <c:pt idx="1">
                  <c:v>2330.0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640.0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716520"/>
        <c:axId val="1811719464"/>
      </c:barChart>
      <c:catAx>
        <c:axId val="181171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719464"/>
        <c:crosses val="autoZero"/>
        <c:auto val="1"/>
        <c:lblAlgn val="ctr"/>
        <c:lblOffset val="100"/>
        <c:noMultiLvlLbl val="0"/>
      </c:catAx>
      <c:valAx>
        <c:axId val="18117194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716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Sheet1!$T$43:$AB$43</c:f>
              <c:numCache>
                <c:formatCode>0</c:formatCode>
                <c:ptCount val="9"/>
                <c:pt idx="0">
                  <c:v>16135.0</c:v>
                </c:pt>
                <c:pt idx="1">
                  <c:v>0.0</c:v>
                </c:pt>
                <c:pt idx="2">
                  <c:v>0.0</c:v>
                </c:pt>
                <c:pt idx="3">
                  <c:v>2804.0</c:v>
                </c:pt>
                <c:pt idx="4">
                  <c:v>46620.0</c:v>
                </c:pt>
                <c:pt idx="5">
                  <c:v>8330.0</c:v>
                </c:pt>
                <c:pt idx="6">
                  <c:v>5375.0</c:v>
                </c:pt>
                <c:pt idx="7">
                  <c:v>4440.0</c:v>
                </c:pt>
                <c:pt idx="8">
                  <c:v>150.0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Sheet1!$T$44:$AB$44</c:f>
              <c:numCache>
                <c:formatCode>0</c:formatCode>
                <c:ptCount val="9"/>
                <c:pt idx="0">
                  <c:v>14900.0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16200.0</c:v>
                </c:pt>
                <c:pt idx="6">
                  <c:v>2800.0</c:v>
                </c:pt>
                <c:pt idx="7">
                  <c:v>0.0</c:v>
                </c:pt>
                <c:pt idx="8">
                  <c:v>1600.0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Sheet1!$T$45:$AB$45</c:f>
              <c:numCache>
                <c:formatCode>0</c:formatCode>
                <c:ptCount val="9"/>
                <c:pt idx="0">
                  <c:v>17200.0</c:v>
                </c:pt>
                <c:pt idx="1">
                  <c:v>10600.0</c:v>
                </c:pt>
                <c:pt idx="2">
                  <c:v>7800.0</c:v>
                </c:pt>
                <c:pt idx="3">
                  <c:v>8600.0</c:v>
                </c:pt>
                <c:pt idx="4">
                  <c:v>7800.0</c:v>
                </c:pt>
                <c:pt idx="5">
                  <c:v>7850.0</c:v>
                </c:pt>
                <c:pt idx="6">
                  <c:v>6000.0</c:v>
                </c:pt>
                <c:pt idx="7">
                  <c:v>1200.0</c:v>
                </c:pt>
                <c:pt idx="8">
                  <c:v>6900.0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Sheet1!$T$46:$AB$46</c:f>
              <c:numCache>
                <c:formatCode>0</c:formatCode>
                <c:ptCount val="9"/>
                <c:pt idx="0">
                  <c:v>0.0</c:v>
                </c:pt>
                <c:pt idx="1">
                  <c:v>750.0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6000.0</c:v>
                </c:pt>
                <c:pt idx="8">
                  <c:v>980.0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Sheet1!$T$47:$AB$47</c:f>
              <c:numCache>
                <c:formatCode>0</c:formatCode>
                <c:ptCount val="9"/>
                <c:pt idx="0">
                  <c:v>108000.0</c:v>
                </c:pt>
                <c:pt idx="1">
                  <c:v>79800.0</c:v>
                </c:pt>
                <c:pt idx="2">
                  <c:v>75600.0</c:v>
                </c:pt>
                <c:pt idx="3">
                  <c:v>0.0</c:v>
                </c:pt>
                <c:pt idx="4">
                  <c:v>42240.0</c:v>
                </c:pt>
                <c:pt idx="5">
                  <c:v>70200.0</c:v>
                </c:pt>
                <c:pt idx="6">
                  <c:v>78000.0</c:v>
                </c:pt>
                <c:pt idx="7">
                  <c:v>48000.0</c:v>
                </c:pt>
                <c:pt idx="8">
                  <c:v>36000.0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Sheet1!$T$48:$AB$48</c:f>
              <c:numCache>
                <c:formatCode>0</c:formatCode>
                <c:ptCount val="9"/>
                <c:pt idx="0">
                  <c:v>0.0</c:v>
                </c:pt>
                <c:pt idx="1">
                  <c:v>30520.0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1200.0</c:v>
                </c:pt>
                <c:pt idx="7">
                  <c:v>0.0</c:v>
                </c:pt>
                <c:pt idx="8">
                  <c:v>3600.0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Sheet1!$T$49:$AB$49</c:f>
              <c:numCache>
                <c:formatCode>0</c:formatCode>
                <c:ptCount val="9"/>
                <c:pt idx="0">
                  <c:v>14040.0</c:v>
                </c:pt>
                <c:pt idx="1">
                  <c:v>6120.0</c:v>
                </c:pt>
                <c:pt idx="2">
                  <c:v>40320.0</c:v>
                </c:pt>
                <c:pt idx="3">
                  <c:v>103200.0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19200.0</c:v>
                </c:pt>
                <c:pt idx="8">
                  <c:v>7200.0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Sheet1!$T$50:$AB$50</c:f>
              <c:numCache>
                <c:formatCode>0</c:formatCode>
                <c:ptCount val="9"/>
                <c:pt idx="0">
                  <c:v>9000.0</c:v>
                </c:pt>
                <c:pt idx="1">
                  <c:v>8312.903225806452</c:v>
                </c:pt>
                <c:pt idx="2">
                  <c:v>9524.0</c:v>
                </c:pt>
                <c:pt idx="3">
                  <c:v>7620.0</c:v>
                </c:pt>
                <c:pt idx="4">
                  <c:v>25500.0</c:v>
                </c:pt>
                <c:pt idx="5">
                  <c:v>15300.0</c:v>
                </c:pt>
                <c:pt idx="6">
                  <c:v>7620.0</c:v>
                </c:pt>
                <c:pt idx="7">
                  <c:v>19980.0</c:v>
                </c:pt>
                <c:pt idx="8">
                  <c:v>8078.924050632912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Sheet1!$T$51:$AB$51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24000.0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Sheet1!$T$52:$AB$52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658904"/>
        <c:axId val="1811661224"/>
      </c:barChart>
      <c:catAx>
        <c:axId val="18116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661224"/>
        <c:crosses val="autoZero"/>
        <c:auto val="1"/>
        <c:lblAlgn val="ctr"/>
        <c:lblOffset val="100"/>
        <c:noMultiLvlLbl val="0"/>
      </c:catAx>
      <c:valAx>
        <c:axId val="18116612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11658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 Off: Sources of Cash Income</a:t>
            </a:r>
          </a:p>
        </c:rich>
      </c:tx>
      <c:layout>
        <c:manualLayout>
          <c:xMode val="edge"/>
          <c:yMode val="edge"/>
          <c:x val="0.147363242599947"/>
          <c:y val="0.0277777777777778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crop sales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Sheet1!$AC$43:$AK$43</c:f>
              <c:numCache>
                <c:formatCode>0</c:formatCode>
                <c:ptCount val="9"/>
                <c:pt idx="0">
                  <c:v>3600.0</c:v>
                </c:pt>
                <c:pt idx="1">
                  <c:v>33150.0</c:v>
                </c:pt>
                <c:pt idx="2">
                  <c:v>33290.0</c:v>
                </c:pt>
                <c:pt idx="3">
                  <c:v>13650.0</c:v>
                </c:pt>
                <c:pt idx="4">
                  <c:v>8200.0</c:v>
                </c:pt>
                <c:pt idx="5">
                  <c:v>11875.0</c:v>
                </c:pt>
                <c:pt idx="6">
                  <c:v>0.0</c:v>
                </c:pt>
                <c:pt idx="7">
                  <c:v>61695.0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livestock product sales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Sheet1!$AC$44:$AK$44</c:f>
              <c:numCache>
                <c:formatCode>0</c:formatCode>
                <c:ptCount val="9"/>
                <c:pt idx="0">
                  <c:v>0.0</c:v>
                </c:pt>
                <c:pt idx="1">
                  <c:v>2100.0</c:v>
                </c:pt>
                <c:pt idx="2">
                  <c:v>50000.0</c:v>
                </c:pt>
                <c:pt idx="3">
                  <c:v>600.0</c:v>
                </c:pt>
                <c:pt idx="4">
                  <c:v>0.0</c:v>
                </c:pt>
                <c:pt idx="5">
                  <c:v>4900.0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livestock sales</c:v>
                </c:pt>
              </c:strCache>
            </c:strRef>
          </c:tx>
          <c:spPr>
            <a:solidFill>
              <a:srgbClr val="FFC000"/>
            </a:solidFill>
            <a:ln w="3175" cmpd="sng">
              <a:noFill/>
            </a:ln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Sheet1!$AC$45:$AK$45</c:f>
              <c:numCache>
                <c:formatCode>0</c:formatCode>
                <c:ptCount val="9"/>
                <c:pt idx="0">
                  <c:v>17600.0</c:v>
                </c:pt>
                <c:pt idx="1">
                  <c:v>16250.0</c:v>
                </c:pt>
                <c:pt idx="2">
                  <c:v>51800.0</c:v>
                </c:pt>
                <c:pt idx="3">
                  <c:v>17505.0</c:v>
                </c:pt>
                <c:pt idx="4">
                  <c:v>9800.0</c:v>
                </c:pt>
                <c:pt idx="5">
                  <c:v>20250.0</c:v>
                </c:pt>
                <c:pt idx="6">
                  <c:v>13050.0</c:v>
                </c:pt>
                <c:pt idx="7">
                  <c:v>22500.0</c:v>
                </c:pt>
                <c:pt idx="8">
                  <c:v>19200.0</c:v>
                </c:pt>
              </c:numCache>
            </c:numRef>
          </c:val>
        </c:ser>
        <c:ser>
          <c:idx val="3"/>
          <c:order val="3"/>
          <c:tx>
            <c:strRef>
              <c:f>Sheet1!$A$46</c:f>
              <c:strCache>
                <c:ptCount val="1"/>
                <c:pt idx="0">
                  <c:v>casual labour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Sheet1!$AC$46:$AK$46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Sheet1!$A$47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Sheet1!$AC$47:$AK$47</c:f>
              <c:numCache>
                <c:formatCode>0</c:formatCode>
                <c:ptCount val="9"/>
                <c:pt idx="0">
                  <c:v>264000.0</c:v>
                </c:pt>
                <c:pt idx="1">
                  <c:v>168000.0</c:v>
                </c:pt>
                <c:pt idx="2">
                  <c:v>120000.0</c:v>
                </c:pt>
                <c:pt idx="3">
                  <c:v>204000.0</c:v>
                </c:pt>
                <c:pt idx="4">
                  <c:v>168000.0</c:v>
                </c:pt>
                <c:pt idx="5">
                  <c:v>186000.0</c:v>
                </c:pt>
                <c:pt idx="6">
                  <c:v>199200.0</c:v>
                </c:pt>
                <c:pt idx="7">
                  <c:v>126000.0</c:v>
                </c:pt>
                <c:pt idx="8">
                  <c:v>100800.0</c:v>
                </c:pt>
              </c:numCache>
            </c:numRef>
          </c:val>
        </c:ser>
        <c:ser>
          <c:idx val="5"/>
          <c:order val="5"/>
          <c:tx>
            <c:strRef>
              <c:f>Sheet1!$A$48</c:f>
              <c:strCache>
                <c:ptCount val="1"/>
                <c:pt idx="0">
                  <c:v>self-employment (e.g. collecting, etc.)</c:v>
                </c:pt>
              </c:strCache>
            </c:strRef>
          </c:tx>
          <c:spPr>
            <a:solidFill>
              <a:srgbClr val="F20884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Sheet1!$AC$48:$AK$48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Sheet1!$A$49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604A7B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Sheet1!$AC$49:$AK$49</c:f>
              <c:numCache>
                <c:formatCode>0</c:formatCode>
                <c:ptCount val="9"/>
                <c:pt idx="0">
                  <c:v>46800.0</c:v>
                </c:pt>
                <c:pt idx="1">
                  <c:v>90000.0</c:v>
                </c:pt>
                <c:pt idx="2">
                  <c:v>38160.0</c:v>
                </c:pt>
                <c:pt idx="3">
                  <c:v>14400.0</c:v>
                </c:pt>
                <c:pt idx="4">
                  <c:v>79200.0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91716.0</c:v>
                </c:pt>
              </c:numCache>
            </c:numRef>
          </c:val>
        </c:ser>
        <c:ser>
          <c:idx val="7"/>
          <c:order val="7"/>
          <c:tx>
            <c:strRef>
              <c:f>Sheet1!$A$50</c:f>
              <c:strCache>
                <c:ptCount val="1"/>
                <c:pt idx="0">
                  <c:v>formal cash transfers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Sheet1!$AC$50:$AK$50</c:f>
              <c:numCache>
                <c:formatCode>0</c:formatCode>
                <c:ptCount val="9"/>
                <c:pt idx="0">
                  <c:v>8312.903225806452</c:v>
                </c:pt>
                <c:pt idx="1">
                  <c:v>0.0</c:v>
                </c:pt>
                <c:pt idx="2">
                  <c:v>9000.0</c:v>
                </c:pt>
                <c:pt idx="3">
                  <c:v>8078.924050632912</c:v>
                </c:pt>
                <c:pt idx="4">
                  <c:v>7620.0</c:v>
                </c:pt>
                <c:pt idx="5">
                  <c:v>7620.0</c:v>
                </c:pt>
                <c:pt idx="6">
                  <c:v>8100.0</c:v>
                </c:pt>
                <c:pt idx="7">
                  <c:v>7800.0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informal cash transfers (incl gifts, remittances)</c:v>
                </c:pt>
              </c:strCache>
            </c:strRef>
          </c:tx>
          <c:spPr>
            <a:solidFill>
              <a:srgbClr val="B7DEE8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Sheet1!$AC$51:$AK$51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36000.0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Sheet1!$A$52</c:f>
              <c:strCache>
                <c:ptCount val="1"/>
                <c:pt idx="0">
                  <c:v>other (gifts, wild food sales, fishing, etc)</c:v>
                </c:pt>
              </c:strCache>
            </c:strRef>
          </c:tx>
          <c:spPr>
            <a:solidFill>
              <a:srgbClr val="C4BD97"/>
            </a:solidFill>
          </c:spPr>
          <c:invertIfNegative val="0"/>
          <c:cat>
            <c:strRef>
              <c:f>Sheet1!$AC$40:$AK$40</c:f>
              <c:strCache>
                <c:ptCount val="9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  <c:pt idx="8">
                  <c:v>ZAHMI</c:v>
                </c:pt>
              </c:strCache>
            </c:strRef>
          </c:cat>
          <c:val>
            <c:numRef>
              <c:f>Sheet1!$AC$52:$AK$52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118152"/>
        <c:axId val="-1952855592"/>
      </c:barChart>
      <c:catAx>
        <c:axId val="-195711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2855592"/>
        <c:crosses val="autoZero"/>
        <c:auto val="1"/>
        <c:lblAlgn val="ctr"/>
        <c:lblOffset val="100"/>
        <c:noMultiLvlLbl val="0"/>
      </c:catAx>
      <c:valAx>
        <c:axId val="-19528555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7118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622157950818"/>
          <c:y val="0.0"/>
          <c:w val="0.33831808809487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Cash Expenditure</a:t>
            </a:r>
          </a:p>
        </c:rich>
      </c:tx>
      <c:layout>
        <c:manualLayout>
          <c:xMode val="edge"/>
          <c:yMode val="edge"/>
          <c:x val="0.201844789172882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 formatCode="0">
                  <c:v>10446.0</c:v>
                </c:pt>
                <c:pt idx="2" formatCode="0">
                  <c:v>8660.0</c:v>
                </c:pt>
                <c:pt idx="3" formatCode="0">
                  <c:v>5550.0</c:v>
                </c:pt>
                <c:pt idx="5" formatCode="0">
                  <c:v>5448.0</c:v>
                </c:pt>
                <c:pt idx="6" formatCode="0">
                  <c:v>6780.0</c:v>
                </c:pt>
                <c:pt idx="7" formatCode="0">
                  <c:v>4800.0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 formatCode="0">
                  <c:v>12220.0</c:v>
                </c:pt>
                <c:pt idx="2" formatCode="0">
                  <c:v>8616.0</c:v>
                </c:pt>
                <c:pt idx="3" formatCode="0">
                  <c:v>5821.0</c:v>
                </c:pt>
                <c:pt idx="5" formatCode="0">
                  <c:v>1400.0</c:v>
                </c:pt>
                <c:pt idx="6" formatCode="0">
                  <c:v>6746.4</c:v>
                </c:pt>
                <c:pt idx="7" formatCode="0">
                  <c:v>1140.0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Sheet1!$B$59:$I$59</c:f>
              <c:numCache>
                <c:formatCode>General</c:formatCode>
                <c:ptCount val="8"/>
                <c:pt idx="0" formatCode="0">
                  <c:v>2811.0</c:v>
                </c:pt>
                <c:pt idx="2" formatCode="0">
                  <c:v>2180.0</c:v>
                </c:pt>
                <c:pt idx="3" formatCode="0">
                  <c:v>2610.0</c:v>
                </c:pt>
                <c:pt idx="5" formatCode="0">
                  <c:v>2010.0</c:v>
                </c:pt>
                <c:pt idx="6" formatCode="0">
                  <c:v>1126.0</c:v>
                </c:pt>
                <c:pt idx="7" formatCode="0">
                  <c:v>2100.0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Sheet1!$B$60:$I$60</c:f>
              <c:numCache>
                <c:formatCode>General</c:formatCode>
                <c:ptCount val="8"/>
                <c:pt idx="0" formatCode="0">
                  <c:v>360.0</c:v>
                </c:pt>
                <c:pt idx="2" formatCode="0">
                  <c:v>360.0</c:v>
                </c:pt>
                <c:pt idx="3" formatCode="0">
                  <c:v>4320.0</c:v>
                </c:pt>
                <c:pt idx="5" formatCode="0">
                  <c:v>0.0</c:v>
                </c:pt>
                <c:pt idx="6" formatCode="0">
                  <c:v>0.0</c:v>
                </c:pt>
                <c:pt idx="7" formatCode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Sheet1!$B$61:$I$61</c:f>
              <c:numCache>
                <c:formatCode>General</c:formatCode>
                <c:ptCount val="8"/>
                <c:pt idx="0" formatCode="0">
                  <c:v>0.0</c:v>
                </c:pt>
                <c:pt idx="2" formatCode="0">
                  <c:v>1700.0</c:v>
                </c:pt>
                <c:pt idx="3" formatCode="0">
                  <c:v>342.0</c:v>
                </c:pt>
                <c:pt idx="5" formatCode="0">
                  <c:v>270.0</c:v>
                </c:pt>
                <c:pt idx="6" formatCode="0">
                  <c:v>0.0</c:v>
                </c:pt>
                <c:pt idx="7" formatCode="0">
                  <c:v>385.0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 formatCode="0">
                  <c:v>1000.0</c:v>
                </c:pt>
                <c:pt idx="2" formatCode="0">
                  <c:v>2000.0</c:v>
                </c:pt>
                <c:pt idx="3" formatCode="0">
                  <c:v>1400.0</c:v>
                </c:pt>
                <c:pt idx="5" formatCode="0">
                  <c:v>1650.0</c:v>
                </c:pt>
                <c:pt idx="6" formatCode="0">
                  <c:v>1650.0</c:v>
                </c:pt>
                <c:pt idx="7" formatCode="0">
                  <c:v>900.0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 formatCode="0">
                  <c:v>1671.0</c:v>
                </c:pt>
                <c:pt idx="2" formatCode="0">
                  <c:v>1500.0</c:v>
                </c:pt>
                <c:pt idx="3" formatCode="0">
                  <c:v>1250.0</c:v>
                </c:pt>
                <c:pt idx="5" formatCode="0">
                  <c:v>900.0</c:v>
                </c:pt>
                <c:pt idx="6" formatCode="0">
                  <c:v>1500.0</c:v>
                </c:pt>
                <c:pt idx="7" formatCode="0">
                  <c:v>800.0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 formatCode="0">
                  <c:v>407.0</c:v>
                </c:pt>
                <c:pt idx="2" formatCode="0">
                  <c:v>720.0</c:v>
                </c:pt>
                <c:pt idx="3" formatCode="0">
                  <c:v>600.0</c:v>
                </c:pt>
                <c:pt idx="5" formatCode="0">
                  <c:v>900.0</c:v>
                </c:pt>
                <c:pt idx="6" formatCode="0">
                  <c:v>20.0</c:v>
                </c:pt>
                <c:pt idx="7" formatCode="0">
                  <c:v>120.0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 formatCode="0">
                  <c:v>953.0</c:v>
                </c:pt>
                <c:pt idx="2" formatCode="0">
                  <c:v>636.0</c:v>
                </c:pt>
                <c:pt idx="3" formatCode="0">
                  <c:v>875.0</c:v>
                </c:pt>
                <c:pt idx="5" formatCode="0">
                  <c:v>1400.0</c:v>
                </c:pt>
                <c:pt idx="6" formatCode="0">
                  <c:v>840.0</c:v>
                </c:pt>
                <c:pt idx="7" formatCode="0">
                  <c:v>470.0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 formatCode="0">
                  <c:v>3071.0</c:v>
                </c:pt>
                <c:pt idx="2" formatCode="0">
                  <c:v>0.0</c:v>
                </c:pt>
                <c:pt idx="3" formatCode="0">
                  <c:v>840.0</c:v>
                </c:pt>
                <c:pt idx="5" formatCode="0">
                  <c:v>300.0</c:v>
                </c:pt>
                <c:pt idx="6" formatCode="0">
                  <c:v>4780.0</c:v>
                </c:pt>
                <c:pt idx="7" formatCode="0">
                  <c:v>210.0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Sheet1!$B$40:$I$40</c:f>
              <c:strCache>
                <c:ptCount val="8"/>
                <c:pt idx="0">
                  <c:v>ZAHMI</c:v>
                </c:pt>
                <c:pt idx="1">
                  <c:v>ZAHIC</c:v>
                </c:pt>
                <c:pt idx="2">
                  <c:v>ZALCM</c:v>
                </c:pt>
                <c:pt idx="3">
                  <c:v>ZASLC</c:v>
                </c:pt>
                <c:pt idx="4">
                  <c:v>ZALOI</c:v>
                </c:pt>
                <c:pt idx="5">
                  <c:v>ZANOC</c:v>
                </c:pt>
                <c:pt idx="6">
                  <c:v>ZABOL</c:v>
                </c:pt>
                <c:pt idx="7">
                  <c:v>ZALOF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 formatCode="0">
                  <c:v>25941.0</c:v>
                </c:pt>
                <c:pt idx="2" formatCode="0">
                  <c:v>7668.0</c:v>
                </c:pt>
                <c:pt idx="3" formatCode="0">
                  <c:v>10107.90831337667</c:v>
                </c:pt>
                <c:pt idx="5" formatCode="0">
                  <c:v>15192.81517000872</c:v>
                </c:pt>
                <c:pt idx="6" formatCode="0">
                  <c:v>3837.599999999999</c:v>
                </c:pt>
                <c:pt idx="7" formatCode="0">
                  <c:v>15567.0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5384968"/>
        <c:axId val="-1953018696"/>
      </c:barChart>
      <c:catAx>
        <c:axId val="-197538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3018696"/>
        <c:crosses val="autoZero"/>
        <c:auto val="1"/>
        <c:lblAlgn val="ctr"/>
        <c:lblOffset val="100"/>
        <c:noMultiLvlLbl val="0"/>
      </c:catAx>
      <c:valAx>
        <c:axId val="-19530186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75384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Sheet1!$K$57:$S$57</c:f>
              <c:numCache>
                <c:formatCode>General</c:formatCode>
                <c:ptCount val="9"/>
                <c:pt idx="0" formatCode="0">
                  <c:v>7980.0</c:v>
                </c:pt>
                <c:pt idx="2" formatCode="0">
                  <c:v>2455.0</c:v>
                </c:pt>
                <c:pt idx="3" formatCode="0">
                  <c:v>5880.0</c:v>
                </c:pt>
                <c:pt idx="5" formatCode="0">
                  <c:v>5870.0</c:v>
                </c:pt>
                <c:pt idx="6" formatCode="0">
                  <c:v>5100.0</c:v>
                </c:pt>
                <c:pt idx="7" formatCode="0">
                  <c:v>6010.0</c:v>
                </c:pt>
                <c:pt idx="8" formatCode="0">
                  <c:v>9612.0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Sheet1!$K$58:$S$58</c:f>
              <c:numCache>
                <c:formatCode>General</c:formatCode>
                <c:ptCount val="9"/>
                <c:pt idx="0" formatCode="0">
                  <c:v>17604.0</c:v>
                </c:pt>
                <c:pt idx="2" formatCode="0">
                  <c:v>4397.0</c:v>
                </c:pt>
                <c:pt idx="3" formatCode="0">
                  <c:v>7590.048000000001</c:v>
                </c:pt>
                <c:pt idx="5" formatCode="0">
                  <c:v>11028.0</c:v>
                </c:pt>
                <c:pt idx="6" formatCode="0">
                  <c:v>5233.0</c:v>
                </c:pt>
                <c:pt idx="7" formatCode="0">
                  <c:v>4148.0</c:v>
                </c:pt>
                <c:pt idx="8" formatCode="0">
                  <c:v>7584.0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Sheet1!$K$59:$S$59</c:f>
              <c:numCache>
                <c:formatCode>General</c:formatCode>
                <c:ptCount val="9"/>
                <c:pt idx="0" formatCode="0">
                  <c:v>3742.0</c:v>
                </c:pt>
                <c:pt idx="2" formatCode="0">
                  <c:v>3227.0</c:v>
                </c:pt>
                <c:pt idx="3" formatCode="0">
                  <c:v>3910.0</c:v>
                </c:pt>
                <c:pt idx="5" formatCode="0">
                  <c:v>2550.0</c:v>
                </c:pt>
                <c:pt idx="6" formatCode="0">
                  <c:v>3510.0</c:v>
                </c:pt>
                <c:pt idx="7" formatCode="0">
                  <c:v>3610.0</c:v>
                </c:pt>
                <c:pt idx="8" formatCode="0">
                  <c:v>1680.0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Sheet1!$K$60:$S$60</c:f>
              <c:numCache>
                <c:formatCode>General</c:formatCode>
                <c:ptCount val="9"/>
                <c:pt idx="0" formatCode="0">
                  <c:v>360.0</c:v>
                </c:pt>
                <c:pt idx="2" formatCode="0">
                  <c:v>0.0</c:v>
                </c:pt>
                <c:pt idx="3" formatCode="0">
                  <c:v>0.0</c:v>
                </c:pt>
                <c:pt idx="5" formatCode="0">
                  <c:v>600.0</c:v>
                </c:pt>
                <c:pt idx="6" formatCode="0">
                  <c:v>2400.0</c:v>
                </c:pt>
                <c:pt idx="7" formatCode="0">
                  <c:v>0.0</c:v>
                </c:pt>
                <c:pt idx="8" formatCode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Sheet1!$K$61:$S$61</c:f>
              <c:numCache>
                <c:formatCode>General</c:formatCode>
                <c:ptCount val="9"/>
                <c:pt idx="0" formatCode="0">
                  <c:v>0.0</c:v>
                </c:pt>
                <c:pt idx="2" formatCode="0">
                  <c:v>1450.0</c:v>
                </c:pt>
                <c:pt idx="3" formatCode="0">
                  <c:v>5000.0</c:v>
                </c:pt>
                <c:pt idx="5" formatCode="0">
                  <c:v>2700.0</c:v>
                </c:pt>
                <c:pt idx="6" formatCode="0">
                  <c:v>1305.0</c:v>
                </c:pt>
                <c:pt idx="7" formatCode="0">
                  <c:v>1550.0</c:v>
                </c:pt>
                <c:pt idx="8" formatCode="0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Sheet1!$K$62:$S$62</c:f>
              <c:numCache>
                <c:formatCode>General</c:formatCode>
                <c:ptCount val="9"/>
                <c:pt idx="0" formatCode="0">
                  <c:v>1000.0</c:v>
                </c:pt>
                <c:pt idx="2" formatCode="0">
                  <c:v>1450.0</c:v>
                </c:pt>
                <c:pt idx="3" formatCode="0">
                  <c:v>1600.0</c:v>
                </c:pt>
                <c:pt idx="5" formatCode="0">
                  <c:v>2000.0</c:v>
                </c:pt>
                <c:pt idx="6" formatCode="0">
                  <c:v>2200.0</c:v>
                </c:pt>
                <c:pt idx="7" formatCode="0">
                  <c:v>1750.0</c:v>
                </c:pt>
                <c:pt idx="8" formatCode="0">
                  <c:v>800.0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Sheet1!$K$63:$S$63</c:f>
              <c:numCache>
                <c:formatCode>General</c:formatCode>
                <c:ptCount val="9"/>
                <c:pt idx="0" formatCode="0">
                  <c:v>1943.0</c:v>
                </c:pt>
                <c:pt idx="2" formatCode="0">
                  <c:v>1350.0</c:v>
                </c:pt>
                <c:pt idx="3" formatCode="0">
                  <c:v>2000.0</c:v>
                </c:pt>
                <c:pt idx="5" formatCode="0">
                  <c:v>3000.0</c:v>
                </c:pt>
                <c:pt idx="6" formatCode="0">
                  <c:v>2000.0</c:v>
                </c:pt>
                <c:pt idx="7" formatCode="0">
                  <c:v>2000.0</c:v>
                </c:pt>
                <c:pt idx="8" formatCode="0">
                  <c:v>1000.0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Sheet1!$K$64:$S$64</c:f>
              <c:numCache>
                <c:formatCode>General</c:formatCode>
                <c:ptCount val="9"/>
                <c:pt idx="0" formatCode="0">
                  <c:v>429.0</c:v>
                </c:pt>
                <c:pt idx="2" formatCode="0">
                  <c:v>1450.0</c:v>
                </c:pt>
                <c:pt idx="3" formatCode="0">
                  <c:v>25.0</c:v>
                </c:pt>
                <c:pt idx="5" formatCode="0">
                  <c:v>1500.0</c:v>
                </c:pt>
                <c:pt idx="6" formatCode="0">
                  <c:v>648.0</c:v>
                </c:pt>
                <c:pt idx="7" formatCode="0">
                  <c:v>1140.0</c:v>
                </c:pt>
                <c:pt idx="8" formatCode="0">
                  <c:v>1440.0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Sheet1!$K$65:$S$65</c:f>
              <c:numCache>
                <c:formatCode>General</c:formatCode>
                <c:ptCount val="9"/>
                <c:pt idx="0" formatCode="0">
                  <c:v>987.0</c:v>
                </c:pt>
                <c:pt idx="2" formatCode="0">
                  <c:v>2400.0</c:v>
                </c:pt>
                <c:pt idx="3" formatCode="0">
                  <c:v>1296.0</c:v>
                </c:pt>
                <c:pt idx="5" formatCode="0">
                  <c:v>768.0</c:v>
                </c:pt>
                <c:pt idx="6" formatCode="0">
                  <c:v>1044.0</c:v>
                </c:pt>
                <c:pt idx="7" formatCode="0">
                  <c:v>1800.0</c:v>
                </c:pt>
                <c:pt idx="8" formatCode="0">
                  <c:v>1260.0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Sheet1!$K$66:$S$66</c:f>
              <c:numCache>
                <c:formatCode>General</c:formatCode>
                <c:ptCount val="9"/>
                <c:pt idx="0" formatCode="0">
                  <c:v>3414.0</c:v>
                </c:pt>
                <c:pt idx="2" formatCode="0">
                  <c:v>1072.0</c:v>
                </c:pt>
                <c:pt idx="3" formatCode="0">
                  <c:v>9240.0</c:v>
                </c:pt>
                <c:pt idx="5" formatCode="0">
                  <c:v>300.0</c:v>
                </c:pt>
                <c:pt idx="6" formatCode="0">
                  <c:v>1400.0</c:v>
                </c:pt>
                <c:pt idx="7" formatCode="0">
                  <c:v>1080.0</c:v>
                </c:pt>
                <c:pt idx="8" formatCode="0">
                  <c:v>5348.0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Sheet1!$K$40:$S$40</c:f>
              <c:strCache>
                <c:ptCount val="9"/>
                <c:pt idx="0">
                  <c:v>ZAHMI</c:v>
                </c:pt>
                <c:pt idx="1">
                  <c:v>ZALOI</c:v>
                </c:pt>
                <c:pt idx="2">
                  <c:v>ZALOF</c:v>
                </c:pt>
                <c:pt idx="3">
                  <c:v>ZABOL</c:v>
                </c:pt>
                <c:pt idx="4">
                  <c:v>ZAHIC</c:v>
                </c:pt>
                <c:pt idx="5">
                  <c:v>ZALCM</c:v>
                </c:pt>
                <c:pt idx="6">
                  <c:v>ZASLC</c:v>
                </c:pt>
                <c:pt idx="7">
                  <c:v>ZANOC</c:v>
                </c:pt>
                <c:pt idx="8">
                  <c:v>ZALOC</c:v>
                </c:pt>
              </c:strCache>
            </c:strRef>
          </c:cat>
          <c:val>
            <c:numRef>
              <c:f>Sheet1!$K$67:$S$67</c:f>
              <c:numCache>
                <c:formatCode>General</c:formatCode>
                <c:ptCount val="9"/>
                <c:pt idx="0" formatCode="0">
                  <c:v>37725.0</c:v>
                </c:pt>
                <c:pt idx="2" formatCode="0">
                  <c:v>36188.5</c:v>
                </c:pt>
                <c:pt idx="3" formatCode="0">
                  <c:v>18748.952</c:v>
                </c:pt>
                <c:pt idx="5" formatCode="0">
                  <c:v>21948.0</c:v>
                </c:pt>
                <c:pt idx="6" formatCode="0">
                  <c:v>19729.90831337667</c:v>
                </c:pt>
                <c:pt idx="7" formatCode="0">
                  <c:v>20683.66085440278</c:v>
                </c:pt>
                <c:pt idx="8" formatCode="0">
                  <c:v>4016.0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4394680"/>
        <c:axId val="2143632376"/>
      </c:barChart>
      <c:catAx>
        <c:axId val="-19543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632376"/>
        <c:crosses val="autoZero"/>
        <c:auto val="1"/>
        <c:lblAlgn val="ctr"/>
        <c:lblOffset val="100"/>
        <c:noMultiLvlLbl val="0"/>
      </c:catAx>
      <c:valAx>
        <c:axId val="2143632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4394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Sheet1!$T$57:$AB$57</c:f>
              <c:numCache>
                <c:formatCode>0</c:formatCode>
                <c:ptCount val="9"/>
                <c:pt idx="0">
                  <c:v>8990.0</c:v>
                </c:pt>
                <c:pt idx="1">
                  <c:v>5910.0</c:v>
                </c:pt>
                <c:pt idx="2">
                  <c:v>7290.0</c:v>
                </c:pt>
                <c:pt idx="3">
                  <c:v>3444.0</c:v>
                </c:pt>
                <c:pt idx="5">
                  <c:v>4704.0</c:v>
                </c:pt>
                <c:pt idx="7">
                  <c:v>7920.0</c:v>
                </c:pt>
                <c:pt idx="8">
                  <c:v>5124.0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Sheet1!$T$58:$AB$58</c:f>
              <c:numCache>
                <c:formatCode>0</c:formatCode>
                <c:ptCount val="9"/>
                <c:pt idx="0">
                  <c:v>8642.0</c:v>
                </c:pt>
                <c:pt idx="1">
                  <c:v>7968.0</c:v>
                </c:pt>
                <c:pt idx="2">
                  <c:v>40707.2</c:v>
                </c:pt>
                <c:pt idx="3">
                  <c:v>11004.0</c:v>
                </c:pt>
                <c:pt idx="5">
                  <c:v>8219.664</c:v>
                </c:pt>
                <c:pt idx="7">
                  <c:v>12756.0</c:v>
                </c:pt>
                <c:pt idx="8">
                  <c:v>8448.0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Sheet1!$T$59:$AB$59</c:f>
              <c:numCache>
                <c:formatCode>0</c:formatCode>
                <c:ptCount val="9"/>
                <c:pt idx="0">
                  <c:v>15880.0</c:v>
                </c:pt>
                <c:pt idx="1">
                  <c:v>4040.0</c:v>
                </c:pt>
                <c:pt idx="2">
                  <c:v>4686.0</c:v>
                </c:pt>
                <c:pt idx="3">
                  <c:v>4653.0</c:v>
                </c:pt>
                <c:pt idx="5">
                  <c:v>5280.0</c:v>
                </c:pt>
                <c:pt idx="7">
                  <c:v>3880.0</c:v>
                </c:pt>
                <c:pt idx="8">
                  <c:v>5430.0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Sheet1!$T$60:$AB$60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720.0</c:v>
                </c:pt>
                <c:pt idx="3">
                  <c:v>0.0</c:v>
                </c:pt>
                <c:pt idx="5">
                  <c:v>0.0</c:v>
                </c:pt>
                <c:pt idx="7">
                  <c:v>0.0</c:v>
                </c:pt>
                <c:pt idx="8">
                  <c:v>1200.0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Sheet1!$T$61:$AB$61</c:f>
              <c:numCache>
                <c:formatCode>0</c:formatCode>
                <c:ptCount val="9"/>
                <c:pt idx="0">
                  <c:v>25800.0</c:v>
                </c:pt>
                <c:pt idx="1">
                  <c:v>21960.0</c:v>
                </c:pt>
                <c:pt idx="2">
                  <c:v>10300.0</c:v>
                </c:pt>
                <c:pt idx="3">
                  <c:v>23957.0</c:v>
                </c:pt>
                <c:pt idx="5">
                  <c:v>11500.0</c:v>
                </c:pt>
                <c:pt idx="7">
                  <c:v>300.0</c:v>
                </c:pt>
                <c:pt idx="8">
                  <c:v>20610.0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Sheet1!$T$62:$AB$62</c:f>
              <c:numCache>
                <c:formatCode>0</c:formatCode>
                <c:ptCount val="9"/>
                <c:pt idx="0">
                  <c:v>55000.0</c:v>
                </c:pt>
                <c:pt idx="1">
                  <c:v>3200.0</c:v>
                </c:pt>
                <c:pt idx="2">
                  <c:v>16487.0</c:v>
                </c:pt>
                <c:pt idx="3">
                  <c:v>5381.0</c:v>
                </c:pt>
                <c:pt idx="5">
                  <c:v>25800.0</c:v>
                </c:pt>
                <c:pt idx="7">
                  <c:v>480.0</c:v>
                </c:pt>
                <c:pt idx="8">
                  <c:v>4700.0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Sheet1!$T$63:$AB$63</c:f>
              <c:numCache>
                <c:formatCode>0</c:formatCode>
                <c:ptCount val="9"/>
                <c:pt idx="0">
                  <c:v>8000.0</c:v>
                </c:pt>
                <c:pt idx="1">
                  <c:v>4500.0</c:v>
                </c:pt>
                <c:pt idx="2">
                  <c:v>5286.0</c:v>
                </c:pt>
                <c:pt idx="3">
                  <c:v>4900.0</c:v>
                </c:pt>
                <c:pt idx="5">
                  <c:v>4000.0</c:v>
                </c:pt>
                <c:pt idx="7">
                  <c:v>1800.0</c:v>
                </c:pt>
                <c:pt idx="8">
                  <c:v>4500.0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Sheet1!$T$64:$AB$64</c:f>
              <c:numCache>
                <c:formatCode>0</c:formatCode>
                <c:ptCount val="9"/>
                <c:pt idx="0">
                  <c:v>1500.0</c:v>
                </c:pt>
                <c:pt idx="1">
                  <c:v>1640.0</c:v>
                </c:pt>
                <c:pt idx="2">
                  <c:v>0.0</c:v>
                </c:pt>
                <c:pt idx="3">
                  <c:v>500.0</c:v>
                </c:pt>
                <c:pt idx="5">
                  <c:v>20.0</c:v>
                </c:pt>
                <c:pt idx="7">
                  <c:v>0.0</c:v>
                </c:pt>
                <c:pt idx="8">
                  <c:v>950.0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Sheet1!$T$65:$AB$65</c:f>
              <c:numCache>
                <c:formatCode>0</c:formatCode>
                <c:ptCount val="9"/>
                <c:pt idx="0">
                  <c:v>13200.0</c:v>
                </c:pt>
                <c:pt idx="1">
                  <c:v>3360.0</c:v>
                </c:pt>
                <c:pt idx="2">
                  <c:v>21286.0</c:v>
                </c:pt>
                <c:pt idx="3">
                  <c:v>3200.0</c:v>
                </c:pt>
                <c:pt idx="5">
                  <c:v>2040.0</c:v>
                </c:pt>
                <c:pt idx="7">
                  <c:v>9600.0</c:v>
                </c:pt>
                <c:pt idx="8">
                  <c:v>4700.0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Sheet1!$T$66:$AB$66</c:f>
              <c:numCache>
                <c:formatCode>0</c:formatCode>
                <c:ptCount val="9"/>
                <c:pt idx="0">
                  <c:v>12800.0</c:v>
                </c:pt>
                <c:pt idx="1">
                  <c:v>2700.0</c:v>
                </c:pt>
                <c:pt idx="2">
                  <c:v>13717.0</c:v>
                </c:pt>
                <c:pt idx="3">
                  <c:v>9700.0</c:v>
                </c:pt>
                <c:pt idx="5">
                  <c:v>25800.0</c:v>
                </c:pt>
                <c:pt idx="7">
                  <c:v>0.0</c:v>
                </c:pt>
                <c:pt idx="8">
                  <c:v>3840.0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Sheet1!$T$40:$AB$40</c:f>
              <c:strCache>
                <c:ptCount val="9"/>
                <c:pt idx="0">
                  <c:v>ZALCM</c:v>
                </c:pt>
                <c:pt idx="1">
                  <c:v>ZANOC</c:v>
                </c:pt>
                <c:pt idx="2">
                  <c:v>ZAHMI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ZALOI</c:v>
                </c:pt>
                <c:pt idx="7">
                  <c:v>ZALOC</c:v>
                </c:pt>
                <c:pt idx="8">
                  <c:v>ZASLC</c:v>
                </c:pt>
              </c:strCache>
            </c:strRef>
          </c:cat>
          <c:val>
            <c:numRef>
              <c:f>Sheet1!$T$67:$AB$67</c:f>
              <c:numCache>
                <c:formatCode>0</c:formatCode>
                <c:ptCount val="9"/>
                <c:pt idx="0">
                  <c:v>29463.0</c:v>
                </c:pt>
                <c:pt idx="1">
                  <c:v>80824.90322580645</c:v>
                </c:pt>
                <c:pt idx="2">
                  <c:v>12764.8</c:v>
                </c:pt>
                <c:pt idx="3">
                  <c:v>55485.0</c:v>
                </c:pt>
                <c:pt idx="5">
                  <c:v>30516.336</c:v>
                </c:pt>
                <c:pt idx="7">
                  <c:v>62084.0</c:v>
                </c:pt>
                <c:pt idx="8">
                  <c:v>29006.92405063292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3332168"/>
        <c:axId val="-2058837320"/>
      </c:barChart>
      <c:catAx>
        <c:axId val="-20033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837320"/>
        <c:crosses val="autoZero"/>
        <c:auto val="1"/>
        <c:lblAlgn val="ctr"/>
        <c:lblOffset val="100"/>
        <c:noMultiLvlLbl val="0"/>
      </c:catAx>
      <c:valAx>
        <c:axId val="-20588373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0333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Cash Expenditure</a:t>
            </a:r>
          </a:p>
        </c:rich>
      </c:tx>
      <c:layout>
        <c:manualLayout>
          <c:xMode val="edge"/>
          <c:yMode val="edge"/>
          <c:x val="0.252811397257241"/>
          <c:y val="0.000750615632505396"/>
        </c:manualLayout>
      </c:layout>
      <c:overlay val="1"/>
      <c:spPr>
        <a:solidFill>
          <a:srgbClr val="FFFFFF"/>
        </a:solidFill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Sheet1!$AC$57:$AK$57</c:f>
              <c:numCache>
                <c:formatCode>0</c:formatCode>
                <c:ptCount val="9"/>
                <c:pt idx="0">
                  <c:v>4470.0</c:v>
                </c:pt>
                <c:pt idx="1">
                  <c:v>2940.0</c:v>
                </c:pt>
                <c:pt idx="2">
                  <c:v>10920.0</c:v>
                </c:pt>
                <c:pt idx="3">
                  <c:v>4224.0</c:v>
                </c:pt>
                <c:pt idx="4">
                  <c:v>3444.0</c:v>
                </c:pt>
                <c:pt idx="6">
                  <c:v>8390.0</c:v>
                </c:pt>
                <c:pt idx="8">
                  <c:v>8010.0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non-staple food</c:v>
                </c:pt>
              </c:strCache>
            </c:strRef>
          </c:tx>
          <c:spPr>
            <a:solidFill>
              <a:srgbClr val="CC3300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Sheet1!$AC$58:$AK$58</c:f>
              <c:numCache>
                <c:formatCode>0</c:formatCode>
                <c:ptCount val="9"/>
                <c:pt idx="0">
                  <c:v>9908.0</c:v>
                </c:pt>
                <c:pt idx="1">
                  <c:v>14723.52</c:v>
                </c:pt>
                <c:pt idx="2">
                  <c:v>17594.0</c:v>
                </c:pt>
                <c:pt idx="3">
                  <c:v>13878.0</c:v>
                </c:pt>
                <c:pt idx="4">
                  <c:v>18924.0</c:v>
                </c:pt>
                <c:pt idx="6">
                  <c:v>9736.799999999999</c:v>
                </c:pt>
                <c:pt idx="8">
                  <c:v>40761.2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HH items</c:v>
                </c:pt>
              </c:strCache>
            </c:strRef>
          </c:tx>
          <c:spPr>
            <a:solidFill>
              <a:srgbClr val="BFBFBF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Sheet1!$AC$59:$AK$59</c:f>
              <c:numCache>
                <c:formatCode>0</c:formatCode>
                <c:ptCount val="9"/>
                <c:pt idx="0">
                  <c:v>4620.0</c:v>
                </c:pt>
                <c:pt idx="1">
                  <c:v>8050.0</c:v>
                </c:pt>
                <c:pt idx="2">
                  <c:v>25000.0</c:v>
                </c:pt>
                <c:pt idx="3">
                  <c:v>7330.0</c:v>
                </c:pt>
                <c:pt idx="4">
                  <c:v>9170.0</c:v>
                </c:pt>
                <c:pt idx="6">
                  <c:v>5760.0</c:v>
                </c:pt>
                <c:pt idx="8">
                  <c:v>7340.0</c:v>
                </c:pt>
              </c:numCache>
            </c:numRef>
          </c:val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B9CDE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Sheet1!$AC$60:$AK$60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6">
                  <c:v>0.0</c:v>
                </c:pt>
                <c:pt idx="8">
                  <c:v>720.0</c:v>
                </c:pt>
              </c:numCache>
            </c:numRef>
          </c:val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inputs</c:v>
                </c:pt>
              </c:strCache>
            </c:strRef>
          </c:tx>
          <c:spPr>
            <a:solidFill>
              <a:srgbClr val="EBF1DE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Sheet1!$AC$61:$AK$61</c:f>
              <c:numCache>
                <c:formatCode>0</c:formatCode>
                <c:ptCount val="9"/>
                <c:pt idx="0">
                  <c:v>49180.0</c:v>
                </c:pt>
                <c:pt idx="1">
                  <c:v>14740.0</c:v>
                </c:pt>
                <c:pt idx="2">
                  <c:v>44100.0</c:v>
                </c:pt>
                <c:pt idx="3">
                  <c:v>40070.0</c:v>
                </c:pt>
                <c:pt idx="4">
                  <c:v>46900.0</c:v>
                </c:pt>
                <c:pt idx="6">
                  <c:v>9900.0</c:v>
                </c:pt>
                <c:pt idx="8">
                  <c:v>22855.0</c:v>
                </c:pt>
              </c:numCache>
            </c:numRef>
          </c:val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social serv.</c:v>
                </c:pt>
              </c:strCache>
            </c:strRef>
          </c:tx>
          <c:spPr>
            <a:solidFill>
              <a:srgbClr val="F2088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Sheet1!$AC$62:$AK$62</c:f>
              <c:numCache>
                <c:formatCode>0</c:formatCode>
                <c:ptCount val="9"/>
                <c:pt idx="0">
                  <c:v>7000.0</c:v>
                </c:pt>
                <c:pt idx="1">
                  <c:v>50200.0</c:v>
                </c:pt>
                <c:pt idx="2">
                  <c:v>67000.0</c:v>
                </c:pt>
                <c:pt idx="3">
                  <c:v>11500.0</c:v>
                </c:pt>
                <c:pt idx="4">
                  <c:v>14300.0</c:v>
                </c:pt>
                <c:pt idx="6">
                  <c:v>55800.0</c:v>
                </c:pt>
                <c:pt idx="8">
                  <c:v>31280.0</c:v>
                </c:pt>
              </c:numCache>
            </c:numRef>
          </c:val>
        </c:ser>
        <c:ser>
          <c:idx val="6"/>
          <c:order val="6"/>
          <c:tx>
            <c:strRef>
              <c:f>Sheet1!$A$63</c:f>
              <c:strCache>
                <c:ptCount val="1"/>
                <c:pt idx="0">
                  <c:v>clothes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Sheet1!$AC$63:$AK$63</c:f>
              <c:numCache>
                <c:formatCode>0</c:formatCode>
                <c:ptCount val="9"/>
                <c:pt idx="0">
                  <c:v>6000.0</c:v>
                </c:pt>
                <c:pt idx="1">
                  <c:v>10000.0</c:v>
                </c:pt>
                <c:pt idx="2">
                  <c:v>10000.0</c:v>
                </c:pt>
                <c:pt idx="3">
                  <c:v>5000.0</c:v>
                </c:pt>
                <c:pt idx="4">
                  <c:v>7000.0</c:v>
                </c:pt>
                <c:pt idx="6">
                  <c:v>10000.0</c:v>
                </c:pt>
                <c:pt idx="8">
                  <c:v>7986.0</c:v>
                </c:pt>
              </c:numCache>
            </c:numRef>
          </c:val>
        </c:ser>
        <c:ser>
          <c:idx val="7"/>
          <c:order val="7"/>
          <c:tx>
            <c:strRef>
              <c:f>Sheet1!$A$64</c:f>
              <c:strCache>
                <c:ptCount val="1"/>
                <c:pt idx="0">
                  <c:v>tax &amp; gifts</c:v>
                </c:pt>
              </c:strCache>
            </c:strRef>
          </c:tx>
          <c:spPr>
            <a:solidFill>
              <a:srgbClr val="E6B9B8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Sheet1!$AC$64:$AK$64</c:f>
              <c:numCache>
                <c:formatCode>0</c:formatCode>
                <c:ptCount val="9"/>
                <c:pt idx="0">
                  <c:v>3200.0</c:v>
                </c:pt>
                <c:pt idx="1">
                  <c:v>70.0</c:v>
                </c:pt>
                <c:pt idx="2">
                  <c:v>12000.0</c:v>
                </c:pt>
                <c:pt idx="3">
                  <c:v>1135.0</c:v>
                </c:pt>
                <c:pt idx="4">
                  <c:v>3360.0</c:v>
                </c:pt>
                <c:pt idx="6">
                  <c:v>13220.0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Sheet1!$A$65</c:f>
              <c:strCache>
                <c:ptCount val="1"/>
                <c:pt idx="0">
                  <c:v>transport &amp; communication</c:v>
                </c:pt>
              </c:strCache>
            </c:strRef>
          </c:tx>
          <c:spPr>
            <a:solidFill>
              <a:srgbClr val="26262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Sheet1!$AC$65:$AK$65</c:f>
              <c:numCache>
                <c:formatCode>0</c:formatCode>
                <c:ptCount val="9"/>
                <c:pt idx="0">
                  <c:v>16000.0</c:v>
                </c:pt>
                <c:pt idx="1">
                  <c:v>19200.0</c:v>
                </c:pt>
                <c:pt idx="2">
                  <c:v>30000.0</c:v>
                </c:pt>
                <c:pt idx="3">
                  <c:v>6400.0</c:v>
                </c:pt>
                <c:pt idx="4">
                  <c:v>9300.0</c:v>
                </c:pt>
                <c:pt idx="6">
                  <c:v>27612.0</c:v>
                </c:pt>
                <c:pt idx="8">
                  <c:v>29524.0</c:v>
                </c:pt>
              </c:numCache>
            </c:numRef>
          </c:val>
        </c:ser>
        <c:ser>
          <c:idx val="9"/>
          <c:order val="9"/>
          <c:tx>
            <c:strRef>
              <c:f>Sheet1!$A$66</c:f>
              <c:strCache>
                <c:ptCount val="1"/>
                <c:pt idx="0">
                  <c:v>other (entertainment, etc.)</c:v>
                </c:pt>
              </c:strCache>
            </c:strRef>
          </c:tx>
          <c:spPr>
            <a:solidFill>
              <a:srgbClr val="A99BBD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Sheet1!$AC$66:$AK$66</c:f>
              <c:numCache>
                <c:formatCode>0</c:formatCode>
                <c:ptCount val="9"/>
                <c:pt idx="0">
                  <c:v>5180.0</c:v>
                </c:pt>
                <c:pt idx="1">
                  <c:v>155000.0</c:v>
                </c:pt>
                <c:pt idx="2">
                  <c:v>30000.0</c:v>
                </c:pt>
                <c:pt idx="3">
                  <c:v>5840.0</c:v>
                </c:pt>
                <c:pt idx="4">
                  <c:v>12600.0</c:v>
                </c:pt>
                <c:pt idx="6">
                  <c:v>52800.0</c:v>
                </c:pt>
                <c:pt idx="8">
                  <c:v>17100.0</c:v>
                </c:pt>
              </c:numCache>
            </c:numRef>
          </c:val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income minus expenditure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Sheet1!$AC$40:$AJ$40</c:f>
              <c:strCache>
                <c:ptCount val="8"/>
                <c:pt idx="0">
                  <c:v>ZANOC</c:v>
                </c:pt>
                <c:pt idx="1">
                  <c:v>ZABOL</c:v>
                </c:pt>
                <c:pt idx="2">
                  <c:v>ZALCM</c:v>
                </c:pt>
                <c:pt idx="3">
                  <c:v>ZASLC</c:v>
                </c:pt>
                <c:pt idx="4">
                  <c:v>ZALOF</c:v>
                </c:pt>
                <c:pt idx="5">
                  <c:v>ZALOI</c:v>
                </c:pt>
                <c:pt idx="6">
                  <c:v>ZALOC</c:v>
                </c:pt>
                <c:pt idx="7">
                  <c:v>ZAHIC</c:v>
                </c:pt>
              </c:strCache>
            </c:strRef>
          </c:cat>
          <c:val>
            <c:numRef>
              <c:f>Sheet1!$AC$67:$AK$67</c:f>
              <c:numCache>
                <c:formatCode>0</c:formatCode>
                <c:ptCount val="9"/>
                <c:pt idx="0">
                  <c:v>234754.9032258064</c:v>
                </c:pt>
                <c:pt idx="1">
                  <c:v>34576.47999999998</c:v>
                </c:pt>
                <c:pt idx="2">
                  <c:v>55636.0</c:v>
                </c:pt>
                <c:pt idx="3">
                  <c:v>204856.9240506329</c:v>
                </c:pt>
                <c:pt idx="4">
                  <c:v>147822.0</c:v>
                </c:pt>
                <c:pt idx="6">
                  <c:v>27131.20000000001</c:v>
                </c:pt>
                <c:pt idx="8">
                  <c:v>46139.79999999999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2478776"/>
        <c:axId val="-1956339560"/>
      </c:barChart>
      <c:catAx>
        <c:axId val="-19524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56339560"/>
        <c:crosses val="autoZero"/>
        <c:auto val="1"/>
        <c:lblAlgn val="ctr"/>
        <c:lblOffset val="100"/>
        <c:noMultiLvlLbl val="0"/>
      </c:catAx>
      <c:valAx>
        <c:axId val="-1956339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195247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768027898095"/>
          <c:y val="0.0733590733590734"/>
          <c:w val="0.231958678715248"/>
          <c:h val="0.85294226735171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Size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(Sheet1!$B$10,Sheet1!$F$10,Sheet1!$J$10,Sheet1!$N$10,Sheet1!$R$10,Sheet1!$V$10,Sheet1!$Z$10,Sheet1!$AD$10,Sheet1!$AH$10)</c:f>
              <c:numCache>
                <c:formatCode>0</c:formatCode>
                <c:ptCount val="9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7.0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(Sheet1!$C$10,Sheet1!$G$10,Sheet1!$K$10,Sheet1!$O$10,Sheet1!$S$10,Sheet1!$W$10,Sheet1!$AA$10,Sheet1!$AE$10,Sheet1!$AI$10)</c:f>
              <c:numCache>
                <c:formatCode>0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(Sheet1!$D$10,Sheet1!$H$10,Sheet1!$L$10,Sheet1!$P$10,Sheet1!$T$10,Sheet1!$X$10,Sheet1!$AB$10,Sheet1!$AF$10,Sheet1!$AJ$10)</c:f>
              <c:numCache>
                <c:formatCode>0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(Sheet1!$B$3,Sheet1!$F$3,Sheet1!$J$3,Sheet1!$N$3,Sheet1!$R$3,Sheet1!$V$3,Sheet1!$Z$3,Sheet1!$AD$3,Sheet1!$AH$3)</c:f>
              <c:strCache>
                <c:ptCount val="9"/>
                <c:pt idx="0">
                  <c:v>ZALCM</c:v>
                </c:pt>
                <c:pt idx="1">
                  <c:v>ZASLC</c:v>
                </c:pt>
                <c:pt idx="2">
                  <c:v>ZALOI</c:v>
                </c:pt>
                <c:pt idx="3">
                  <c:v>ZALOC</c:v>
                </c:pt>
                <c:pt idx="4">
                  <c:v>ZABOL</c:v>
                </c:pt>
                <c:pt idx="5">
                  <c:v>ZANOC</c:v>
                </c:pt>
                <c:pt idx="6">
                  <c:v>ZAHMI</c:v>
                </c:pt>
                <c:pt idx="7">
                  <c:v>ZAHIC</c:v>
                </c:pt>
                <c:pt idx="8">
                  <c:v>ZALOF</c:v>
                </c:pt>
              </c:strCache>
            </c:strRef>
          </c:cat>
          <c:val>
            <c:numRef>
              <c:f>(Sheet1!$E$10,Sheet1!$I$10,Sheet1!$M$10,Sheet1!$Q$10,Sheet1!$U$10,Sheet1!$Y$10,Sheet1!$AC$10,Sheet1!$AG$10,Sheet1!$AK$10)</c:f>
              <c:numCache>
                <c:formatCode>0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68648"/>
        <c:axId val="2142265512"/>
      </c:lineChart>
      <c:catAx>
        <c:axId val="21422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65512"/>
        <c:crosses val="autoZero"/>
        <c:auto val="1"/>
        <c:lblAlgn val="ctr"/>
        <c:lblOffset val="100"/>
        <c:noMultiLvlLbl val="0"/>
      </c:catAx>
      <c:valAx>
        <c:axId val="2142265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226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Owned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(Sheet1!$B$14,Sheet1!$F$14,Sheet1!$J$14,Sheet1!$N$14,Sheet1!$R$14,Sheet1!$V$14,Sheet1!$Z$14,Sheet1!$AD$14,Sheet1!$AH$14)</c:f>
              <c:numCache>
                <c:formatCode>0.00</c:formatCode>
                <c:ptCount val="9"/>
                <c:pt idx="0">
                  <c:v>0.6</c:v>
                </c:pt>
                <c:pt idx="1">
                  <c:v>0.25</c:v>
                </c:pt>
                <c:pt idx="2">
                  <c:v>1.0</c:v>
                </c:pt>
                <c:pt idx="3">
                  <c:v>1.0</c:v>
                </c:pt>
                <c:pt idx="4">
                  <c:v>0.75</c:v>
                </c:pt>
                <c:pt idx="5">
                  <c:v>0.25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(Sheet1!$C$14,Sheet1!$G$14,Sheet1!$K$14,Sheet1!$O$14,Sheet1!$S$14,Sheet1!$W$14,Sheet1!$AA$14,Sheet1!$AE$14,Sheet1!$AI$14)</c:f>
              <c:numCache>
                <c:formatCode>0.00</c:formatCode>
                <c:ptCount val="9"/>
                <c:pt idx="0">
                  <c:v>0.129</c:v>
                </c:pt>
                <c:pt idx="1">
                  <c:v>0.7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0.5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(Sheet1!$D$14,Sheet1!$H$14,Sheet1!$L$14,Sheet1!$P$14,Sheet1!$T$14,Sheet1!$X$14,Sheet1!$AB$14,Sheet1!$AF$14,Sheet1!$AJ$14)</c:f>
              <c:numCache>
                <c:formatCode>0.00</c:formatCode>
                <c:ptCount val="9"/>
                <c:pt idx="0">
                  <c:v>0.5</c:v>
                </c:pt>
                <c:pt idx="1">
                  <c:v>1.5</c:v>
                </c:pt>
                <c:pt idx="2">
                  <c:v>2.0</c:v>
                </c:pt>
                <c:pt idx="3">
                  <c:v>1.5</c:v>
                </c:pt>
                <c:pt idx="4">
                  <c:v>1.2</c:v>
                </c:pt>
                <c:pt idx="5">
                  <c:v>1.0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(Sheet1!$B$12,Sheet1!$F$12,Sheet1!$J$12,Sheet1!$N$12,Sheet1!$R$12,Sheet1!$V$12,Sheet1!$Z$12,Sheet1!$AD$12,Sheet1!$AH$12)</c:f>
              <c:strCache>
                <c:ptCount val="9"/>
                <c:pt idx="0">
                  <c:v>ZALOC</c:v>
                </c:pt>
                <c:pt idx="1">
                  <c:v>ZALOF</c:v>
                </c:pt>
                <c:pt idx="2">
                  <c:v>ZALCM</c:v>
                </c:pt>
                <c:pt idx="3">
                  <c:v>ZANOC</c:v>
                </c:pt>
                <c:pt idx="4">
                  <c:v>ZALOI</c:v>
                </c:pt>
                <c:pt idx="5">
                  <c:v>ZABOL</c:v>
                </c:pt>
                <c:pt idx="6">
                  <c:v>ZAHIC</c:v>
                </c:pt>
                <c:pt idx="7">
                  <c:v>ZASLC</c:v>
                </c:pt>
                <c:pt idx="8">
                  <c:v>ZAHMI</c:v>
                </c:pt>
              </c:strCache>
            </c:strRef>
          </c:cat>
          <c:val>
            <c:numRef>
              <c:f>(Sheet1!$E$14,Sheet1!$I$14,Sheet1!$M$14,Sheet1!$Q$14,Sheet1!$U$14,Sheet1!$Y$14,Sheet1!$AC$14,Sheet1!$AG$14,Sheet1!$AK$14)</c:f>
              <c:numCache>
                <c:formatCode>0.00</c:formatCode>
                <c:ptCount val="9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1.5</c:v>
                </c:pt>
                <c:pt idx="7">
                  <c:v>1.0</c:v>
                </c:pt>
                <c:pt idx="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3368"/>
        <c:axId val="2142250232"/>
      </c:lineChart>
      <c:catAx>
        <c:axId val="21422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50232"/>
        <c:crosses val="autoZero"/>
        <c:auto val="1"/>
        <c:lblAlgn val="ctr"/>
        <c:lblOffset val="100"/>
        <c:noMultiLvlLbl val="0"/>
      </c:catAx>
      <c:valAx>
        <c:axId val="2142250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225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Cattle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(Sheet1!$B$19,Sheet1!$F$19,Sheet1!$J$19,Sheet1!$N$19,Sheet1!$R$19,Sheet1!$V$19,Sheet1!$Z$19,Sheet1!$AD$19,Sheet1!$AH$19)</c:f>
              <c:numCache>
                <c:formatCode>General</c:formatCode>
                <c:ptCount val="9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(Sheet1!$C$19,Sheet1!$G$19,Sheet1!$K$19,Sheet1!$O$19,Sheet1!$S$19,Sheet1!$W$19,Sheet1!$AA$19,Sheet1!$AE$19,Sheet1!$AI$19)</c:f>
              <c:numCache>
                <c:formatCode>General</c:formatCode>
                <c:ptCount val="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(Sheet1!$D$19,Sheet1!$H$19,Sheet1!$L$19,Sheet1!$P$19,Sheet1!$T$19,Sheet1!$X$19,Sheet1!$AB$19,Sheet1!$AF$19,Sheet1!$AJ$19)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10.0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(Sheet1!$E$19,Sheet1!$I$19,Sheet1!$M$19,Sheet1!$Q$19,Sheet1!$U$19,Sheet1!$Y$19,Sheet1!$AC$19,Sheet1!$AG$19,Sheet1!$AK$19)</c:f>
              <c:numCache>
                <c:formatCode>General</c:formatCode>
                <c:ptCount val="9"/>
                <c:pt idx="0">
                  <c:v>50.0</c:v>
                </c:pt>
                <c:pt idx="1">
                  <c:v>30.0</c:v>
                </c:pt>
                <c:pt idx="2">
                  <c:v>20.0</c:v>
                </c:pt>
                <c:pt idx="3">
                  <c:v>20.0</c:v>
                </c:pt>
                <c:pt idx="4">
                  <c:v>19.0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36616"/>
        <c:axId val="2145733480"/>
      </c:lineChart>
      <c:catAx>
        <c:axId val="214573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33480"/>
        <c:crosses val="autoZero"/>
        <c:auto val="1"/>
        <c:lblAlgn val="ctr"/>
        <c:lblOffset val="100"/>
        <c:noMultiLvlLbl val="0"/>
      </c:catAx>
      <c:valAx>
        <c:axId val="214573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3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Goats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Very 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(Sheet1!$B$23,Sheet1!$F$23,Sheet1!$J$23,Sheet1!$N$23,Sheet1!$R$23,Sheet1!$V$23,Sheet1!$Z$23,Sheet1!$AD$23,Sheet1!$AH$23)</c:f>
              <c:numCache>
                <c:formatCode>General</c:formatCode>
                <c:ptCount val="9"/>
                <c:pt idx="0">
                  <c:v>5.0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Poor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(Sheet1!$C$23,Sheet1!$G$23,Sheet1!$K$23,Sheet1!$O$23,Sheet1!$S$23,Sheet1!$W$23,Sheet1!$AA$23,Sheet1!$AE$23,Sheet1!$AI$23)</c:f>
              <c:numCache>
                <c:formatCode>General</c:formatCode>
                <c:ptCount val="9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Middle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(Sheet1!$D$23,Sheet1!$H$23,Sheet1!$L$23,Sheet1!$P$23,Sheet1!$T$23,Sheet1!$X$23,Sheet1!$AB$23,Sheet1!$AF$23,Sheet1!$AJ$23)</c:f>
              <c:numCache>
                <c:formatCode>General</c:formatCode>
                <c:ptCount val="9"/>
                <c:pt idx="0">
                  <c:v>20.0</c:v>
                </c:pt>
                <c:pt idx="1">
                  <c:v>10.0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  <c:pt idx="5">
                  <c:v>2.0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Better Off</c:v>
                </c:pt>
              </c:strCache>
            </c:strRef>
          </c:tx>
          <c:cat>
            <c:strRef>
              <c:f>(Sheet1!$B$17,Sheet1!$F$17,Sheet1!$J$17,Sheet1!$N$17,Sheet1!$R$17,Sheet1!$V$17,Sheet1!$Z$17,Sheet1!$AD$17,Sheet1!$AH$17)</c:f>
              <c:strCache>
                <c:ptCount val="9"/>
                <c:pt idx="0">
                  <c:v>ZALCM</c:v>
                </c:pt>
                <c:pt idx="1">
                  <c:v>ZALOI</c:v>
                </c:pt>
                <c:pt idx="2">
                  <c:v>ZABOL</c:v>
                </c:pt>
                <c:pt idx="3">
                  <c:v>ZAHIC</c:v>
                </c:pt>
                <c:pt idx="4">
                  <c:v>ZANOC</c:v>
                </c:pt>
                <c:pt idx="5">
                  <c:v>ZASLC</c:v>
                </c:pt>
                <c:pt idx="6">
                  <c:v>ZAHMI</c:v>
                </c:pt>
                <c:pt idx="7">
                  <c:v>ZALOF</c:v>
                </c:pt>
                <c:pt idx="8">
                  <c:v>ZALOC</c:v>
                </c:pt>
              </c:strCache>
            </c:strRef>
          </c:cat>
          <c:val>
            <c:numRef>
              <c:f>(Sheet1!$E$23,Sheet1!$I$23,Sheet1!$M$23,Sheet1!$Q$23,Sheet1!$U$23,Sheet1!$Y$23,Sheet1!$AC$23,Sheet1!$AG$23,Sheet1!$AK$23)</c:f>
              <c:numCache>
                <c:formatCode>General</c:formatCode>
                <c:ptCount val="9"/>
                <c:pt idx="0">
                  <c:v>25.0</c:v>
                </c:pt>
                <c:pt idx="1">
                  <c:v>20.0</c:v>
                </c:pt>
                <c:pt idx="2">
                  <c:v>20.0</c:v>
                </c:pt>
                <c:pt idx="3">
                  <c:v>18.0</c:v>
                </c:pt>
                <c:pt idx="4">
                  <c:v>15.0</c:v>
                </c:pt>
                <c:pt idx="5">
                  <c:v>12.0</c:v>
                </c:pt>
                <c:pt idx="6">
                  <c:v>10.0</c:v>
                </c:pt>
                <c:pt idx="7">
                  <c:v>10.0</c:v>
                </c:pt>
                <c:pt idx="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85320"/>
        <c:axId val="2146888440"/>
      </c:lineChart>
      <c:catAx>
        <c:axId val="214688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88440"/>
        <c:crosses val="autoZero"/>
        <c:auto val="1"/>
        <c:lblAlgn val="ctr"/>
        <c:lblOffset val="100"/>
        <c:noMultiLvlLbl val="0"/>
      </c:catAx>
      <c:valAx>
        <c:axId val="21468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8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Very Poor: Sources of Food</a:t>
            </a:r>
          </a:p>
        </c:rich>
      </c:tx>
      <c:layout>
        <c:manualLayout>
          <c:xMode val="edge"/>
          <c:yMode val="edge"/>
          <c:x val="0.300263066853023"/>
          <c:y val="0.037037037037037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Sheet1!$B$25:$J$25</c:f>
              <c:strCache>
                <c:ptCount val="9"/>
                <c:pt idx="0">
                  <c:v>ZASLC</c:v>
                </c:pt>
                <c:pt idx="1">
                  <c:v>ZANOC</c:v>
                </c:pt>
                <c:pt idx="2">
                  <c:v>ZALOI</c:v>
                </c:pt>
                <c:pt idx="3">
                  <c:v>ZALOF</c:v>
                </c:pt>
                <c:pt idx="4">
                  <c:v>ZAHIC</c:v>
                </c:pt>
                <c:pt idx="5">
                  <c:v>ZABOL</c:v>
                </c:pt>
                <c:pt idx="6">
                  <c:v>ZAHMI</c:v>
                </c:pt>
                <c:pt idx="7">
                  <c:v>ZALCM</c:v>
                </c:pt>
                <c:pt idx="8">
                  <c:v>ZALOC</c:v>
                </c:pt>
              </c:strCache>
            </c:strRef>
          </c:cat>
          <c:val>
            <c:numRef>
              <c:f>Sheet1!$B$28:$J$28</c:f>
              <c:numCache>
                <c:formatCode>0%</c:formatCode>
                <c:ptCount val="9"/>
                <c:pt idx="0">
                  <c:v>0.0615115479452055</c:v>
                </c:pt>
                <c:pt idx="1">
                  <c:v>0.0378532602739726</c:v>
                </c:pt>
                <c:pt idx="2">
                  <c:v>0.0959822596513076</c:v>
                </c:pt>
                <c:pt idx="3">
                  <c:v>0.126177534246575</c:v>
                </c:pt>
                <c:pt idx="4">
                  <c:v>0.0105147945205479</c:v>
                </c:pt>
                <c:pt idx="5">
                  <c:v>0.034167650996264</c:v>
                </c:pt>
                <c:pt idx="6">
                  <c:v>0.0</c:v>
                </c:pt>
                <c:pt idx="7">
                  <c:v>0.113559780821918</c:v>
                </c:pt>
                <c:pt idx="8">
                  <c:v>0.0525739726027397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Sheet1!$B$29:$J$29</c:f>
              <c:numCache>
                <c:formatCode>0%</c:formatCode>
                <c:ptCount val="9"/>
                <c:pt idx="0">
                  <c:v>0.124114387090079</c:v>
                </c:pt>
                <c:pt idx="1">
                  <c:v>0.00721046077210461</c:v>
                </c:pt>
                <c:pt idx="2">
                  <c:v>0.105275479036945</c:v>
                </c:pt>
                <c:pt idx="3">
                  <c:v>0.0586569115815691</c:v>
                </c:pt>
                <c:pt idx="4">
                  <c:v>0.0697264503943545</c:v>
                </c:pt>
                <c:pt idx="5">
                  <c:v>0.0379842349003736</c:v>
                </c:pt>
                <c:pt idx="6">
                  <c:v>0.0</c:v>
                </c:pt>
                <c:pt idx="7">
                  <c:v>0.111924916147779</c:v>
                </c:pt>
                <c:pt idx="8">
                  <c:v>0.0593074636778746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Sheet1!$B$30:$J$30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0.00262507783312578</c:v>
                </c:pt>
                <c:pt idx="5">
                  <c:v>0.0</c:v>
                </c:pt>
                <c:pt idx="6">
                  <c:v>0.00337510007116171</c:v>
                </c:pt>
                <c:pt idx="7">
                  <c:v>0.0300323387297634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Sheet1!$B$31:$J$31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0.0115928549190535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Sheet1!$B$32:$J$32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0.153778869863014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0.0226027397260274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Sheet1!$B$33:$J$33</c:f>
              <c:numCache>
                <c:formatCode>0%</c:formatCode>
                <c:ptCount val="9"/>
                <c:pt idx="0">
                  <c:v>0.71161696139477</c:v>
                </c:pt>
                <c:pt idx="1">
                  <c:v>0.928687507845579</c:v>
                </c:pt>
                <c:pt idx="2">
                  <c:v>0.566234719800747</c:v>
                </c:pt>
                <c:pt idx="3">
                  <c:v>0.754979626400996</c:v>
                </c:pt>
                <c:pt idx="4">
                  <c:v>0.759275504192611</c:v>
                </c:pt>
                <c:pt idx="5">
                  <c:v>0.664785685180573</c:v>
                </c:pt>
                <c:pt idx="6">
                  <c:v>0.745594731684754</c:v>
                </c:pt>
                <c:pt idx="7">
                  <c:v>0.426525870485679</c:v>
                </c:pt>
                <c:pt idx="8">
                  <c:v>0.577878787878788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Sheet1!$B$34:$J$34</c:f>
              <c:numCache>
                <c:formatCode>0%</c:formatCode>
                <c:ptCount val="9"/>
                <c:pt idx="0">
                  <c:v>0.21999649003736</c:v>
                </c:pt>
                <c:pt idx="1">
                  <c:v>0.11887800747198</c:v>
                </c:pt>
                <c:pt idx="2">
                  <c:v>0.113315833281445</c:v>
                </c:pt>
                <c:pt idx="3">
                  <c:v>0.0405645130759651</c:v>
                </c:pt>
                <c:pt idx="4">
                  <c:v>0.135898650062266</c:v>
                </c:pt>
                <c:pt idx="5">
                  <c:v>0.16268103381071</c:v>
                </c:pt>
                <c:pt idx="6">
                  <c:v>0.282725172051236</c:v>
                </c:pt>
                <c:pt idx="7">
                  <c:v>0.190857076811955</c:v>
                </c:pt>
                <c:pt idx="8">
                  <c:v>0.20748439086758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Sheet1!$B$35:$J$35</c:f>
              <c:numCache>
                <c:formatCode>0%</c:formatCode>
                <c:ptCount val="9"/>
                <c:pt idx="0">
                  <c:v>0.0831702544031311</c:v>
                </c:pt>
                <c:pt idx="1">
                  <c:v>0.0952380952380952</c:v>
                </c:pt>
                <c:pt idx="2">
                  <c:v>0.0892857142857143</c:v>
                </c:pt>
                <c:pt idx="3">
                  <c:v>0.110177364150309</c:v>
                </c:pt>
                <c:pt idx="4">
                  <c:v>0.132275132275132</c:v>
                </c:pt>
                <c:pt idx="5">
                  <c:v>0.142906485139419</c:v>
                </c:pt>
                <c:pt idx="6">
                  <c:v>0.0</c:v>
                </c:pt>
                <c:pt idx="7">
                  <c:v>0.119047619047619</c:v>
                </c:pt>
                <c:pt idx="8">
                  <c:v>0.105820105820106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Sheet1!$B$36:$J$36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0.0070307503113325</c:v>
                </c:pt>
                <c:pt idx="3">
                  <c:v>0.0240884383561644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944040"/>
        <c:axId val="2146946952"/>
      </c:barChart>
      <c:catAx>
        <c:axId val="214694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6952"/>
        <c:crosses val="autoZero"/>
        <c:auto val="1"/>
        <c:lblAlgn val="ctr"/>
        <c:lblOffset val="100"/>
        <c:noMultiLvlLbl val="0"/>
      </c:catAx>
      <c:valAx>
        <c:axId val="2146946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4694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Poor: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Sheet1!$K$28:$S$28</c:f>
              <c:numCache>
                <c:formatCode>0%</c:formatCode>
                <c:ptCount val="9"/>
                <c:pt idx="0">
                  <c:v>0.310246181506849</c:v>
                </c:pt>
                <c:pt idx="1">
                  <c:v>0.248412020547945</c:v>
                </c:pt>
                <c:pt idx="2">
                  <c:v>0.0867470547945205</c:v>
                </c:pt>
                <c:pt idx="3">
                  <c:v>0.236582876712329</c:v>
                </c:pt>
                <c:pt idx="4">
                  <c:v>0.0591457191780822</c:v>
                </c:pt>
                <c:pt idx="5">
                  <c:v>0.315443835616438</c:v>
                </c:pt>
                <c:pt idx="6">
                  <c:v>0.154815141967621</c:v>
                </c:pt>
                <c:pt idx="7">
                  <c:v>0.0</c:v>
                </c:pt>
                <c:pt idx="8">
                  <c:v>0.0591457191780822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Sheet1!$K$29:$S$29</c:f>
              <c:numCache>
                <c:formatCode>0%</c:formatCode>
                <c:ptCount val="9"/>
                <c:pt idx="0">
                  <c:v>0.105492816884599</c:v>
                </c:pt>
                <c:pt idx="1">
                  <c:v>0.0981217932752179</c:v>
                </c:pt>
                <c:pt idx="2">
                  <c:v>0.201265605645496</c:v>
                </c:pt>
                <c:pt idx="3">
                  <c:v>0.143597478725612</c:v>
                </c:pt>
                <c:pt idx="4">
                  <c:v>0.0752177511415525</c:v>
                </c:pt>
                <c:pt idx="5">
                  <c:v>0.0766331413449564</c:v>
                </c:pt>
                <c:pt idx="6">
                  <c:v>0.0677352584059776</c:v>
                </c:pt>
                <c:pt idx="7">
                  <c:v>0.0</c:v>
                </c:pt>
                <c:pt idx="8">
                  <c:v>0.022099202988792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Sheet1!$K$30:$S$30</c:f>
              <c:numCache>
                <c:formatCode>0%</c:formatCode>
                <c:ptCount val="9"/>
                <c:pt idx="0">
                  <c:v>0.0234627646326276</c:v>
                </c:pt>
                <c:pt idx="1">
                  <c:v>0.0247934075342466</c:v>
                </c:pt>
                <c:pt idx="2">
                  <c:v>0.011812850249066</c:v>
                </c:pt>
                <c:pt idx="3">
                  <c:v>0.0563106351183063</c:v>
                </c:pt>
                <c:pt idx="4">
                  <c:v>0.0217234242683686</c:v>
                </c:pt>
                <c:pt idx="5">
                  <c:v>0.00834231631382315</c:v>
                </c:pt>
                <c:pt idx="6">
                  <c:v>0.0375404234122042</c:v>
                </c:pt>
                <c:pt idx="7">
                  <c:v>0.00787523349937733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Sheet1!$K$31:$S$31</c:f>
              <c:numCache>
                <c:formatCode>0%</c:formatCode>
                <c:ptCount val="9"/>
                <c:pt idx="0">
                  <c:v>0.00402451587795766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Sheet1!$K$32:$S$32</c:f>
              <c:numCache>
                <c:formatCode>0%</c:formatCode>
                <c:ptCount val="9"/>
                <c:pt idx="0">
                  <c:v>0.0798467208904109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0.126177534246575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Sheet1!$K$33:$S$33</c:f>
              <c:numCache>
                <c:formatCode>0%</c:formatCode>
                <c:ptCount val="9"/>
                <c:pt idx="0">
                  <c:v>0.593920782067248</c:v>
                </c:pt>
                <c:pt idx="1">
                  <c:v>0.719676855541719</c:v>
                </c:pt>
                <c:pt idx="2">
                  <c:v>0.64870199252802</c:v>
                </c:pt>
                <c:pt idx="3">
                  <c:v>0.379574925280199</c:v>
                </c:pt>
                <c:pt idx="4">
                  <c:v>0.740745198941469</c:v>
                </c:pt>
                <c:pt idx="5">
                  <c:v>0.381335099626401</c:v>
                </c:pt>
                <c:pt idx="6">
                  <c:v>0.437775616438356</c:v>
                </c:pt>
                <c:pt idx="7">
                  <c:v>0.638087510336239</c:v>
                </c:pt>
                <c:pt idx="8">
                  <c:v>0.619655057409713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Sheet1!$K$34:$S$34</c:f>
              <c:numCache>
                <c:formatCode>0%</c:formatCode>
                <c:ptCount val="9"/>
                <c:pt idx="0">
                  <c:v>0.120843470267746</c:v>
                </c:pt>
                <c:pt idx="1">
                  <c:v>0.14166295890411</c:v>
                </c:pt>
                <c:pt idx="2">
                  <c:v>0.210430128891656</c:v>
                </c:pt>
                <c:pt idx="3">
                  <c:v>0.269763788107098</c:v>
                </c:pt>
                <c:pt idx="4">
                  <c:v>0.168640576027397</c:v>
                </c:pt>
                <c:pt idx="5">
                  <c:v>0.115886693648817</c:v>
                </c:pt>
                <c:pt idx="6">
                  <c:v>0.260755389975093</c:v>
                </c:pt>
                <c:pt idx="7">
                  <c:v>0.421533927459527</c:v>
                </c:pt>
                <c:pt idx="8">
                  <c:v>0.296004604109589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Sheet1!$K$35:$S$35</c:f>
              <c:numCache>
                <c:formatCode>0%</c:formatCode>
                <c:ptCount val="9"/>
                <c:pt idx="0">
                  <c:v>0.0744047619047619</c:v>
                </c:pt>
                <c:pt idx="1">
                  <c:v>0.0793650793650794</c:v>
                </c:pt>
                <c:pt idx="2">
                  <c:v>0.0816481843879104</c:v>
                </c:pt>
                <c:pt idx="3">
                  <c:v>0.148809523809524</c:v>
                </c:pt>
                <c:pt idx="4">
                  <c:v>0.148809523809524</c:v>
                </c:pt>
                <c:pt idx="5">
                  <c:v>0.105788958172725</c:v>
                </c:pt>
                <c:pt idx="6">
                  <c:v>0.142906485139419</c:v>
                </c:pt>
                <c:pt idx="7">
                  <c:v>0.0</c:v>
                </c:pt>
                <c:pt idx="8">
                  <c:v>0.0595238095238095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Sheet1!$K$25:$S$25</c:f>
              <c:strCache>
                <c:ptCount val="9"/>
                <c:pt idx="0">
                  <c:v>ZALOI</c:v>
                </c:pt>
                <c:pt idx="1">
                  <c:v>ZANOC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ZAHMI</c:v>
                </c:pt>
                <c:pt idx="8">
                  <c:v>ZALOC</c:v>
                </c:pt>
              </c:strCache>
            </c:strRef>
          </c:cat>
          <c:val>
            <c:numRef>
              <c:f>Sheet1!$K$36:$S$36</c:f>
              <c:numCache>
                <c:formatCode>0%</c:formatCode>
                <c:ptCount val="9"/>
                <c:pt idx="0">
                  <c:v>0.00808509464508094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0.00943724533001245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61865464"/>
        <c:axId val="-1961559272"/>
      </c:barChart>
      <c:catAx>
        <c:axId val="-196186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1559272"/>
        <c:crosses val="autoZero"/>
        <c:auto val="1"/>
        <c:lblAlgn val="ctr"/>
        <c:lblOffset val="100"/>
        <c:noMultiLvlLbl val="0"/>
      </c:catAx>
      <c:valAx>
        <c:axId val="-1961559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6186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Middle: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Sheet1!$T$28:$AB$28</c:f>
              <c:numCache>
                <c:formatCode>0%</c:formatCode>
                <c:ptCount val="9"/>
                <c:pt idx="0">
                  <c:v>0.306862546699875</c:v>
                </c:pt>
                <c:pt idx="1">
                  <c:v>0.388235433530511</c:v>
                </c:pt>
                <c:pt idx="2">
                  <c:v>0.125721313823163</c:v>
                </c:pt>
                <c:pt idx="3">
                  <c:v>0.202785322896282</c:v>
                </c:pt>
                <c:pt idx="4">
                  <c:v>0.0473165753424657</c:v>
                </c:pt>
                <c:pt idx="5">
                  <c:v>0.378532602739726</c:v>
                </c:pt>
                <c:pt idx="6">
                  <c:v>0.192863925280199</c:v>
                </c:pt>
                <c:pt idx="7">
                  <c:v>0.0552026712328767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Sheet1!$T$29:$AB$29</c:f>
              <c:numCache>
                <c:formatCode>0%</c:formatCode>
                <c:ptCount val="9"/>
                <c:pt idx="0">
                  <c:v>0.229194663760897</c:v>
                </c:pt>
                <c:pt idx="1">
                  <c:v>0.0982003486924034</c:v>
                </c:pt>
                <c:pt idx="2">
                  <c:v>0.156471277501038</c:v>
                </c:pt>
                <c:pt idx="3">
                  <c:v>0.155615743936429</c:v>
                </c:pt>
                <c:pt idx="4">
                  <c:v>0.134990061436281</c:v>
                </c:pt>
                <c:pt idx="5">
                  <c:v>0.0574446687422167</c:v>
                </c:pt>
                <c:pt idx="6">
                  <c:v>0.0992106450809464</c:v>
                </c:pt>
                <c:pt idx="7">
                  <c:v>0.0240348692403487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Sheet1!$T$30:$AB$30</c:f>
              <c:numCache>
                <c:formatCode>0%</c:formatCode>
                <c:ptCount val="9"/>
                <c:pt idx="0">
                  <c:v>0.0641858686176837</c:v>
                </c:pt>
                <c:pt idx="1">
                  <c:v>0.0528319543897883</c:v>
                </c:pt>
                <c:pt idx="2">
                  <c:v>0.129121242216687</c:v>
                </c:pt>
                <c:pt idx="3">
                  <c:v>0.14385840330902</c:v>
                </c:pt>
                <c:pt idx="4">
                  <c:v>0.0094502801992528</c:v>
                </c:pt>
                <c:pt idx="5">
                  <c:v>0.049493398505604</c:v>
                </c:pt>
                <c:pt idx="6">
                  <c:v>0.0487047889165629</c:v>
                </c:pt>
                <c:pt idx="7">
                  <c:v>0.0</c:v>
                </c:pt>
                <c:pt idx="8">
                  <c:v>0.0141754202988792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Sheet1!$T$31:$AB$31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Sheet1!$T$32:$AB$32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0.118291438356164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Sheet1!$T$33:$AB$33</c:f>
              <c:numCache>
                <c:formatCode>0%</c:formatCode>
                <c:ptCount val="9"/>
                <c:pt idx="0">
                  <c:v>0.661493544209215</c:v>
                </c:pt>
                <c:pt idx="1">
                  <c:v>0.635449875466999</c:v>
                </c:pt>
                <c:pt idx="2">
                  <c:v>0.610466376089664</c:v>
                </c:pt>
                <c:pt idx="3">
                  <c:v>0.509819272015656</c:v>
                </c:pt>
                <c:pt idx="4">
                  <c:v>0.604233597011208</c:v>
                </c:pt>
                <c:pt idx="5">
                  <c:v>0.531916516064757</c:v>
                </c:pt>
                <c:pt idx="6">
                  <c:v>0.440798904508095</c:v>
                </c:pt>
                <c:pt idx="7">
                  <c:v>0.583700821917808</c:v>
                </c:pt>
                <c:pt idx="8">
                  <c:v>0.46792498879203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Sheet1!$T$34:$AB$34</c:f>
              <c:numCache>
                <c:formatCode>0%</c:formatCode>
                <c:ptCount val="9"/>
                <c:pt idx="0">
                  <c:v>0.207906164383562</c:v>
                </c:pt>
                <c:pt idx="1">
                  <c:v>0.243058404265255</c:v>
                </c:pt>
                <c:pt idx="2">
                  <c:v>0.251334077210461</c:v>
                </c:pt>
                <c:pt idx="3">
                  <c:v>0.225920353673723</c:v>
                </c:pt>
                <c:pt idx="4">
                  <c:v>0.383697539327522</c:v>
                </c:pt>
                <c:pt idx="5">
                  <c:v>0.286545756911581</c:v>
                </c:pt>
                <c:pt idx="6">
                  <c:v>0.323592193075965</c:v>
                </c:pt>
                <c:pt idx="7">
                  <c:v>0.42771098505604</c:v>
                </c:pt>
                <c:pt idx="8">
                  <c:v>0.631865807820672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Sheet1!$T$35:$AB$35</c:f>
              <c:numCache>
                <c:formatCode>0%</c:formatCode>
                <c:ptCount val="9"/>
                <c:pt idx="0">
                  <c:v>0.0793650793650794</c:v>
                </c:pt>
                <c:pt idx="1">
                  <c:v>0.0</c:v>
                </c:pt>
                <c:pt idx="2">
                  <c:v>0.0</c:v>
                </c:pt>
                <c:pt idx="3">
                  <c:v>0.102040816326531</c:v>
                </c:pt>
                <c:pt idx="4">
                  <c:v>0.142857142857143</c:v>
                </c:pt>
                <c:pt idx="5">
                  <c:v>0.0</c:v>
                </c:pt>
                <c:pt idx="6">
                  <c:v>0.142857142857143</c:v>
                </c:pt>
                <c:pt idx="7">
                  <c:v>0.0793650793650794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Sheet1!$T$25:$AB$25</c:f>
              <c:strCache>
                <c:ptCount val="9"/>
                <c:pt idx="0">
                  <c:v>ZANOC</c:v>
                </c:pt>
                <c:pt idx="1">
                  <c:v>ZALOI</c:v>
                </c:pt>
                <c:pt idx="2">
                  <c:v>ZASLC</c:v>
                </c:pt>
                <c:pt idx="3">
                  <c:v>ZALCM</c:v>
                </c:pt>
                <c:pt idx="4">
                  <c:v>ZAHIC</c:v>
                </c:pt>
                <c:pt idx="5">
                  <c:v>ZALOF</c:v>
                </c:pt>
                <c:pt idx="6">
                  <c:v>ZABOL</c:v>
                </c:pt>
                <c:pt idx="7">
                  <c:v>ZALOC</c:v>
                </c:pt>
                <c:pt idx="8">
                  <c:v>ZAHMI</c:v>
                </c:pt>
              </c:strCache>
            </c:strRef>
          </c:cat>
          <c:val>
            <c:numRef>
              <c:f>Sheet1!$T$36:$AB$36</c:f>
              <c:numCache>
                <c:formatCode>0%</c:formatCode>
                <c:ptCount val="9"/>
                <c:pt idx="0">
                  <c:v>0.0</c:v>
                </c:pt>
                <c:pt idx="1">
                  <c:v>0.00943724533001245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46152"/>
        <c:axId val="-2125757928"/>
      </c:barChart>
      <c:catAx>
        <c:axId val="-212574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7928"/>
        <c:crosses val="autoZero"/>
        <c:auto val="1"/>
        <c:lblAlgn val="ctr"/>
        <c:lblOffset val="100"/>
        <c:noMultiLvlLbl val="0"/>
      </c:catAx>
      <c:valAx>
        <c:axId val="-2125757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574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Better</a:t>
            </a:r>
            <a:r>
              <a:rPr lang="en-US" baseline="0"/>
              <a:t> </a:t>
            </a:r>
            <a:r>
              <a:rPr lang="en-US"/>
              <a:t>Off: Sources of Food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staple crops</c:v>
                </c:pt>
              </c:strCache>
            </c:strRef>
          </c:tx>
          <c:spPr>
            <a:solidFill>
              <a:srgbClr val="33CC33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Sheet1!$AC$28:$AK$28</c:f>
              <c:numCache>
                <c:formatCode>0%</c:formatCode>
                <c:ptCount val="9"/>
                <c:pt idx="0">
                  <c:v>0.150578809464508</c:v>
                </c:pt>
                <c:pt idx="1">
                  <c:v>0.212377124533001</c:v>
                </c:pt>
                <c:pt idx="2">
                  <c:v>0.529945643835616</c:v>
                </c:pt>
                <c:pt idx="3">
                  <c:v>0.201304934175414</c:v>
                </c:pt>
                <c:pt idx="4">
                  <c:v>0.0</c:v>
                </c:pt>
                <c:pt idx="5">
                  <c:v>0.189266301369863</c:v>
                </c:pt>
                <c:pt idx="6">
                  <c:v>0.10815217221135</c:v>
                </c:pt>
                <c:pt idx="7">
                  <c:v>0.219670133872976</c:v>
                </c:pt>
                <c:pt idx="8">
                  <c:v>0.454239123287671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non-staple crops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Sheet1!$AC$29:$AK$29</c:f>
              <c:numCache>
                <c:formatCode>0%</c:formatCode>
                <c:ptCount val="9"/>
                <c:pt idx="0">
                  <c:v>0.364514757160647</c:v>
                </c:pt>
                <c:pt idx="1">
                  <c:v>0.219373645994188</c:v>
                </c:pt>
                <c:pt idx="2">
                  <c:v>0.0441882067247821</c:v>
                </c:pt>
                <c:pt idx="3">
                  <c:v>0.116447447073474</c:v>
                </c:pt>
                <c:pt idx="4">
                  <c:v>0.0</c:v>
                </c:pt>
                <c:pt idx="5">
                  <c:v>0.102597493980905</c:v>
                </c:pt>
                <c:pt idx="6">
                  <c:v>0.174944592895689</c:v>
                </c:pt>
                <c:pt idx="7">
                  <c:v>0.151760720423412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livestock products</c:v>
                </c:pt>
              </c:strCache>
            </c:strRef>
          </c:tx>
          <c:spPr>
            <a:solidFill>
              <a:schemeClr val="bg1"/>
            </a:solidFill>
            <a:ln w="3175" cmpd="sng"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Sheet1!$AC$30:$AK$30</c:f>
              <c:numCache>
                <c:formatCode>0%</c:formatCode>
                <c:ptCount val="9"/>
                <c:pt idx="0">
                  <c:v>0.197830210460772</c:v>
                </c:pt>
                <c:pt idx="1">
                  <c:v>0.21979396513076</c:v>
                </c:pt>
                <c:pt idx="2">
                  <c:v>0.0711964557907846</c:v>
                </c:pt>
                <c:pt idx="3">
                  <c:v>0.218147847358121</c:v>
                </c:pt>
                <c:pt idx="4">
                  <c:v>0.0441963535180573</c:v>
                </c:pt>
                <c:pt idx="5">
                  <c:v>0.0659890255292653</c:v>
                </c:pt>
                <c:pt idx="6">
                  <c:v>0.171115245952677</c:v>
                </c:pt>
                <c:pt idx="7">
                  <c:v>0.101606805728518</c:v>
                </c:pt>
                <c:pt idx="8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Wild foods and fishing</c:v>
                </c:pt>
              </c:strCache>
            </c:strRef>
          </c:tx>
          <c:spPr>
            <a:solidFill>
              <a:srgbClr val="948A5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Sheet1!$AC$31:$AK$31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0.000353803593666607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payment in kind</c:v>
                </c:pt>
              </c:strCache>
            </c:strRef>
          </c:tx>
          <c:spPr>
            <a:solidFill>
              <a:srgbClr val="D9969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Sheet1!$AC$32:$AK$32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Sheet1!$A$33</c:f>
              <c:strCache>
                <c:ptCount val="1"/>
                <c:pt idx="0">
                  <c:v>staple purchases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Sheet1!$AC$33:$AK$33</c:f>
              <c:numCache>
                <c:formatCode>0%</c:formatCode>
                <c:ptCount val="9"/>
                <c:pt idx="0">
                  <c:v>0.596892732254047</c:v>
                </c:pt>
                <c:pt idx="1">
                  <c:v>0.581563726027397</c:v>
                </c:pt>
                <c:pt idx="2">
                  <c:v>0.531916516064757</c:v>
                </c:pt>
                <c:pt idx="3">
                  <c:v>0.647125394057997</c:v>
                </c:pt>
                <c:pt idx="4">
                  <c:v>0.563359597135741</c:v>
                </c:pt>
                <c:pt idx="5">
                  <c:v>0.669178155915317</c:v>
                </c:pt>
                <c:pt idx="6">
                  <c:v>0.433669565913538</c:v>
                </c:pt>
                <c:pt idx="7">
                  <c:v>0.304835125031133</c:v>
                </c:pt>
                <c:pt idx="8">
                  <c:v>0.676603564632628</c:v>
                </c:pt>
              </c:numCache>
            </c:numRef>
          </c:val>
        </c:ser>
        <c:ser>
          <c:idx val="6"/>
          <c:order val="6"/>
          <c:tx>
            <c:strRef>
              <c:f>Sheet1!$A$34</c:f>
              <c:strCache>
                <c:ptCount val="1"/>
                <c:pt idx="0">
                  <c:v>non-staple purchases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Sheet1!$AC$34:$AK$34</c:f>
              <c:numCache>
                <c:formatCode>0%</c:formatCode>
                <c:ptCount val="9"/>
                <c:pt idx="0">
                  <c:v>0.337832527023661</c:v>
                </c:pt>
                <c:pt idx="1">
                  <c:v>0.377792310336239</c:v>
                </c:pt>
                <c:pt idx="2">
                  <c:v>0.32822605479452</c:v>
                </c:pt>
                <c:pt idx="3">
                  <c:v>0.305416818359722</c:v>
                </c:pt>
                <c:pt idx="4">
                  <c:v>0.831118904607721</c:v>
                </c:pt>
                <c:pt idx="5">
                  <c:v>0.352147941818182</c:v>
                </c:pt>
                <c:pt idx="6">
                  <c:v>0.386785537093044</c:v>
                </c:pt>
                <c:pt idx="7">
                  <c:v>0.422654331631382</c:v>
                </c:pt>
                <c:pt idx="8">
                  <c:v>0.171141159272727</c:v>
                </c:pt>
              </c:numCache>
            </c:numRef>
          </c:val>
        </c:ser>
        <c:ser>
          <c:idx val="7"/>
          <c:order val="7"/>
          <c:tx>
            <c:strRef>
              <c:f>Sheet1!$A$35</c:f>
              <c:strCache>
                <c:ptCount val="1"/>
                <c:pt idx="0">
                  <c:v>food aid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Sheet1!$AC$35:$AK$35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0.102040816326531</c:v>
                </c:pt>
                <c:pt idx="7">
                  <c:v>0.119047619047619</c:v>
                </c:pt>
                <c:pt idx="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other (gifts, etc)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Sheet1!$AC$25:$AK$25</c:f>
              <c:strCache>
                <c:ptCount val="9"/>
                <c:pt idx="0">
                  <c:v>ZANOC</c:v>
                </c:pt>
                <c:pt idx="1">
                  <c:v>ZASLC</c:v>
                </c:pt>
                <c:pt idx="2">
                  <c:v>ZALOF</c:v>
                </c:pt>
                <c:pt idx="3">
                  <c:v>ZALOI</c:v>
                </c:pt>
                <c:pt idx="4">
                  <c:v>ZAHMI</c:v>
                </c:pt>
                <c:pt idx="5">
                  <c:v>ZAHIC</c:v>
                </c:pt>
                <c:pt idx="6">
                  <c:v>ZALCM</c:v>
                </c:pt>
                <c:pt idx="7">
                  <c:v>ZABOL</c:v>
                </c:pt>
                <c:pt idx="8">
                  <c:v>ZALOC</c:v>
                </c:pt>
              </c:strCache>
            </c:strRef>
          </c:cat>
          <c:val>
            <c:numRef>
              <c:f>Sheet1!$AC$36:$AK$36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7298472"/>
        <c:axId val="-2125756328"/>
      </c:barChart>
      <c:catAx>
        <c:axId val="-195729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56328"/>
        <c:crosses val="autoZero"/>
        <c:auto val="1"/>
        <c:lblAlgn val="ctr"/>
        <c:lblOffset val="100"/>
        <c:noMultiLvlLbl val="0"/>
      </c:catAx>
      <c:valAx>
        <c:axId val="-2125756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95729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70</xdr:row>
      <xdr:rowOff>19050</xdr:rowOff>
    </xdr:from>
    <xdr:to>
      <xdr:col>13</xdr:col>
      <xdr:colOff>381000</xdr:colOff>
      <xdr:row>83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70</xdr:row>
      <xdr:rowOff>12700</xdr:rowOff>
    </xdr:from>
    <xdr:to>
      <xdr:col>21</xdr:col>
      <xdr:colOff>241300</xdr:colOff>
      <xdr:row>83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558800</xdr:colOff>
      <xdr:row>69</xdr:row>
      <xdr:rowOff>190500</xdr:rowOff>
    </xdr:from>
    <xdr:to>
      <xdr:col>29</xdr:col>
      <xdr:colOff>152400</xdr:colOff>
      <xdr:row>83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381000</xdr:colOff>
      <xdr:row>69</xdr:row>
      <xdr:rowOff>190500</xdr:rowOff>
    </xdr:from>
    <xdr:to>
      <xdr:col>36</xdr:col>
      <xdr:colOff>927100</xdr:colOff>
      <xdr:row>83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165100</xdr:colOff>
      <xdr:row>70</xdr:row>
      <xdr:rowOff>0</xdr:rowOff>
    </xdr:from>
    <xdr:to>
      <xdr:col>44</xdr:col>
      <xdr:colOff>711200</xdr:colOff>
      <xdr:row>83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85</xdr:row>
      <xdr:rowOff>57150</xdr:rowOff>
    </xdr:from>
    <xdr:to>
      <xdr:col>13</xdr:col>
      <xdr:colOff>406400</xdr:colOff>
      <xdr:row>98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647700</xdr:colOff>
      <xdr:row>85</xdr:row>
      <xdr:rowOff>76200</xdr:rowOff>
    </xdr:from>
    <xdr:to>
      <xdr:col>21</xdr:col>
      <xdr:colOff>254000</xdr:colOff>
      <xdr:row>98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546100</xdr:colOff>
      <xdr:row>85</xdr:row>
      <xdr:rowOff>76200</xdr:rowOff>
    </xdr:from>
    <xdr:to>
      <xdr:col>29</xdr:col>
      <xdr:colOff>152400</xdr:colOff>
      <xdr:row>98</xdr:row>
      <xdr:rowOff>177800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85</xdr:row>
      <xdr:rowOff>76200</xdr:rowOff>
    </xdr:from>
    <xdr:to>
      <xdr:col>37</xdr:col>
      <xdr:colOff>25400</xdr:colOff>
      <xdr:row>98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800100</xdr:colOff>
      <xdr:row>99</xdr:row>
      <xdr:rowOff>190500</xdr:rowOff>
    </xdr:from>
    <xdr:to>
      <xdr:col>13</xdr:col>
      <xdr:colOff>406400</xdr:colOff>
      <xdr:row>116</xdr:row>
      <xdr:rowOff>25400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647700</xdr:colOff>
      <xdr:row>100</xdr:row>
      <xdr:rowOff>0</xdr:rowOff>
    </xdr:from>
    <xdr:to>
      <xdr:col>21</xdr:col>
      <xdr:colOff>254000</xdr:colOff>
      <xdr:row>116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558800</xdr:colOff>
      <xdr:row>100</xdr:row>
      <xdr:rowOff>0</xdr:rowOff>
    </xdr:from>
    <xdr:to>
      <xdr:col>29</xdr:col>
      <xdr:colOff>165100</xdr:colOff>
      <xdr:row>116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431800</xdr:colOff>
      <xdr:row>100</xdr:row>
      <xdr:rowOff>12700</xdr:rowOff>
    </xdr:from>
    <xdr:to>
      <xdr:col>37</xdr:col>
      <xdr:colOff>38100</xdr:colOff>
      <xdr:row>116</xdr:row>
      <xdr:rowOff>50800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800100</xdr:colOff>
      <xdr:row>116</xdr:row>
      <xdr:rowOff>152400</xdr:rowOff>
    </xdr:from>
    <xdr:to>
      <xdr:col>13</xdr:col>
      <xdr:colOff>406400</xdr:colOff>
      <xdr:row>132</xdr:row>
      <xdr:rowOff>190500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673100</xdr:colOff>
      <xdr:row>116</xdr:row>
      <xdr:rowOff>152400</xdr:rowOff>
    </xdr:from>
    <xdr:to>
      <xdr:col>21</xdr:col>
      <xdr:colOff>279400</xdr:colOff>
      <xdr:row>132</xdr:row>
      <xdr:rowOff>190500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558800</xdr:colOff>
      <xdr:row>116</xdr:row>
      <xdr:rowOff>152400</xdr:rowOff>
    </xdr:from>
    <xdr:to>
      <xdr:col>29</xdr:col>
      <xdr:colOff>165100</xdr:colOff>
      <xdr:row>132</xdr:row>
      <xdr:rowOff>190500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457200</xdr:colOff>
      <xdr:row>116</xdr:row>
      <xdr:rowOff>152400</xdr:rowOff>
    </xdr:from>
    <xdr:to>
      <xdr:col>37</xdr:col>
      <xdr:colOff>63500</xdr:colOff>
      <xdr:row>132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/zaloc_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cm_bas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loc_baselin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bol_baselin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mi_baselin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lp_mp/field_submissions/zahi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1">
          <cell r="B1" t="str">
            <v>ZALOC</v>
          </cell>
          <cell r="D1">
            <v>59101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  <row r="14">
          <cell r="CK14">
            <v>6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0.25</v>
          </cell>
        </row>
        <row r="19">
          <cell r="CK19">
            <v>0.7</v>
          </cell>
        </row>
        <row r="20">
          <cell r="CK20">
            <v>1.5</v>
          </cell>
        </row>
        <row r="21">
          <cell r="CK21">
            <v>3</v>
          </cell>
        </row>
        <row r="22">
          <cell r="CK22">
            <v>0.2</v>
          </cell>
        </row>
        <row r="23">
          <cell r="CK23">
            <v>0.5</v>
          </cell>
        </row>
        <row r="24">
          <cell r="CK24">
            <v>1.3</v>
          </cell>
        </row>
        <row r="25">
          <cell r="CK25">
            <v>3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9</v>
          </cell>
        </row>
        <row r="94">
          <cell r="CK94">
            <v>12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7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0.12617753424657532</v>
          </cell>
          <cell r="D11">
            <v>0.31544383561643835</v>
          </cell>
          <cell r="E11">
            <v>0.378532602739726</v>
          </cell>
          <cell r="F11">
            <v>0.52994564383561638</v>
          </cell>
        </row>
        <row r="12">
          <cell r="C12">
            <v>5.8656911581569111E-2</v>
          </cell>
          <cell r="D12">
            <v>7.6633141344956426E-2</v>
          </cell>
          <cell r="E12">
            <v>5.7444668742216695E-2</v>
          </cell>
          <cell r="F12">
            <v>4.4188206724782061E-2</v>
          </cell>
        </row>
        <row r="13">
          <cell r="C13">
            <v>0</v>
          </cell>
          <cell r="D13">
            <v>8.3423163138231556E-3</v>
          </cell>
          <cell r="E13">
            <v>4.9493398505603969E-2</v>
          </cell>
          <cell r="F13">
            <v>7.1196455790784569E-2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0.12617753424657535</v>
          </cell>
          <cell r="E15">
            <v>0</v>
          </cell>
          <cell r="F15">
            <v>0</v>
          </cell>
        </row>
        <row r="16">
          <cell r="C16">
            <v>0.75497962640099636</v>
          </cell>
          <cell r="D16">
            <v>0.38133509962640105</v>
          </cell>
          <cell r="E16">
            <v>0.53191651606475721</v>
          </cell>
          <cell r="F16">
            <v>0.53191651606475721</v>
          </cell>
        </row>
        <row r="17">
          <cell r="C17">
            <v>4.0564513075965127E-2</v>
          </cell>
          <cell r="D17">
            <v>0.11588669364881693</v>
          </cell>
          <cell r="E17">
            <v>0.28654575691158152</v>
          </cell>
          <cell r="F17">
            <v>0.32822605479452049</v>
          </cell>
        </row>
        <row r="18">
          <cell r="C18">
            <v>0.11017736415030935</v>
          </cell>
          <cell r="D18">
            <v>0.10578895817272529</v>
          </cell>
          <cell r="E18">
            <v>0</v>
          </cell>
          <cell r="F18">
            <v>0</v>
          </cell>
        </row>
        <row r="19">
          <cell r="C19">
            <v>2.4088438356164386E-2</v>
          </cell>
          <cell r="D19">
            <v>9.4372453300124535E-3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400</v>
          </cell>
          <cell r="E21">
            <v>2804</v>
          </cell>
          <cell r="F21">
            <v>8200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3728.5</v>
          </cell>
          <cell r="E23">
            <v>8600</v>
          </cell>
          <cell r="F23">
            <v>9800</v>
          </cell>
        </row>
        <row r="24">
          <cell r="C24">
            <v>7580</v>
          </cell>
          <cell r="D24">
            <v>12420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12000</v>
          </cell>
          <cell r="E25">
            <v>0</v>
          </cell>
          <cell r="F25">
            <v>168000</v>
          </cell>
        </row>
        <row r="26">
          <cell r="C26">
            <v>2292</v>
          </cell>
          <cell r="D26">
            <v>6290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1920</v>
          </cell>
          <cell r="E27">
            <v>103200</v>
          </cell>
          <cell r="F27">
            <v>79200</v>
          </cell>
        </row>
        <row r="28">
          <cell r="C28">
            <v>16620</v>
          </cell>
          <cell r="D28">
            <v>17181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1500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4800</v>
          </cell>
          <cell r="D32">
            <v>2455</v>
          </cell>
          <cell r="E32">
            <v>3444</v>
          </cell>
          <cell r="F32">
            <v>3444</v>
          </cell>
        </row>
        <row r="33">
          <cell r="C33">
            <v>1140</v>
          </cell>
          <cell r="D33">
            <v>4397</v>
          </cell>
          <cell r="E33">
            <v>11004</v>
          </cell>
          <cell r="F33">
            <v>18924</v>
          </cell>
        </row>
        <row r="34">
          <cell r="C34">
            <v>2100</v>
          </cell>
          <cell r="D34">
            <v>3227</v>
          </cell>
          <cell r="E34">
            <v>4653</v>
          </cell>
          <cell r="F34">
            <v>9170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385</v>
          </cell>
          <cell r="D36">
            <v>1450</v>
          </cell>
          <cell r="E36">
            <v>23957</v>
          </cell>
          <cell r="F36">
            <v>46900</v>
          </cell>
        </row>
        <row r="37">
          <cell r="C37">
            <v>900</v>
          </cell>
          <cell r="D37">
            <v>1450</v>
          </cell>
          <cell r="E37">
            <v>5381</v>
          </cell>
          <cell r="F37">
            <v>14300</v>
          </cell>
        </row>
        <row r="38">
          <cell r="C38">
            <v>800</v>
          </cell>
          <cell r="D38">
            <v>1350</v>
          </cell>
          <cell r="E38">
            <v>4900</v>
          </cell>
          <cell r="F38">
            <v>7000</v>
          </cell>
        </row>
        <row r="39">
          <cell r="C39">
            <v>120</v>
          </cell>
          <cell r="D39">
            <v>1450</v>
          </cell>
          <cell r="E39">
            <v>500</v>
          </cell>
          <cell r="F39">
            <v>3360</v>
          </cell>
        </row>
        <row r="40">
          <cell r="C40">
            <v>470</v>
          </cell>
          <cell r="D40">
            <v>2400</v>
          </cell>
          <cell r="E40">
            <v>3200</v>
          </cell>
          <cell r="F40">
            <v>9300</v>
          </cell>
        </row>
        <row r="41">
          <cell r="C41">
            <v>210</v>
          </cell>
          <cell r="D41">
            <v>1072</v>
          </cell>
          <cell r="E41">
            <v>9700</v>
          </cell>
          <cell r="F41">
            <v>12600</v>
          </cell>
        </row>
        <row r="43">
          <cell r="C43">
            <v>15567</v>
          </cell>
          <cell r="D43">
            <v>36188.5</v>
          </cell>
          <cell r="E43">
            <v>55485</v>
          </cell>
          <cell r="F43">
            <v>147822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  <row r="14">
          <cell r="CK14">
            <v>10</v>
          </cell>
        </row>
        <row r="15">
          <cell r="CK15">
            <v>8</v>
          </cell>
        </row>
        <row r="16">
          <cell r="CK16">
            <v>7</v>
          </cell>
        </row>
        <row r="17">
          <cell r="CK17">
            <v>7</v>
          </cell>
        </row>
        <row r="18">
          <cell r="CK18">
            <v>1</v>
          </cell>
        </row>
        <row r="19">
          <cell r="CK19">
            <v>1</v>
          </cell>
        </row>
        <row r="20">
          <cell r="CK20">
            <v>2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2</v>
          </cell>
        </row>
        <row r="25">
          <cell r="CK25">
            <v>2</v>
          </cell>
        </row>
        <row r="70">
          <cell r="CK70">
            <v>4</v>
          </cell>
        </row>
        <row r="78">
          <cell r="CK78">
            <v>5</v>
          </cell>
        </row>
        <row r="86">
          <cell r="CK86">
            <v>20</v>
          </cell>
        </row>
        <row r="94">
          <cell r="CK94">
            <v>50</v>
          </cell>
        </row>
        <row r="102">
          <cell r="CK102">
            <v>5</v>
          </cell>
        </row>
        <row r="110">
          <cell r="CK110">
            <v>7</v>
          </cell>
        </row>
        <row r="118">
          <cell r="CK118">
            <v>20</v>
          </cell>
        </row>
        <row r="126">
          <cell r="CK126">
            <v>25</v>
          </cell>
        </row>
      </sheetData>
      <sheetData sheetId="2"/>
      <sheetData sheetId="3"/>
      <sheetData sheetId="4"/>
      <sheetData sheetId="5"/>
      <sheetData sheetId="6">
        <row r="11">
          <cell r="C11">
            <v>0.11355978082191778</v>
          </cell>
          <cell r="D11">
            <v>0.23658287671232875</v>
          </cell>
          <cell r="E11">
            <v>0.20278532289628176</v>
          </cell>
          <cell r="F11">
            <v>0.10815217221135029</v>
          </cell>
        </row>
        <row r="12">
          <cell r="C12">
            <v>0.11192491614777916</v>
          </cell>
          <cell r="D12">
            <v>0.14359747872561229</v>
          </cell>
          <cell r="E12">
            <v>0.15561574393642885</v>
          </cell>
          <cell r="F12">
            <v>0.17494459289568878</v>
          </cell>
        </row>
        <row r="13">
          <cell r="C13">
            <v>3.0032338729763387E-2</v>
          </cell>
          <cell r="D13">
            <v>5.6310635118306342E-2</v>
          </cell>
          <cell r="E13">
            <v>0.14385840330901975</v>
          </cell>
          <cell r="F13">
            <v>0.17111524595267744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2.2602739726027398E-2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0.42652587048567875</v>
          </cell>
          <cell r="D16">
            <v>0.37957492528019932</v>
          </cell>
          <cell r="E16">
            <v>0.50981927201565569</v>
          </cell>
          <cell r="F16">
            <v>0.4336695659135385</v>
          </cell>
        </row>
        <row r="17">
          <cell r="C17">
            <v>0.19085707681195518</v>
          </cell>
          <cell r="D17">
            <v>0.26976378810709839</v>
          </cell>
          <cell r="E17">
            <v>0.22592035367372351</v>
          </cell>
          <cell r="F17">
            <v>0.38678553709304392</v>
          </cell>
        </row>
        <row r="18">
          <cell r="C18">
            <v>0.11904761904761904</v>
          </cell>
          <cell r="D18">
            <v>0.14880952380952381</v>
          </cell>
          <cell r="E18">
            <v>0.1020408163265306</v>
          </cell>
          <cell r="F18">
            <v>0.1020408163265306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16135</v>
          </cell>
          <cell r="F21">
            <v>33290</v>
          </cell>
        </row>
        <row r="22">
          <cell r="C22">
            <v>1400</v>
          </cell>
          <cell r="D22">
            <v>0</v>
          </cell>
          <cell r="E22">
            <v>14900</v>
          </cell>
          <cell r="F22">
            <v>50000</v>
          </cell>
        </row>
        <row r="23">
          <cell r="C23">
            <v>4200</v>
          </cell>
          <cell r="D23">
            <v>7600</v>
          </cell>
          <cell r="E23">
            <v>17200</v>
          </cell>
          <cell r="F23">
            <v>51800</v>
          </cell>
        </row>
        <row r="24">
          <cell r="C24">
            <v>0</v>
          </cell>
          <cell r="D24">
            <v>9720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108000</v>
          </cell>
          <cell r="F25">
            <v>120000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14040</v>
          </cell>
          <cell r="F27">
            <v>38160</v>
          </cell>
        </row>
        <row r="28">
          <cell r="C28">
            <v>28440</v>
          </cell>
          <cell r="D28">
            <v>34944</v>
          </cell>
          <cell r="E28">
            <v>9000</v>
          </cell>
          <cell r="F28">
            <v>9000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8660</v>
          </cell>
          <cell r="D32">
            <v>5870</v>
          </cell>
          <cell r="E32">
            <v>8990</v>
          </cell>
          <cell r="F32">
            <v>10920</v>
          </cell>
        </row>
        <row r="33">
          <cell r="C33">
            <v>8616</v>
          </cell>
          <cell r="D33">
            <v>11028</v>
          </cell>
          <cell r="E33">
            <v>8642</v>
          </cell>
          <cell r="F33">
            <v>17594</v>
          </cell>
        </row>
        <row r="34">
          <cell r="C34">
            <v>2180</v>
          </cell>
          <cell r="D34">
            <v>2550</v>
          </cell>
          <cell r="E34">
            <v>15880</v>
          </cell>
          <cell r="F34">
            <v>25000</v>
          </cell>
        </row>
        <row r="35">
          <cell r="C35">
            <v>360</v>
          </cell>
          <cell r="D35">
            <v>600</v>
          </cell>
          <cell r="E35">
            <v>0</v>
          </cell>
          <cell r="F35">
            <v>0</v>
          </cell>
        </row>
        <row r="36">
          <cell r="C36">
            <v>1700</v>
          </cell>
          <cell r="D36">
            <v>2700</v>
          </cell>
          <cell r="E36">
            <v>25800</v>
          </cell>
          <cell r="F36">
            <v>44100</v>
          </cell>
        </row>
        <row r="37">
          <cell r="C37">
            <v>2000</v>
          </cell>
          <cell r="D37">
            <v>2000</v>
          </cell>
          <cell r="E37">
            <v>55000</v>
          </cell>
          <cell r="F37">
            <v>67000</v>
          </cell>
        </row>
        <row r="38">
          <cell r="C38">
            <v>1500</v>
          </cell>
          <cell r="D38">
            <v>3000</v>
          </cell>
          <cell r="E38">
            <v>8000</v>
          </cell>
          <cell r="F38">
            <v>10000</v>
          </cell>
        </row>
        <row r="39">
          <cell r="C39">
            <v>720</v>
          </cell>
          <cell r="D39">
            <v>1500</v>
          </cell>
          <cell r="E39">
            <v>1500</v>
          </cell>
          <cell r="F39">
            <v>12000</v>
          </cell>
        </row>
        <row r="40">
          <cell r="C40">
            <v>636</v>
          </cell>
          <cell r="D40">
            <v>768</v>
          </cell>
          <cell r="E40">
            <v>13200</v>
          </cell>
          <cell r="F40">
            <v>30000</v>
          </cell>
        </row>
        <row r="41">
          <cell r="C41">
            <v>0</v>
          </cell>
          <cell r="D41">
            <v>300</v>
          </cell>
          <cell r="E41">
            <v>12800</v>
          </cell>
          <cell r="F41">
            <v>30000</v>
          </cell>
        </row>
        <row r="43">
          <cell r="C43">
            <v>7668</v>
          </cell>
          <cell r="D43">
            <v>21948</v>
          </cell>
          <cell r="E43">
            <v>29463</v>
          </cell>
          <cell r="F43">
            <v>55636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</sheetNames>
    <sheetDataSet>
      <sheetData sheetId="0"/>
      <sheetData sheetId="1">
        <row r="9">
          <cell r="CP9">
            <v>0.49</v>
          </cell>
        </row>
        <row r="10">
          <cell r="CP10">
            <v>0.25</v>
          </cell>
        </row>
        <row r="11">
          <cell r="CP11">
            <v>0.18</v>
          </cell>
        </row>
        <row r="12">
          <cell r="CP12">
            <v>0.08</v>
          </cell>
        </row>
        <row r="18">
          <cell r="CP18">
            <v>1</v>
          </cell>
        </row>
        <row r="19">
          <cell r="CP19">
            <v>1</v>
          </cell>
        </row>
        <row r="20">
          <cell r="CP20">
            <v>1</v>
          </cell>
        </row>
        <row r="21">
          <cell r="CP21">
            <v>1</v>
          </cell>
        </row>
        <row r="22">
          <cell r="CP22">
            <v>0.5</v>
          </cell>
        </row>
        <row r="23">
          <cell r="CP23">
            <v>1</v>
          </cell>
        </row>
        <row r="24">
          <cell r="CP24">
            <v>1</v>
          </cell>
        </row>
        <row r="25">
          <cell r="CP25">
            <v>1</v>
          </cell>
        </row>
        <row r="70">
          <cell r="CP70">
            <v>0</v>
          </cell>
        </row>
        <row r="78">
          <cell r="CP78">
            <v>3</v>
          </cell>
        </row>
        <row r="86">
          <cell r="CP86">
            <v>10</v>
          </cell>
        </row>
        <row r="94">
          <cell r="CP94">
            <v>18</v>
          </cell>
        </row>
        <row r="102">
          <cell r="CP102">
            <v>1</v>
          </cell>
        </row>
        <row r="110">
          <cell r="CP110">
            <v>3</v>
          </cell>
        </row>
        <row r="118">
          <cell r="CP118">
            <v>8</v>
          </cell>
        </row>
        <row r="126">
          <cell r="CP126">
            <v>15</v>
          </cell>
        </row>
      </sheetData>
      <sheetData sheetId="2"/>
      <sheetData sheetId="3"/>
      <sheetData sheetId="4"/>
      <sheetData sheetId="5"/>
      <sheetData sheetId="6">
        <row r="11">
          <cell r="C11">
            <v>6.1511547945205469E-2</v>
          </cell>
          <cell r="D11">
            <v>8.6747054794520537E-2</v>
          </cell>
          <cell r="E11">
            <v>0.12572131382316309</v>
          </cell>
          <cell r="F11">
            <v>0.21237712453300125</v>
          </cell>
        </row>
        <row r="12">
          <cell r="C12">
            <v>0.12411438709007887</v>
          </cell>
          <cell r="D12">
            <v>0.20126560564549606</v>
          </cell>
          <cell r="E12">
            <v>0.15647127750103779</v>
          </cell>
          <cell r="F12">
            <v>0.21937364599418846</v>
          </cell>
        </row>
        <row r="13">
          <cell r="C13">
            <v>0</v>
          </cell>
          <cell r="D13">
            <v>1.1812850249066004E-2</v>
          </cell>
          <cell r="E13">
            <v>0.12912124221668742</v>
          </cell>
          <cell r="F13">
            <v>0.21979396513075966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0.1182914383561644</v>
          </cell>
          <cell r="F15">
            <v>0</v>
          </cell>
        </row>
        <row r="16">
          <cell r="C16">
            <v>0.71161696139476982</v>
          </cell>
          <cell r="D16">
            <v>0.64870199252802008</v>
          </cell>
          <cell r="E16">
            <v>0.61046637608966381</v>
          </cell>
          <cell r="F16">
            <v>0.58156372602739725</v>
          </cell>
        </row>
        <row r="17">
          <cell r="C17">
            <v>0.21999649003735988</v>
          </cell>
          <cell r="D17">
            <v>0.2104301288916563</v>
          </cell>
          <cell r="E17">
            <v>0.25133407721046075</v>
          </cell>
          <cell r="F17">
            <v>0.37779231033623906</v>
          </cell>
        </row>
        <row r="18">
          <cell r="C18">
            <v>8.3170254403131125E-2</v>
          </cell>
          <cell r="D18">
            <v>8.1648184387910425E-2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150</v>
          </cell>
          <cell r="F21">
            <v>13650</v>
          </cell>
        </row>
        <row r="22">
          <cell r="C22">
            <v>500</v>
          </cell>
          <cell r="D22">
            <v>2600</v>
          </cell>
          <cell r="E22">
            <v>1600</v>
          </cell>
          <cell r="F22">
            <v>600</v>
          </cell>
        </row>
        <row r="23">
          <cell r="C23">
            <v>135</v>
          </cell>
          <cell r="D23">
            <v>198</v>
          </cell>
          <cell r="E23">
            <v>6900</v>
          </cell>
          <cell r="F23">
            <v>17505</v>
          </cell>
        </row>
        <row r="24">
          <cell r="C24">
            <v>6010</v>
          </cell>
          <cell r="D24">
            <v>12050</v>
          </cell>
          <cell r="E24">
            <v>980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36000</v>
          </cell>
          <cell r="F25">
            <v>204000</v>
          </cell>
        </row>
        <row r="26">
          <cell r="C26">
            <v>3600</v>
          </cell>
          <cell r="D26">
            <v>4100</v>
          </cell>
          <cell r="E26">
            <v>3600</v>
          </cell>
          <cell r="F26">
            <v>6000</v>
          </cell>
        </row>
        <row r="27">
          <cell r="C27">
            <v>0</v>
          </cell>
          <cell r="D27">
            <v>840</v>
          </cell>
          <cell r="E27">
            <v>7200</v>
          </cell>
          <cell r="F27">
            <v>14400</v>
          </cell>
        </row>
        <row r="28">
          <cell r="C28">
            <v>19980.908313376669</v>
          </cell>
          <cell r="D28">
            <v>20541.908313376669</v>
          </cell>
          <cell r="E28">
            <v>8078.9240506329124</v>
          </cell>
          <cell r="F28">
            <v>8078.9240506329124</v>
          </cell>
        </row>
        <row r="29">
          <cell r="C29">
            <v>2850</v>
          </cell>
          <cell r="D29">
            <v>3600</v>
          </cell>
          <cell r="E29">
            <v>24000</v>
          </cell>
          <cell r="F29">
            <v>36000</v>
          </cell>
        </row>
        <row r="30">
          <cell r="C30">
            <v>640</v>
          </cell>
          <cell r="D30">
            <v>640</v>
          </cell>
          <cell r="E30">
            <v>0</v>
          </cell>
          <cell r="F30">
            <v>0</v>
          </cell>
        </row>
        <row r="32">
          <cell r="C32">
            <v>5550</v>
          </cell>
          <cell r="D32">
            <v>5100</v>
          </cell>
          <cell r="E32">
            <v>5124</v>
          </cell>
          <cell r="F32">
            <v>4224</v>
          </cell>
        </row>
        <row r="33">
          <cell r="C33">
            <v>5821</v>
          </cell>
          <cell r="D33">
            <v>5233</v>
          </cell>
          <cell r="E33">
            <v>8448</v>
          </cell>
          <cell r="F33">
            <v>13878</v>
          </cell>
        </row>
        <row r="34">
          <cell r="C34">
            <v>2610</v>
          </cell>
          <cell r="D34">
            <v>3510</v>
          </cell>
          <cell r="E34">
            <v>5430</v>
          </cell>
          <cell r="F34">
            <v>7330</v>
          </cell>
        </row>
        <row r="35">
          <cell r="C35">
            <v>4320</v>
          </cell>
          <cell r="D35">
            <v>2400</v>
          </cell>
          <cell r="E35">
            <v>1200</v>
          </cell>
          <cell r="F35">
            <v>0</v>
          </cell>
        </row>
        <row r="36">
          <cell r="C36">
            <v>342</v>
          </cell>
          <cell r="D36">
            <v>1305</v>
          </cell>
          <cell r="E36">
            <v>20610</v>
          </cell>
          <cell r="F36">
            <v>40070</v>
          </cell>
        </row>
        <row r="37">
          <cell r="C37">
            <v>1400</v>
          </cell>
          <cell r="D37">
            <v>2200</v>
          </cell>
          <cell r="E37">
            <v>4700</v>
          </cell>
          <cell r="F37">
            <v>11500</v>
          </cell>
        </row>
        <row r="38">
          <cell r="C38">
            <v>1250</v>
          </cell>
          <cell r="D38">
            <v>2000</v>
          </cell>
          <cell r="E38">
            <v>4500</v>
          </cell>
          <cell r="F38">
            <v>5000</v>
          </cell>
        </row>
        <row r="39">
          <cell r="C39">
            <v>600</v>
          </cell>
          <cell r="D39">
            <v>648</v>
          </cell>
          <cell r="E39">
            <v>950</v>
          </cell>
          <cell r="F39">
            <v>1135</v>
          </cell>
        </row>
        <row r="40">
          <cell r="C40">
            <v>875</v>
          </cell>
          <cell r="D40">
            <v>1044</v>
          </cell>
          <cell r="E40">
            <v>4700</v>
          </cell>
          <cell r="F40">
            <v>6400</v>
          </cell>
        </row>
        <row r="41">
          <cell r="C41">
            <v>840</v>
          </cell>
          <cell r="D41">
            <v>1400</v>
          </cell>
          <cell r="E41">
            <v>3840</v>
          </cell>
          <cell r="F41">
            <v>5840</v>
          </cell>
        </row>
        <row r="43">
          <cell r="C43">
            <v>10107.908313376669</v>
          </cell>
          <cell r="D43">
            <v>19729.908313376669</v>
          </cell>
          <cell r="E43">
            <v>29006.924050632922</v>
          </cell>
          <cell r="F43">
            <v>204856.92405063292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</sheetNames>
    <sheetDataSet>
      <sheetData sheetId="0"/>
      <sheetData sheetId="1"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8</v>
          </cell>
        </row>
        <row r="17">
          <cell r="CK17">
            <v>7</v>
          </cell>
        </row>
        <row r="18">
          <cell r="CK18">
            <v>0.75</v>
          </cell>
        </row>
        <row r="19">
          <cell r="CK19">
            <v>1</v>
          </cell>
        </row>
        <row r="20">
          <cell r="CK20">
            <v>1.2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1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2</v>
          </cell>
        </row>
        <row r="86">
          <cell r="CK86">
            <v>10</v>
          </cell>
        </row>
        <row r="94">
          <cell r="CK94">
            <v>30</v>
          </cell>
        </row>
        <row r="102">
          <cell r="CK102">
            <v>0</v>
          </cell>
        </row>
        <row r="110">
          <cell r="CK110">
            <v>3</v>
          </cell>
        </row>
        <row r="118">
          <cell r="CK118">
            <v>6</v>
          </cell>
        </row>
        <row r="126">
          <cell r="CK126">
            <v>10</v>
          </cell>
        </row>
      </sheetData>
      <sheetData sheetId="2"/>
      <sheetData sheetId="3"/>
      <sheetData sheetId="4"/>
      <sheetData sheetId="5"/>
      <sheetData sheetId="6">
        <row r="11">
          <cell r="C11">
            <v>9.5982259651307578E-2</v>
          </cell>
          <cell r="D11">
            <v>0.31024618150684929</v>
          </cell>
          <cell r="E11">
            <v>0.3882354335305106</v>
          </cell>
          <cell r="F11">
            <v>0.20130493417541362</v>
          </cell>
        </row>
        <row r="12">
          <cell r="C12">
            <v>0.10527547903694477</v>
          </cell>
          <cell r="D12">
            <v>0.10549281688459941</v>
          </cell>
          <cell r="E12">
            <v>9.8200348692403475E-2</v>
          </cell>
          <cell r="F12">
            <v>0.11644744707347446</v>
          </cell>
        </row>
        <row r="13">
          <cell r="C13">
            <v>0</v>
          </cell>
          <cell r="D13">
            <v>2.3462764632627642E-2</v>
          </cell>
          <cell r="E13">
            <v>5.2831954389788285E-2</v>
          </cell>
          <cell r="F13">
            <v>0.21814784735812129</v>
          </cell>
        </row>
        <row r="14">
          <cell r="C14">
            <v>1.159285491905355E-2</v>
          </cell>
          <cell r="D14">
            <v>4.024515877957659E-3</v>
          </cell>
          <cell r="E14">
            <v>0</v>
          </cell>
          <cell r="F14">
            <v>3.5380359366660733E-4</v>
          </cell>
        </row>
        <row r="15">
          <cell r="C15">
            <v>0.1537788698630137</v>
          </cell>
          <cell r="D15">
            <v>7.9846720890410949E-2</v>
          </cell>
          <cell r="E15">
            <v>0</v>
          </cell>
          <cell r="F15">
            <v>0</v>
          </cell>
        </row>
        <row r="16">
          <cell r="C16">
            <v>0.56623471980074724</v>
          </cell>
          <cell r="D16">
            <v>0.59392078206724785</v>
          </cell>
          <cell r="E16">
            <v>0.63544987546699883</v>
          </cell>
          <cell r="F16">
            <v>0.64712539405799685</v>
          </cell>
        </row>
        <row r="17">
          <cell r="C17">
            <v>0.11331583328144457</v>
          </cell>
          <cell r="D17">
            <v>0.12084347026774593</v>
          </cell>
          <cell r="E17">
            <v>0.2430584042652553</v>
          </cell>
          <cell r="F17">
            <v>0.30541681835972251</v>
          </cell>
        </row>
        <row r="18">
          <cell r="C18">
            <v>8.9285714285714288E-2</v>
          </cell>
          <cell r="D18">
            <v>7.4404761904761904E-2</v>
          </cell>
          <cell r="E18">
            <v>0</v>
          </cell>
          <cell r="F18">
            <v>0</v>
          </cell>
        </row>
        <row r="19">
          <cell r="C19">
            <v>7.0307503113325037E-3</v>
          </cell>
          <cell r="D19">
            <v>8.0850946450809463E-3</v>
          </cell>
          <cell r="E19">
            <v>9.4372453300124535E-3</v>
          </cell>
          <cell r="F19">
            <v>0</v>
          </cell>
        </row>
        <row r="21">
          <cell r="C21">
            <v>1138</v>
          </cell>
          <cell r="D21">
            <v>2675</v>
          </cell>
          <cell r="E21">
            <v>5375</v>
          </cell>
          <cell r="F21">
            <v>11875</v>
          </cell>
        </row>
        <row r="22">
          <cell r="C22">
            <v>0</v>
          </cell>
          <cell r="D22">
            <v>2000</v>
          </cell>
          <cell r="E22">
            <v>2800</v>
          </cell>
          <cell r="F22">
            <v>4900</v>
          </cell>
        </row>
        <row r="23">
          <cell r="C23">
            <v>0</v>
          </cell>
          <cell r="D23">
            <v>0</v>
          </cell>
          <cell r="E23">
            <v>6000</v>
          </cell>
          <cell r="F23">
            <v>20250</v>
          </cell>
        </row>
        <row r="24">
          <cell r="C24">
            <v>7140</v>
          </cell>
          <cell r="D24">
            <v>14085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14400</v>
          </cell>
          <cell r="E25">
            <v>78000</v>
          </cell>
          <cell r="F25">
            <v>186000</v>
          </cell>
        </row>
        <row r="26">
          <cell r="C26">
            <v>0</v>
          </cell>
          <cell r="D26">
            <v>6420</v>
          </cell>
          <cell r="E26">
            <v>1200</v>
          </cell>
          <cell r="F26">
            <v>0</v>
          </cell>
        </row>
        <row r="27">
          <cell r="C27">
            <v>0</v>
          </cell>
          <cell r="D27">
            <v>960</v>
          </cell>
          <cell r="E27">
            <v>0</v>
          </cell>
          <cell r="F27">
            <v>0</v>
          </cell>
        </row>
        <row r="28">
          <cell r="C28">
            <v>20220</v>
          </cell>
          <cell r="D28">
            <v>20220</v>
          </cell>
          <cell r="E28">
            <v>7620</v>
          </cell>
          <cell r="F28">
            <v>7620</v>
          </cell>
        </row>
        <row r="29">
          <cell r="C29">
            <v>0</v>
          </cell>
          <cell r="D29">
            <v>4800</v>
          </cell>
          <cell r="E29">
            <v>0</v>
          </cell>
          <cell r="F29">
            <v>0</v>
          </cell>
        </row>
        <row r="30">
          <cell r="C30">
            <v>1340</v>
          </cell>
          <cell r="D30">
            <v>2330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0.45</v>
          </cell>
        </row>
        <row r="10">
          <cell r="CK10">
            <v>0.26</v>
          </cell>
        </row>
        <row r="11">
          <cell r="CK11">
            <v>0.2</v>
          </cell>
        </row>
        <row r="12">
          <cell r="CK12">
            <v>0.09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0.6</v>
          </cell>
        </row>
        <row r="19">
          <cell r="CK19">
            <v>0.129</v>
          </cell>
        </row>
        <row r="20">
          <cell r="CK20">
            <v>0.5</v>
          </cell>
        </row>
        <row r="21">
          <cell r="CK21">
            <v>4</v>
          </cell>
        </row>
        <row r="22">
          <cell r="CK22">
            <v>0.12</v>
          </cell>
        </row>
        <row r="23">
          <cell r="CK23">
            <v>0.03</v>
          </cell>
        </row>
        <row r="24">
          <cell r="CK24">
            <v>0.5</v>
          </cell>
        </row>
        <row r="25">
          <cell r="CK25">
            <v>4</v>
          </cell>
        </row>
        <row r="70">
          <cell r="CK70">
            <v>0</v>
          </cell>
        </row>
        <row r="78">
          <cell r="CK78">
            <v>0</v>
          </cell>
        </row>
        <row r="86">
          <cell r="CK86">
            <v>0</v>
          </cell>
        </row>
        <row r="94">
          <cell r="CK94">
            <v>10</v>
          </cell>
        </row>
        <row r="102">
          <cell r="CK102">
            <v>0</v>
          </cell>
        </row>
        <row r="110">
          <cell r="CK110">
            <v>0</v>
          </cell>
        </row>
        <row r="118">
          <cell r="CK118">
            <v>2</v>
          </cell>
        </row>
        <row r="126">
          <cell r="CK126">
            <v>12</v>
          </cell>
        </row>
      </sheetData>
      <sheetData sheetId="2"/>
      <sheetData sheetId="3"/>
      <sheetData sheetId="4"/>
      <sheetData sheetId="5"/>
      <sheetData sheetId="6">
        <row r="11">
          <cell r="A11" t="str">
            <v>staple crops</v>
          </cell>
          <cell r="C11">
            <v>5.2573972602739716E-2</v>
          </cell>
          <cell r="D11">
            <v>5.9145719178082187E-2</v>
          </cell>
          <cell r="E11">
            <v>5.5202671232876706E-2</v>
          </cell>
          <cell r="F11">
            <v>0.45423912328767113</v>
          </cell>
        </row>
        <row r="12">
          <cell r="A12" t="str">
            <v>non-staple crops</v>
          </cell>
          <cell r="C12">
            <v>5.930746367787465E-2</v>
          </cell>
          <cell r="D12">
            <v>2.2099202988792029E-2</v>
          </cell>
          <cell r="E12">
            <v>2.4034869240348693E-2</v>
          </cell>
          <cell r="F12">
            <v>0</v>
          </cell>
        </row>
        <row r="13">
          <cell r="A13" t="str">
            <v>livestock products</v>
          </cell>
          <cell r="C13">
            <v>0</v>
          </cell>
          <cell r="D13">
            <v>0</v>
          </cell>
          <cell r="E13">
            <v>0</v>
          </cell>
          <cell r="F13">
            <v>9.4502801992528019E-3</v>
          </cell>
        </row>
        <row r="14">
          <cell r="A14" t="str">
            <v>Wild foods and fishing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payment in kind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staple purchases</v>
          </cell>
          <cell r="C16">
            <v>0.57787878787878788</v>
          </cell>
          <cell r="D16">
            <v>0.61965505740971338</v>
          </cell>
          <cell r="E16">
            <v>0.58370082191780814</v>
          </cell>
          <cell r="F16">
            <v>0.67660356463262761</v>
          </cell>
        </row>
        <row r="17">
          <cell r="A17" t="str">
            <v>non-staple purchases</v>
          </cell>
          <cell r="C17">
            <v>0.20748439086757989</v>
          </cell>
          <cell r="D17">
            <v>0.29600460410958906</v>
          </cell>
          <cell r="E17">
            <v>0.42771098505603988</v>
          </cell>
          <cell r="F17">
            <v>0.17114115927272727</v>
          </cell>
        </row>
        <row r="18">
          <cell r="A18" t="str">
            <v>food aid</v>
          </cell>
          <cell r="C18">
            <v>0.10582010582010581</v>
          </cell>
          <cell r="D18">
            <v>5.9523809523809521E-2</v>
          </cell>
          <cell r="E18">
            <v>7.9365079365079375E-2</v>
          </cell>
          <cell r="F18">
            <v>0</v>
          </cell>
        </row>
        <row r="19">
          <cell r="A19" t="str">
            <v>other (gifts, etc)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A21" t="str">
            <v>crop sales</v>
          </cell>
          <cell r="C21">
            <v>0</v>
          </cell>
          <cell r="D21">
            <v>0</v>
          </cell>
          <cell r="E21">
            <v>4440</v>
          </cell>
          <cell r="F21">
            <v>0</v>
          </cell>
        </row>
        <row r="22">
          <cell r="A22" t="str">
            <v>livestock product sales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livestock sales</v>
          </cell>
          <cell r="C23">
            <v>0</v>
          </cell>
          <cell r="D23">
            <v>0</v>
          </cell>
          <cell r="E23">
            <v>1200</v>
          </cell>
          <cell r="F23">
            <v>13050</v>
          </cell>
        </row>
        <row r="24">
          <cell r="A24" t="str">
            <v>casual labour</v>
          </cell>
          <cell r="C24">
            <v>0</v>
          </cell>
          <cell r="D24">
            <v>3600</v>
          </cell>
          <cell r="E24">
            <v>6000</v>
          </cell>
          <cell r="F24">
            <v>0</v>
          </cell>
        </row>
        <row r="25">
          <cell r="A25" t="str">
            <v>formal employment</v>
          </cell>
          <cell r="C25">
            <v>0</v>
          </cell>
          <cell r="D25">
            <v>0</v>
          </cell>
          <cell r="E25">
            <v>48000</v>
          </cell>
          <cell r="F25">
            <v>199200</v>
          </cell>
        </row>
        <row r="26">
          <cell r="A26" t="str">
            <v>self-employment (e.g. collecting, etc.)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A27" t="str">
            <v>small business</v>
          </cell>
          <cell r="C27">
            <v>1200</v>
          </cell>
          <cell r="D27">
            <v>7200</v>
          </cell>
          <cell r="E27">
            <v>19200</v>
          </cell>
          <cell r="F27">
            <v>0</v>
          </cell>
        </row>
        <row r="28">
          <cell r="A28" t="str">
            <v>formal cash transfers</v>
          </cell>
          <cell r="C28">
            <v>23940</v>
          </cell>
          <cell r="D28">
            <v>21960</v>
          </cell>
          <cell r="E28">
            <v>19980</v>
          </cell>
          <cell r="F28">
            <v>8100</v>
          </cell>
        </row>
        <row r="29">
          <cell r="A29" t="str">
            <v>informal cash transfers (incl gifts, remittances)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other (gifts, wild food sales, fishing, etc)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A32" t="str">
            <v>staple food</v>
          </cell>
          <cell r="C32">
            <v>6840</v>
          </cell>
          <cell r="D32">
            <v>9612</v>
          </cell>
          <cell r="E32">
            <v>7920</v>
          </cell>
          <cell r="F32">
            <v>8390</v>
          </cell>
        </row>
        <row r="33">
          <cell r="A33" t="str">
            <v>non-staple food</v>
          </cell>
          <cell r="C33">
            <v>6042</v>
          </cell>
          <cell r="D33">
            <v>7584</v>
          </cell>
          <cell r="E33">
            <v>12756</v>
          </cell>
          <cell r="F33">
            <v>9736.7999999999993</v>
          </cell>
        </row>
        <row r="34">
          <cell r="A34" t="str">
            <v>HH items</v>
          </cell>
          <cell r="C34">
            <v>840</v>
          </cell>
          <cell r="D34">
            <v>1680</v>
          </cell>
          <cell r="E34">
            <v>3880</v>
          </cell>
          <cell r="F34">
            <v>5760</v>
          </cell>
        </row>
        <row r="35">
          <cell r="A35" t="str">
            <v>water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inputs</v>
          </cell>
          <cell r="C36">
            <v>0</v>
          </cell>
          <cell r="D36">
            <v>20</v>
          </cell>
          <cell r="E36">
            <v>300</v>
          </cell>
          <cell r="F36">
            <v>9900</v>
          </cell>
        </row>
        <row r="37">
          <cell r="A37" t="str">
            <v>social serv.</v>
          </cell>
          <cell r="C37">
            <v>0</v>
          </cell>
          <cell r="D37">
            <v>800</v>
          </cell>
          <cell r="E37">
            <v>480</v>
          </cell>
          <cell r="F37">
            <v>55800</v>
          </cell>
        </row>
        <row r="38">
          <cell r="A38" t="str">
            <v>clothes</v>
          </cell>
          <cell r="C38">
            <v>0</v>
          </cell>
          <cell r="D38">
            <v>1000</v>
          </cell>
          <cell r="E38">
            <v>1800</v>
          </cell>
          <cell r="F38">
            <v>10000</v>
          </cell>
        </row>
        <row r="39">
          <cell r="A39" t="str">
            <v>tax &amp; gifts</v>
          </cell>
          <cell r="C39">
            <v>0</v>
          </cell>
          <cell r="D39">
            <v>1440</v>
          </cell>
          <cell r="E39">
            <v>0</v>
          </cell>
          <cell r="F39">
            <v>13220</v>
          </cell>
        </row>
        <row r="40">
          <cell r="A40" t="str">
            <v>transport &amp; communication</v>
          </cell>
          <cell r="C40">
            <v>78</v>
          </cell>
          <cell r="D40">
            <v>1260</v>
          </cell>
          <cell r="E40">
            <v>9600</v>
          </cell>
          <cell r="F40">
            <v>27612</v>
          </cell>
        </row>
        <row r="41">
          <cell r="A41" t="str">
            <v>other (entertainment, etc.)</v>
          </cell>
          <cell r="C41">
            <v>0</v>
          </cell>
          <cell r="D41">
            <v>5348</v>
          </cell>
          <cell r="E41">
            <v>0</v>
          </cell>
          <cell r="F41">
            <v>52800</v>
          </cell>
        </row>
        <row r="43">
          <cell r="A43" t="str">
            <v>income minus expenditure</v>
          </cell>
          <cell r="C43">
            <v>11340</v>
          </cell>
          <cell r="D43">
            <v>4016</v>
          </cell>
          <cell r="E43">
            <v>62084</v>
          </cell>
          <cell r="F43">
            <v>27131.200000000012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0.44</v>
          </cell>
        </row>
        <row r="10">
          <cell r="CK10">
            <v>0.28000000000000003</v>
          </cell>
        </row>
        <row r="11">
          <cell r="CK11">
            <v>0.18</v>
          </cell>
        </row>
        <row r="12">
          <cell r="CK12">
            <v>0.1</v>
          </cell>
        </row>
        <row r="14">
          <cell r="CK14">
            <v>8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0.25</v>
          </cell>
        </row>
        <row r="19">
          <cell r="CK19">
            <v>0.5</v>
          </cell>
        </row>
        <row r="20">
          <cell r="CK20">
            <v>1</v>
          </cell>
        </row>
        <row r="21">
          <cell r="CK21">
            <v>2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2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10</v>
          </cell>
        </row>
        <row r="94">
          <cell r="CK94">
            <v>20</v>
          </cell>
        </row>
        <row r="102">
          <cell r="CK102">
            <v>0</v>
          </cell>
        </row>
        <row r="110">
          <cell r="CK110">
            <v>4</v>
          </cell>
        </row>
        <row r="118">
          <cell r="CK118">
            <v>6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3.4167650996264003E-2</v>
          </cell>
          <cell r="D11">
            <v>0.15481514196762139</v>
          </cell>
          <cell r="E11">
            <v>0.19286392528019924</v>
          </cell>
          <cell r="F11">
            <v>0.21967013387297632</v>
          </cell>
        </row>
        <row r="12">
          <cell r="C12">
            <v>3.7984234900373601E-2</v>
          </cell>
          <cell r="D12">
            <v>6.7735258405977578E-2</v>
          </cell>
          <cell r="E12">
            <v>9.921064508094643E-2</v>
          </cell>
          <cell r="F12">
            <v>0.15176072042341221</v>
          </cell>
        </row>
        <row r="13">
          <cell r="C13">
            <v>0</v>
          </cell>
          <cell r="D13">
            <v>3.7540423412204232E-2</v>
          </cell>
          <cell r="E13">
            <v>4.8704788916562901E-2</v>
          </cell>
          <cell r="F13">
            <v>0.10160680572851807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0.66478568518057291</v>
          </cell>
          <cell r="D16">
            <v>0.43777561643835622</v>
          </cell>
          <cell r="E16">
            <v>0.44079890450809467</v>
          </cell>
          <cell r="F16">
            <v>0.30483512503113325</v>
          </cell>
        </row>
        <row r="17">
          <cell r="C17">
            <v>0.16268103381070981</v>
          </cell>
          <cell r="D17">
            <v>0.2607553899750934</v>
          </cell>
          <cell r="E17">
            <v>0.32359219307596504</v>
          </cell>
          <cell r="F17">
            <v>0.42265433163138222</v>
          </cell>
        </row>
        <row r="18">
          <cell r="C18">
            <v>0.1429064851394195</v>
          </cell>
          <cell r="D18">
            <v>0.1429064851394195</v>
          </cell>
          <cell r="E18">
            <v>0.14285714285714285</v>
          </cell>
          <cell r="F18">
            <v>0.11904761904761904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350</v>
          </cell>
          <cell r="E21">
            <v>8330</v>
          </cell>
          <cell r="F21">
            <v>33150</v>
          </cell>
        </row>
        <row r="22">
          <cell r="C22">
            <v>0</v>
          </cell>
          <cell r="D22">
            <v>0</v>
          </cell>
          <cell r="E22">
            <v>16200</v>
          </cell>
          <cell r="F22">
            <v>2100</v>
          </cell>
        </row>
        <row r="23">
          <cell r="C23">
            <v>1000</v>
          </cell>
          <cell r="D23">
            <v>6400</v>
          </cell>
          <cell r="E23">
            <v>7850</v>
          </cell>
          <cell r="F23">
            <v>16250</v>
          </cell>
        </row>
        <row r="24">
          <cell r="C24">
            <v>2700</v>
          </cell>
          <cell r="D24">
            <v>18000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70200</v>
          </cell>
          <cell r="F25">
            <v>168000</v>
          </cell>
        </row>
        <row r="26">
          <cell r="C26">
            <v>600</v>
          </cell>
          <cell r="D26">
            <v>360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90000</v>
          </cell>
        </row>
        <row r="28">
          <cell r="C28">
            <v>22980</v>
          </cell>
          <cell r="D28">
            <v>30180</v>
          </cell>
          <cell r="E28">
            <v>15300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6780</v>
          </cell>
          <cell r="D32">
            <v>5880</v>
          </cell>
          <cell r="E32">
            <v>4704</v>
          </cell>
          <cell r="F32">
            <v>2940</v>
          </cell>
        </row>
        <row r="33">
          <cell r="C33">
            <v>6746.4</v>
          </cell>
          <cell r="D33">
            <v>7590.0480000000007</v>
          </cell>
          <cell r="E33">
            <v>8219.6640000000007</v>
          </cell>
          <cell r="F33">
            <v>14723.52</v>
          </cell>
        </row>
        <row r="34">
          <cell r="C34">
            <v>1126</v>
          </cell>
          <cell r="D34">
            <v>3910</v>
          </cell>
          <cell r="E34">
            <v>5280</v>
          </cell>
          <cell r="F34">
            <v>8050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5000</v>
          </cell>
          <cell r="E36">
            <v>11500</v>
          </cell>
          <cell r="F36">
            <v>14740</v>
          </cell>
        </row>
        <row r="37">
          <cell r="C37">
            <v>1650</v>
          </cell>
          <cell r="D37">
            <v>1600</v>
          </cell>
          <cell r="E37">
            <v>25800</v>
          </cell>
          <cell r="F37">
            <v>50200</v>
          </cell>
        </row>
        <row r="38">
          <cell r="C38">
            <v>1500</v>
          </cell>
          <cell r="D38">
            <v>2000</v>
          </cell>
          <cell r="E38">
            <v>4000</v>
          </cell>
          <cell r="F38">
            <v>10000</v>
          </cell>
        </row>
        <row r="39">
          <cell r="C39">
            <v>20</v>
          </cell>
          <cell r="D39">
            <v>25</v>
          </cell>
          <cell r="E39">
            <v>20</v>
          </cell>
          <cell r="F39">
            <v>70</v>
          </cell>
        </row>
        <row r="40">
          <cell r="C40">
            <v>840</v>
          </cell>
          <cell r="D40">
            <v>1296</v>
          </cell>
          <cell r="E40">
            <v>2040</v>
          </cell>
          <cell r="F40">
            <v>19200</v>
          </cell>
        </row>
        <row r="41">
          <cell r="C41">
            <v>4780</v>
          </cell>
          <cell r="D41">
            <v>9240</v>
          </cell>
          <cell r="E41">
            <v>25800</v>
          </cell>
          <cell r="F41">
            <v>155000</v>
          </cell>
        </row>
        <row r="43">
          <cell r="C43">
            <v>3837.5999999999985</v>
          </cell>
          <cell r="D43">
            <v>18748.951999999997</v>
          </cell>
          <cell r="E43">
            <v>30516.335999999996</v>
          </cell>
          <cell r="F43">
            <v>34576.479999999981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sheetDataSet>
      <sheetData sheetId="0"/>
      <sheetData sheetId="1"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  <row r="14">
          <cell r="CK14">
            <v>5</v>
          </cell>
        </row>
        <row r="15">
          <cell r="CK15">
            <v>6</v>
          </cell>
        </row>
        <row r="16">
          <cell r="CK16">
            <v>6</v>
          </cell>
        </row>
        <row r="17">
          <cell r="CK17">
            <v>5</v>
          </cell>
        </row>
        <row r="18">
          <cell r="CK18">
            <v>1</v>
          </cell>
        </row>
        <row r="19">
          <cell r="CK19">
            <v>1.5</v>
          </cell>
        </row>
        <row r="20">
          <cell r="CK20">
            <v>1.5</v>
          </cell>
        </row>
        <row r="21">
          <cell r="CK21">
            <v>2</v>
          </cell>
        </row>
        <row r="22">
          <cell r="CK22">
            <v>1</v>
          </cell>
        </row>
        <row r="23">
          <cell r="CK23">
            <v>1</v>
          </cell>
        </row>
        <row r="24">
          <cell r="CK24">
            <v>1.5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1</v>
          </cell>
        </row>
        <row r="86">
          <cell r="CK86">
            <v>9</v>
          </cell>
        </row>
        <row r="94">
          <cell r="CK94">
            <v>19</v>
          </cell>
        </row>
        <row r="102">
          <cell r="CK102">
            <v>0</v>
          </cell>
        </row>
        <row r="110">
          <cell r="CK110">
            <v>2</v>
          </cell>
        </row>
        <row r="118">
          <cell r="CK118">
            <v>9</v>
          </cell>
        </row>
        <row r="126">
          <cell r="CK126">
            <v>18</v>
          </cell>
        </row>
      </sheetData>
      <sheetData sheetId="2"/>
      <sheetData sheetId="3"/>
      <sheetData sheetId="4"/>
      <sheetData sheetId="5"/>
      <sheetData sheetId="6">
        <row r="11">
          <cell r="C11">
            <v>3.7853260273972601E-2</v>
          </cell>
          <cell r="D11">
            <v>0.24841202054794523</v>
          </cell>
          <cell r="E11">
            <v>0.30686254669987545</v>
          </cell>
          <cell r="F11">
            <v>0.15057880946450808</v>
          </cell>
        </row>
        <row r="12">
          <cell r="C12">
            <v>7.2104607721046078E-3</v>
          </cell>
          <cell r="D12">
            <v>9.8121793275217931E-2</v>
          </cell>
          <cell r="E12">
            <v>0.22919466376089664</v>
          </cell>
          <cell r="F12">
            <v>0.36451475716064752</v>
          </cell>
        </row>
        <row r="13">
          <cell r="C13">
            <v>0</v>
          </cell>
          <cell r="D13">
            <v>2.4793407534246571E-2</v>
          </cell>
          <cell r="E13">
            <v>6.4185868617683675E-2</v>
          </cell>
          <cell r="F13">
            <v>0.19783021046077215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0.92868750784557907</v>
          </cell>
          <cell r="D16">
            <v>0.71967685554171867</v>
          </cell>
          <cell r="E16">
            <v>0.66149354420921547</v>
          </cell>
          <cell r="F16">
            <v>0.59689273225404738</v>
          </cell>
        </row>
        <row r="17">
          <cell r="C17">
            <v>0.11887800747198007</v>
          </cell>
          <cell r="D17">
            <v>0.14166295890410963</v>
          </cell>
          <cell r="E17">
            <v>0.20790616438356163</v>
          </cell>
          <cell r="F17">
            <v>0.33783252702366123</v>
          </cell>
        </row>
        <row r="18">
          <cell r="C18">
            <v>9.5238095238095233E-2</v>
          </cell>
          <cell r="D18">
            <v>7.9365079365079375E-2</v>
          </cell>
          <cell r="E18">
            <v>7.9365079365079375E-2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3600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3630</v>
          </cell>
          <cell r="E23">
            <v>10600</v>
          </cell>
          <cell r="F23">
            <v>17600</v>
          </cell>
        </row>
        <row r="24">
          <cell r="C24">
            <v>7335</v>
          </cell>
          <cell r="D24">
            <v>12915</v>
          </cell>
          <cell r="E24">
            <v>750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79800</v>
          </cell>
          <cell r="F25">
            <v>264000</v>
          </cell>
        </row>
        <row r="26">
          <cell r="C26">
            <v>5040</v>
          </cell>
          <cell r="D26">
            <v>5040</v>
          </cell>
          <cell r="E26">
            <v>30520</v>
          </cell>
          <cell r="F26">
            <v>0</v>
          </cell>
        </row>
        <row r="27">
          <cell r="C27">
            <v>0</v>
          </cell>
          <cell r="D27">
            <v>3600</v>
          </cell>
          <cell r="E27">
            <v>6120</v>
          </cell>
          <cell r="F27">
            <v>46800</v>
          </cell>
        </row>
        <row r="28">
          <cell r="C28">
            <v>17095.815170008718</v>
          </cell>
          <cell r="D28">
            <v>18586.660854402788</v>
          </cell>
          <cell r="E28">
            <v>8312.9032258064526</v>
          </cell>
          <cell r="F28">
            <v>8312.9032258064526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5448</v>
          </cell>
          <cell r="D32">
            <v>6010</v>
          </cell>
          <cell r="E32">
            <v>5910</v>
          </cell>
          <cell r="F32">
            <v>4470</v>
          </cell>
        </row>
        <row r="33">
          <cell r="C33">
            <v>1400</v>
          </cell>
          <cell r="D33">
            <v>4148</v>
          </cell>
          <cell r="E33">
            <v>7968</v>
          </cell>
          <cell r="F33">
            <v>9908</v>
          </cell>
        </row>
        <row r="34">
          <cell r="C34">
            <v>2010</v>
          </cell>
          <cell r="D34">
            <v>3610</v>
          </cell>
          <cell r="E34">
            <v>4040</v>
          </cell>
          <cell r="F34">
            <v>4620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270</v>
          </cell>
          <cell r="D36">
            <v>1550</v>
          </cell>
          <cell r="E36">
            <v>21960</v>
          </cell>
          <cell r="F36">
            <v>49180</v>
          </cell>
        </row>
        <row r="37">
          <cell r="C37">
            <v>1650</v>
          </cell>
          <cell r="D37">
            <v>1750</v>
          </cell>
          <cell r="E37">
            <v>3200</v>
          </cell>
          <cell r="F37">
            <v>7000</v>
          </cell>
        </row>
        <row r="38">
          <cell r="C38">
            <v>900</v>
          </cell>
          <cell r="D38">
            <v>2000</v>
          </cell>
          <cell r="E38">
            <v>4500</v>
          </cell>
          <cell r="F38">
            <v>6000</v>
          </cell>
        </row>
        <row r="39">
          <cell r="C39">
            <v>900</v>
          </cell>
          <cell r="D39">
            <v>1140</v>
          </cell>
          <cell r="E39">
            <v>1640</v>
          </cell>
          <cell r="F39">
            <v>3200</v>
          </cell>
        </row>
        <row r="40">
          <cell r="C40">
            <v>1400</v>
          </cell>
          <cell r="D40">
            <v>1800</v>
          </cell>
          <cell r="E40">
            <v>3360</v>
          </cell>
          <cell r="F40">
            <v>16000</v>
          </cell>
        </row>
        <row r="41">
          <cell r="C41">
            <v>300</v>
          </cell>
          <cell r="D41">
            <v>1080</v>
          </cell>
          <cell r="E41">
            <v>2700</v>
          </cell>
          <cell r="F41">
            <v>5180</v>
          </cell>
        </row>
        <row r="43">
          <cell r="C43">
            <v>15192.815170008718</v>
          </cell>
          <cell r="D43">
            <v>20683.660854402784</v>
          </cell>
          <cell r="E43">
            <v>80824.903225806454</v>
          </cell>
          <cell r="F43">
            <v>234754.90322580643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0.4</v>
          </cell>
        </row>
        <row r="10">
          <cell r="CK10">
            <v>0.3</v>
          </cell>
        </row>
        <row r="11">
          <cell r="CK11">
            <v>0.2</v>
          </cell>
        </row>
        <row r="12">
          <cell r="CK12">
            <v>0.1</v>
          </cell>
        </row>
        <row r="14">
          <cell r="CK14">
            <v>7</v>
          </cell>
        </row>
        <row r="15">
          <cell r="CK15">
            <v>6</v>
          </cell>
        </row>
        <row r="16">
          <cell r="CK16">
            <v>5</v>
          </cell>
        </row>
        <row r="17">
          <cell r="CK17">
            <v>4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0.5</v>
          </cell>
        </row>
        <row r="21">
          <cell r="CK21">
            <v>0.5</v>
          </cell>
        </row>
        <row r="22">
          <cell r="CK22">
            <v>0</v>
          </cell>
        </row>
        <row r="23">
          <cell r="CK23">
            <v>0</v>
          </cell>
        </row>
        <row r="24">
          <cell r="CK24">
            <v>0</v>
          </cell>
        </row>
        <row r="25">
          <cell r="CK25">
            <v>0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15</v>
          </cell>
        </row>
        <row r="102">
          <cell r="CK102">
            <v>5</v>
          </cell>
        </row>
        <row r="110">
          <cell r="CK110">
            <v>6</v>
          </cell>
        </row>
        <row r="118">
          <cell r="CK118">
            <v>10</v>
          </cell>
        </row>
        <row r="126">
          <cell r="CK126">
            <v>20</v>
          </cell>
        </row>
      </sheetData>
      <sheetData sheetId="2"/>
      <sheetData sheetId="3"/>
      <sheetData sheetId="4"/>
      <sheetData sheetId="5"/>
      <sheetData sheetId="6"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3.3751000711617148E-3</v>
          </cell>
          <cell r="D13">
            <v>7.8752334993773352E-3</v>
          </cell>
          <cell r="E13">
            <v>1.4175420298879204E-2</v>
          </cell>
          <cell r="F13">
            <v>4.4196353518057285E-2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0.74559473168475365</v>
          </cell>
          <cell r="D16">
            <v>0.63808751033623901</v>
          </cell>
          <cell r="E16">
            <v>0.46792498879202987</v>
          </cell>
          <cell r="F16">
            <v>0.56335959713574102</v>
          </cell>
        </row>
        <row r="17">
          <cell r="C17">
            <v>0.28272517205123643</v>
          </cell>
          <cell r="D17">
            <v>0.42153392745952667</v>
          </cell>
          <cell r="E17">
            <v>0.63186580782067236</v>
          </cell>
          <cell r="F17">
            <v>0.83111890460772098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1200</v>
          </cell>
          <cell r="D23">
            <v>4200</v>
          </cell>
          <cell r="E23">
            <v>7800</v>
          </cell>
          <cell r="F23">
            <v>19200</v>
          </cell>
        </row>
        <row r="24">
          <cell r="C24">
            <v>2880</v>
          </cell>
          <cell r="D24">
            <v>9200</v>
          </cell>
          <cell r="E24">
            <v>0</v>
          </cell>
          <cell r="F24">
            <v>0</v>
          </cell>
        </row>
        <row r="25">
          <cell r="C25">
            <v>9000</v>
          </cell>
          <cell r="D25">
            <v>0</v>
          </cell>
          <cell r="E25">
            <v>75600</v>
          </cell>
          <cell r="F25">
            <v>100800</v>
          </cell>
        </row>
        <row r="26">
          <cell r="C26">
            <v>13716</v>
          </cell>
          <cell r="D26">
            <v>18300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2040</v>
          </cell>
          <cell r="E27">
            <v>40320</v>
          </cell>
          <cell r="F27">
            <v>91716</v>
          </cell>
        </row>
        <row r="28">
          <cell r="C28">
            <v>22484</v>
          </cell>
          <cell r="D28">
            <v>41444</v>
          </cell>
          <cell r="E28">
            <v>9524</v>
          </cell>
          <cell r="F28">
            <v>0</v>
          </cell>
        </row>
        <row r="29">
          <cell r="C29">
            <v>9600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2">
          <cell r="C32">
            <v>10446</v>
          </cell>
          <cell r="D32">
            <v>7980</v>
          </cell>
          <cell r="E32">
            <v>7290</v>
          </cell>
          <cell r="F32">
            <v>8010</v>
          </cell>
        </row>
        <row r="33">
          <cell r="C33">
            <v>12220</v>
          </cell>
          <cell r="D33">
            <v>17604</v>
          </cell>
          <cell r="E33">
            <v>40707.199999999997</v>
          </cell>
          <cell r="F33">
            <v>40761.199999999997</v>
          </cell>
        </row>
        <row r="34">
          <cell r="C34">
            <v>2811</v>
          </cell>
          <cell r="D34">
            <v>3742</v>
          </cell>
          <cell r="E34">
            <v>4686</v>
          </cell>
          <cell r="F34">
            <v>7340</v>
          </cell>
        </row>
        <row r="35">
          <cell r="C35">
            <v>360</v>
          </cell>
          <cell r="D35">
            <v>360</v>
          </cell>
          <cell r="E35">
            <v>720</v>
          </cell>
          <cell r="F35">
            <v>720</v>
          </cell>
        </row>
        <row r="36">
          <cell r="C36">
            <v>0</v>
          </cell>
          <cell r="D36">
            <v>0</v>
          </cell>
          <cell r="E36">
            <v>10300</v>
          </cell>
          <cell r="F36">
            <v>22855</v>
          </cell>
        </row>
        <row r="37">
          <cell r="C37">
            <v>1000</v>
          </cell>
          <cell r="D37">
            <v>1000</v>
          </cell>
          <cell r="E37">
            <v>16487</v>
          </cell>
          <cell r="F37">
            <v>31280</v>
          </cell>
        </row>
        <row r="38">
          <cell r="C38">
            <v>1671</v>
          </cell>
          <cell r="D38">
            <v>1943</v>
          </cell>
          <cell r="E38">
            <v>5286</v>
          </cell>
          <cell r="F38">
            <v>7986</v>
          </cell>
        </row>
        <row r="39">
          <cell r="C39">
            <v>407</v>
          </cell>
          <cell r="D39">
            <v>429</v>
          </cell>
          <cell r="E39">
            <v>0</v>
          </cell>
          <cell r="F39">
            <v>0</v>
          </cell>
        </row>
        <row r="40">
          <cell r="C40">
            <v>953</v>
          </cell>
          <cell r="D40">
            <v>987</v>
          </cell>
          <cell r="E40">
            <v>21286</v>
          </cell>
          <cell r="F40">
            <v>29524</v>
          </cell>
        </row>
        <row r="41">
          <cell r="C41">
            <v>3071</v>
          </cell>
          <cell r="D41">
            <v>3414</v>
          </cell>
          <cell r="E41">
            <v>13717</v>
          </cell>
          <cell r="F41">
            <v>17100</v>
          </cell>
        </row>
        <row r="43">
          <cell r="C43">
            <v>25941</v>
          </cell>
          <cell r="D43">
            <v>37725</v>
          </cell>
          <cell r="E43">
            <v>12764.800000000003</v>
          </cell>
          <cell r="F43">
            <v>46139.799999999988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</sheetNames>
    <sheetDataSet>
      <sheetData sheetId="0"/>
      <sheetData sheetId="1">
        <row r="9">
          <cell r="CK9">
            <v>0.33</v>
          </cell>
        </row>
        <row r="10">
          <cell r="CK10">
            <v>0.34</v>
          </cell>
        </row>
        <row r="11">
          <cell r="CK11">
            <v>0.25</v>
          </cell>
        </row>
        <row r="12">
          <cell r="CK12">
            <v>0.08</v>
          </cell>
        </row>
        <row r="14">
          <cell r="CK14">
            <v>9</v>
          </cell>
        </row>
        <row r="15">
          <cell r="CK15">
            <v>8</v>
          </cell>
        </row>
        <row r="16">
          <cell r="CK16">
            <v>5</v>
          </cell>
        </row>
        <row r="17">
          <cell r="CK17">
            <v>5</v>
          </cell>
        </row>
        <row r="18">
          <cell r="CK18">
            <v>0.5</v>
          </cell>
        </row>
        <row r="19">
          <cell r="CK19">
            <v>0.5</v>
          </cell>
        </row>
        <row r="20">
          <cell r="CK20">
            <v>1.5</v>
          </cell>
        </row>
        <row r="21">
          <cell r="CK21">
            <v>1.5</v>
          </cell>
        </row>
        <row r="22">
          <cell r="CK22">
            <v>0.25</v>
          </cell>
        </row>
        <row r="23">
          <cell r="CK23">
            <v>0.25</v>
          </cell>
        </row>
        <row r="24">
          <cell r="CK24">
            <v>1</v>
          </cell>
        </row>
        <row r="25">
          <cell r="CK25">
            <v>1.5</v>
          </cell>
        </row>
        <row r="70">
          <cell r="CK70">
            <v>0</v>
          </cell>
        </row>
        <row r="78">
          <cell r="CK78">
            <v>3</v>
          </cell>
        </row>
        <row r="86">
          <cell r="CK86">
            <v>8</v>
          </cell>
        </row>
        <row r="94">
          <cell r="CK94">
            <v>20</v>
          </cell>
        </row>
        <row r="102">
          <cell r="CK102">
            <v>5</v>
          </cell>
        </row>
        <row r="110">
          <cell r="CK110">
            <v>5</v>
          </cell>
        </row>
        <row r="118">
          <cell r="CK118">
            <v>5</v>
          </cell>
        </row>
        <row r="126">
          <cell r="CK126">
            <v>8</v>
          </cell>
        </row>
      </sheetData>
      <sheetData sheetId="2"/>
      <sheetData sheetId="3"/>
      <sheetData sheetId="4"/>
      <sheetData sheetId="5"/>
      <sheetData sheetId="6">
        <row r="11">
          <cell r="C11">
            <v>1.0514794520547944E-2</v>
          </cell>
          <cell r="D11">
            <v>5.9145719178082187E-2</v>
          </cell>
          <cell r="E11">
            <v>4.731657534246575E-2</v>
          </cell>
          <cell r="F11">
            <v>0.189266301369863</v>
          </cell>
        </row>
        <row r="12">
          <cell r="C12">
            <v>6.9726450394354489E-2</v>
          </cell>
          <cell r="D12">
            <v>7.5217751141552491E-2</v>
          </cell>
          <cell r="E12">
            <v>0.13499006143628059</v>
          </cell>
          <cell r="F12">
            <v>0.10259749398090492</v>
          </cell>
        </row>
        <row r="13">
          <cell r="C13">
            <v>2.6250778331257784E-3</v>
          </cell>
          <cell r="D13">
            <v>2.1723424268368617E-2</v>
          </cell>
          <cell r="E13">
            <v>9.4502801992528019E-3</v>
          </cell>
          <cell r="F13">
            <v>6.5989025529265263E-2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C16">
            <v>0.75927550419261103</v>
          </cell>
          <cell r="D16">
            <v>0.74074519894146951</v>
          </cell>
          <cell r="E16">
            <v>0.60423359701120805</v>
          </cell>
          <cell r="F16">
            <v>0.6691781559153176</v>
          </cell>
        </row>
        <row r="17">
          <cell r="C17">
            <v>0.13589865006226648</v>
          </cell>
          <cell r="D17">
            <v>0.16864057602739724</v>
          </cell>
          <cell r="E17">
            <v>0.38369753932752171</v>
          </cell>
          <cell r="F17">
            <v>0.35214794181818176</v>
          </cell>
        </row>
        <row r="18">
          <cell r="C18">
            <v>0.1322751322751323</v>
          </cell>
          <cell r="D18">
            <v>0.14880952380952381</v>
          </cell>
          <cell r="E18">
            <v>0.14285714285714285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1">
          <cell r="C21">
            <v>0</v>
          </cell>
          <cell r="D21">
            <v>2880</v>
          </cell>
          <cell r="E21">
            <v>46620</v>
          </cell>
          <cell r="F21">
            <v>61695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1000</v>
          </cell>
          <cell r="D23">
            <v>4450</v>
          </cell>
          <cell r="E23">
            <v>7800</v>
          </cell>
          <cell r="F23">
            <v>22500</v>
          </cell>
        </row>
        <row r="24">
          <cell r="C24">
            <v>7920</v>
          </cell>
          <cell r="D24">
            <v>9460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42240</v>
          </cell>
          <cell r="F25">
            <v>126000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36840</v>
          </cell>
          <cell r="D28">
            <v>35520</v>
          </cell>
          <cell r="E28">
            <v>25500</v>
          </cell>
          <cell r="F28">
            <v>7800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69"/>
  <sheetViews>
    <sheetView tabSelected="1" topLeftCell="S98" workbookViewId="0">
      <selection activeCell="AD125" sqref="AD125"/>
    </sheetView>
  </sheetViews>
  <sheetFormatPr baseColWidth="10" defaultRowHeight="16" x14ac:dyDescent="0"/>
  <cols>
    <col min="1" max="1" width="34.5703125" bestFit="1" customWidth="1"/>
  </cols>
  <sheetData>
    <row r="2" spans="1:46">
      <c r="B2">
        <v>59201</v>
      </c>
      <c r="F2">
        <v>59203</v>
      </c>
      <c r="J2">
        <f>[1]WB!$D$1</f>
        <v>59101</v>
      </c>
      <c r="N2">
        <v>59104</v>
      </c>
      <c r="R2">
        <v>59202</v>
      </c>
      <c r="V2">
        <v>59205</v>
      </c>
      <c r="Z2">
        <v>59301</v>
      </c>
      <c r="AD2">
        <v>59303</v>
      </c>
      <c r="AH2">
        <v>59302</v>
      </c>
    </row>
    <row r="3" spans="1:46">
      <c r="B3" t="s">
        <v>14</v>
      </c>
      <c r="F3" t="s">
        <v>16</v>
      </c>
      <c r="J3" t="s">
        <v>19</v>
      </c>
      <c r="N3" t="str">
        <f>[1]WB!$B$1</f>
        <v>ZALOC</v>
      </c>
      <c r="R3" t="s">
        <v>13</v>
      </c>
      <c r="V3" t="s">
        <v>15</v>
      </c>
      <c r="Z3" t="s">
        <v>17</v>
      </c>
      <c r="AD3" t="s">
        <v>20</v>
      </c>
      <c r="AH3" t="s">
        <v>18</v>
      </c>
    </row>
    <row r="4" spans="1:46">
      <c r="B4" t="s">
        <v>1</v>
      </c>
      <c r="C4" t="s">
        <v>2</v>
      </c>
      <c r="D4" t="s">
        <v>3</v>
      </c>
      <c r="E4" t="s">
        <v>4</v>
      </c>
      <c r="F4" t="s">
        <v>1</v>
      </c>
      <c r="G4" t="s">
        <v>2</v>
      </c>
      <c r="H4" t="s">
        <v>3</v>
      </c>
      <c r="I4" t="s">
        <v>4</v>
      </c>
      <c r="J4" t="s">
        <v>1</v>
      </c>
      <c r="K4" t="s">
        <v>2</v>
      </c>
      <c r="L4" t="s">
        <v>3</v>
      </c>
      <c r="M4" t="s">
        <v>4</v>
      </c>
      <c r="N4" t="s">
        <v>1</v>
      </c>
      <c r="O4" t="s">
        <v>2</v>
      </c>
      <c r="P4" t="s">
        <v>3</v>
      </c>
      <c r="Q4" t="s">
        <v>4</v>
      </c>
      <c r="R4" t="s">
        <v>1</v>
      </c>
      <c r="S4" t="s">
        <v>2</v>
      </c>
      <c r="T4" t="s">
        <v>3</v>
      </c>
      <c r="U4" t="s">
        <v>4</v>
      </c>
      <c r="V4" t="s">
        <v>1</v>
      </c>
      <c r="W4" t="s">
        <v>2</v>
      </c>
      <c r="X4" t="s">
        <v>3</v>
      </c>
      <c r="Y4" t="s">
        <v>4</v>
      </c>
      <c r="Z4" t="s">
        <v>1</v>
      </c>
      <c r="AA4" t="s">
        <v>2</v>
      </c>
      <c r="AB4" t="s">
        <v>3</v>
      </c>
      <c r="AC4" t="s">
        <v>4</v>
      </c>
      <c r="AD4" t="s">
        <v>1</v>
      </c>
      <c r="AE4" t="s">
        <v>2</v>
      </c>
      <c r="AF4" t="s">
        <v>3</v>
      </c>
      <c r="AG4" t="s">
        <v>4</v>
      </c>
      <c r="AH4" t="s">
        <v>1</v>
      </c>
      <c r="AI4" t="s">
        <v>2</v>
      </c>
      <c r="AJ4" t="s">
        <v>3</v>
      </c>
      <c r="AK4" t="s">
        <v>4</v>
      </c>
    </row>
    <row r="5" spans="1:46" s="2" customFormat="1">
      <c r="A5" s="2" t="s">
        <v>12</v>
      </c>
      <c r="B5" s="2">
        <f>[2]WB!$CK$9</f>
        <v>0.5</v>
      </c>
      <c r="C5" s="2">
        <f>[2]WB!$CK$10</f>
        <v>0.3</v>
      </c>
      <c r="D5" s="2">
        <f>[2]WB!$CK$11</f>
        <v>0.15</v>
      </c>
      <c r="E5" s="2">
        <f>[2]WB!$CK$12</f>
        <v>0.05</v>
      </c>
      <c r="F5" s="2">
        <f>[3]WB!$CP$9</f>
        <v>0.49</v>
      </c>
      <c r="G5" s="2">
        <f>[3]WB!$CP$10</f>
        <v>0.25</v>
      </c>
      <c r="H5" s="2">
        <f>[3]WB!$CP$11</f>
        <v>0.18</v>
      </c>
      <c r="I5" s="2">
        <f>[3]WB!$CP$12</f>
        <v>0.08</v>
      </c>
      <c r="J5" s="2">
        <f>[4]WB!$CK$9</f>
        <v>0.47</v>
      </c>
      <c r="K5" s="2">
        <f>[4]WB!$CK$10</f>
        <v>0.25</v>
      </c>
      <c r="L5" s="2">
        <f>[4]WB!$CK$11</f>
        <v>0.18</v>
      </c>
      <c r="M5" s="2">
        <f>[4]WB!$CK$12</f>
        <v>0.1</v>
      </c>
      <c r="N5" s="2">
        <f>[5]WB!$CK$9</f>
        <v>0.45</v>
      </c>
      <c r="O5" s="2">
        <f>[5]WB!$CK$10</f>
        <v>0.26</v>
      </c>
      <c r="P5" s="2">
        <f>[5]WB!$CK$11</f>
        <v>0.2</v>
      </c>
      <c r="Q5" s="2">
        <f>[5]WB!$CK$12</f>
        <v>0.09</v>
      </c>
      <c r="R5" s="2">
        <f>[6]WB!$CK$9</f>
        <v>0.44</v>
      </c>
      <c r="S5" s="2">
        <f>[6]WB!$CK$10</f>
        <v>0.28000000000000003</v>
      </c>
      <c r="T5" s="2">
        <f>[6]WB!$CK$11</f>
        <v>0.18</v>
      </c>
      <c r="U5" s="2">
        <f>[6]WB!$CK$12</f>
        <v>0.1</v>
      </c>
      <c r="V5" s="2">
        <f>[7]WB!$CK$9</f>
        <v>0.4</v>
      </c>
      <c r="W5" s="2">
        <f>[7]WB!$CK$10</f>
        <v>0.34</v>
      </c>
      <c r="X5" s="2">
        <f>[7]WB!$CK$11</f>
        <v>0.18</v>
      </c>
      <c r="Y5" s="2">
        <f>[7]WB!$CK$12</f>
        <v>0.08</v>
      </c>
      <c r="Z5" s="2">
        <f>[8]WB!$CK$9</f>
        <v>0.4</v>
      </c>
      <c r="AA5" s="2">
        <f>[8]WB!$CK$10</f>
        <v>0.3</v>
      </c>
      <c r="AB5" s="2">
        <f>[8]WB!$CK$11</f>
        <v>0.2</v>
      </c>
      <c r="AC5" s="2">
        <f>[8]WB!$CK$12</f>
        <v>0.1</v>
      </c>
      <c r="AD5" s="2">
        <f>[9]WB!$CK$9</f>
        <v>0.33</v>
      </c>
      <c r="AE5" s="2">
        <f>[9]WB!$CK$10</f>
        <v>0.34</v>
      </c>
      <c r="AF5" s="2">
        <f>[9]WB!$CK$11</f>
        <v>0.25</v>
      </c>
      <c r="AG5" s="2">
        <f>[9]WB!$CK$12</f>
        <v>0.08</v>
      </c>
      <c r="AH5" s="2">
        <f>[10]WB!$CK$9</f>
        <v>0.25</v>
      </c>
      <c r="AI5" s="2">
        <f>[10]WB!$CK$10</f>
        <v>0.43</v>
      </c>
      <c r="AJ5" s="2">
        <f>[10]WB!$CK$11</f>
        <v>0.23</v>
      </c>
      <c r="AK5" s="2">
        <f>[10]WB!$CK$12</f>
        <v>0.09</v>
      </c>
    </row>
    <row r="6" spans="1:46">
      <c r="A6" t="s">
        <v>5</v>
      </c>
    </row>
    <row r="8" spans="1:46">
      <c r="B8" t="s">
        <v>14</v>
      </c>
      <c r="F8" t="str">
        <f>[1]WB!$B$1</f>
        <v>ZALOC</v>
      </c>
      <c r="J8" t="s">
        <v>20</v>
      </c>
      <c r="N8" t="s">
        <v>19</v>
      </c>
      <c r="R8" t="s">
        <v>13</v>
      </c>
      <c r="V8" t="s">
        <v>17</v>
      </c>
      <c r="Z8" t="s">
        <v>18</v>
      </c>
      <c r="AD8" t="s">
        <v>15</v>
      </c>
      <c r="AH8" t="s">
        <v>16</v>
      </c>
    </row>
    <row r="9" spans="1:46">
      <c r="B9" t="s">
        <v>1</v>
      </c>
      <c r="C9" t="s">
        <v>2</v>
      </c>
      <c r="D9" t="s">
        <v>3</v>
      </c>
      <c r="E9" t="s">
        <v>4</v>
      </c>
      <c r="F9" t="s">
        <v>1</v>
      </c>
      <c r="G9" t="s">
        <v>2</v>
      </c>
      <c r="H9" t="s">
        <v>3</v>
      </c>
      <c r="I9" t="s">
        <v>4</v>
      </c>
      <c r="J9" t="s">
        <v>1</v>
      </c>
      <c r="K9" t="s">
        <v>2</v>
      </c>
      <c r="L9" t="s">
        <v>3</v>
      </c>
      <c r="M9" t="s">
        <v>4</v>
      </c>
      <c r="N9" t="s">
        <v>1</v>
      </c>
      <c r="O9" t="s">
        <v>2</v>
      </c>
      <c r="P9" t="s">
        <v>3</v>
      </c>
      <c r="Q9" t="s">
        <v>4</v>
      </c>
      <c r="R9" t="s">
        <v>1</v>
      </c>
      <c r="S9" t="s">
        <v>2</v>
      </c>
      <c r="T9" t="s">
        <v>3</v>
      </c>
      <c r="U9" t="s">
        <v>4</v>
      </c>
      <c r="V9" t="s">
        <v>1</v>
      </c>
      <c r="W9" t="s">
        <v>2</v>
      </c>
      <c r="X9" t="s">
        <v>3</v>
      </c>
      <c r="Y9" t="s">
        <v>4</v>
      </c>
      <c r="Z9" t="s">
        <v>1</v>
      </c>
      <c r="AA9" t="s">
        <v>2</v>
      </c>
      <c r="AB9" t="s">
        <v>3</v>
      </c>
      <c r="AC9" t="s">
        <v>4</v>
      </c>
      <c r="AD9" t="s">
        <v>1</v>
      </c>
      <c r="AE9" t="s">
        <v>2</v>
      </c>
      <c r="AF9" t="s">
        <v>3</v>
      </c>
      <c r="AG9" t="s">
        <v>4</v>
      </c>
      <c r="AH9" t="s">
        <v>1</v>
      </c>
      <c r="AI9" t="s">
        <v>2</v>
      </c>
      <c r="AJ9" t="s">
        <v>3</v>
      </c>
      <c r="AK9" t="s">
        <v>4</v>
      </c>
    </row>
    <row r="10" spans="1:46" s="3" customFormat="1">
      <c r="A10" s="3" t="s">
        <v>9</v>
      </c>
      <c r="B10" s="3">
        <f>[2]WB!$CK$14</f>
        <v>10</v>
      </c>
      <c r="C10" s="3">
        <f>[2]WB!$CK$15</f>
        <v>8</v>
      </c>
      <c r="D10" s="3">
        <f>[2]WB!$CK$16</f>
        <v>7</v>
      </c>
      <c r="E10" s="3">
        <f>[2]WB!$CK$17</f>
        <v>7</v>
      </c>
      <c r="F10" s="3">
        <f>[5]WB!$CK$14</f>
        <v>9</v>
      </c>
      <c r="G10" s="3">
        <f>[5]WB!$CK$15</f>
        <v>8</v>
      </c>
      <c r="H10" s="3">
        <f>[5]WB!$CK$16</f>
        <v>6</v>
      </c>
      <c r="I10" s="3">
        <f>[5]WB!$CK$17</f>
        <v>5</v>
      </c>
      <c r="J10" s="3">
        <f>[9]WB!$CK$14</f>
        <v>9</v>
      </c>
      <c r="K10" s="3">
        <f>[9]WB!$CK$15</f>
        <v>8</v>
      </c>
      <c r="L10" s="3">
        <f>[9]WB!$CK$16</f>
        <v>5</v>
      </c>
      <c r="M10" s="3">
        <f>[9]WB!$CK$17</f>
        <v>5</v>
      </c>
      <c r="N10" s="3">
        <f>[4]WB!$CK$14</f>
        <v>8</v>
      </c>
      <c r="O10" s="3">
        <f>[4]WB!$CK$15</f>
        <v>8</v>
      </c>
      <c r="P10" s="3">
        <f>[4]WB!$CK$16</f>
        <v>8</v>
      </c>
      <c r="Q10" s="3">
        <f>[4]WB!$CK$17</f>
        <v>7</v>
      </c>
      <c r="R10" s="3">
        <f>[6]WB!$CK$14</f>
        <v>8</v>
      </c>
      <c r="S10" s="3">
        <f>[6]WB!$CK$15</f>
        <v>8</v>
      </c>
      <c r="T10" s="3">
        <f>[6]WB!$CK$16</f>
        <v>5</v>
      </c>
      <c r="U10" s="3">
        <f>[6]WB!$CK$17</f>
        <v>4</v>
      </c>
      <c r="V10" s="3">
        <f>[8]WB!$CK$14</f>
        <v>7</v>
      </c>
      <c r="W10" s="3">
        <f>[8]WB!$CK$15</f>
        <v>6</v>
      </c>
      <c r="X10" s="3">
        <f>[8]WB!$CK$16</f>
        <v>5</v>
      </c>
      <c r="Y10" s="3">
        <f>[8]WB!$CK$17</f>
        <v>4</v>
      </c>
      <c r="Z10" s="3">
        <f>[10]WB!$CK$14</f>
        <v>6</v>
      </c>
      <c r="AA10" s="3">
        <f>[10]WB!$CK$15</f>
        <v>6</v>
      </c>
      <c r="AB10" s="3">
        <f>[10]WB!$CK$16</f>
        <v>5</v>
      </c>
      <c r="AC10" s="3">
        <f>[10]WB!$CK$17</f>
        <v>5</v>
      </c>
      <c r="AD10" s="3">
        <f>[7]WB!$CK$14</f>
        <v>5</v>
      </c>
      <c r="AE10" s="3">
        <f>[7]WB!$CK$15</f>
        <v>6</v>
      </c>
      <c r="AF10" s="3">
        <f>[7]WB!$CK$16</f>
        <v>6</v>
      </c>
      <c r="AG10" s="3">
        <f>[7]WB!$CK$17</f>
        <v>5</v>
      </c>
      <c r="AH10" s="3">
        <f>[7]WB!$CK$14</f>
        <v>5</v>
      </c>
      <c r="AI10" s="3">
        <f>[7]WB!$CK$15</f>
        <v>6</v>
      </c>
      <c r="AJ10" s="3">
        <f>[7]WB!$CK$16</f>
        <v>6</v>
      </c>
      <c r="AK10" s="3">
        <f>[7]WB!$CK$17</f>
        <v>5</v>
      </c>
    </row>
    <row r="11" spans="1:46" s="3" customFormat="1">
      <c r="AQ11" s="1"/>
      <c r="AR11" s="1"/>
      <c r="AS11" s="1"/>
      <c r="AT11" s="1"/>
    </row>
    <row r="12" spans="1:46" s="3" customFormat="1">
      <c r="B12" s="3" t="s">
        <v>21</v>
      </c>
      <c r="F12" t="s">
        <v>18</v>
      </c>
      <c r="G12"/>
      <c r="H12"/>
      <c r="I12"/>
      <c r="J12" s="3" t="s">
        <v>14</v>
      </c>
      <c r="N12" t="s">
        <v>15</v>
      </c>
      <c r="O12"/>
      <c r="P12"/>
      <c r="Q12"/>
      <c r="R12" t="s">
        <v>19</v>
      </c>
      <c r="S12"/>
      <c r="T12"/>
      <c r="U12"/>
      <c r="V12" s="3" t="s">
        <v>13</v>
      </c>
      <c r="Z12" t="s">
        <v>20</v>
      </c>
      <c r="AA12"/>
      <c r="AB12"/>
      <c r="AC12"/>
      <c r="AD12" t="s">
        <v>16</v>
      </c>
      <c r="AE12"/>
      <c r="AF12"/>
      <c r="AG12"/>
      <c r="AH12" t="s">
        <v>17</v>
      </c>
      <c r="AI12"/>
      <c r="AJ12"/>
      <c r="AK12"/>
      <c r="AL12"/>
      <c r="AM12"/>
      <c r="AN12"/>
      <c r="AO12"/>
      <c r="AP12"/>
      <c r="AQ12"/>
      <c r="AR12" s="1"/>
      <c r="AS12" s="1"/>
      <c r="AT12" s="1"/>
    </row>
    <row r="13" spans="1:46">
      <c r="B13" t="s">
        <v>1</v>
      </c>
      <c r="C13" t="s">
        <v>2</v>
      </c>
      <c r="D13" t="s">
        <v>3</v>
      </c>
      <c r="E13" t="s">
        <v>4</v>
      </c>
      <c r="F13" t="s">
        <v>1</v>
      </c>
      <c r="G13" t="s">
        <v>2</v>
      </c>
      <c r="H13" t="s">
        <v>3</v>
      </c>
      <c r="I13" t="s">
        <v>4</v>
      </c>
      <c r="J13" t="s">
        <v>1</v>
      </c>
      <c r="K13" t="s">
        <v>2</v>
      </c>
      <c r="L13" t="s">
        <v>3</v>
      </c>
      <c r="M13" t="s">
        <v>4</v>
      </c>
      <c r="N13" t="s">
        <v>1</v>
      </c>
      <c r="O13" t="s">
        <v>2</v>
      </c>
      <c r="P13" t="s">
        <v>3</v>
      </c>
      <c r="Q13" t="s">
        <v>4</v>
      </c>
      <c r="R13" t="s">
        <v>1</v>
      </c>
      <c r="S13" t="s">
        <v>2</v>
      </c>
      <c r="T13" t="s">
        <v>3</v>
      </c>
      <c r="U13" t="s">
        <v>4</v>
      </c>
      <c r="V13" t="s">
        <v>1</v>
      </c>
      <c r="W13" t="s">
        <v>2</v>
      </c>
      <c r="X13" t="s">
        <v>3</v>
      </c>
      <c r="Y13" t="s">
        <v>4</v>
      </c>
      <c r="Z13" t="s">
        <v>1</v>
      </c>
      <c r="AA13" t="s">
        <v>2</v>
      </c>
      <c r="AB13" t="s">
        <v>3</v>
      </c>
      <c r="AC13" t="s">
        <v>4</v>
      </c>
      <c r="AD13" t="s">
        <v>1</v>
      </c>
      <c r="AE13" t="s">
        <v>2</v>
      </c>
      <c r="AF13" t="s">
        <v>3</v>
      </c>
      <c r="AG13" t="s">
        <v>4</v>
      </c>
      <c r="AH13" t="s">
        <v>1</v>
      </c>
      <c r="AI13" t="s">
        <v>2</v>
      </c>
      <c r="AJ13" t="s">
        <v>3</v>
      </c>
      <c r="AK13" t="s">
        <v>4</v>
      </c>
    </row>
    <row r="14" spans="1:46">
      <c r="A14" t="s">
        <v>10</v>
      </c>
      <c r="B14" s="1">
        <f>[5]WB!$CK$18</f>
        <v>0.6</v>
      </c>
      <c r="C14" s="1">
        <f>[5]WB!$CK$19</f>
        <v>0.129</v>
      </c>
      <c r="D14" s="1">
        <f>[5]WB!$CK$20</f>
        <v>0.5</v>
      </c>
      <c r="E14" s="1">
        <f>[5]WB!$CK$21</f>
        <v>4</v>
      </c>
      <c r="F14" s="1">
        <f>[10]WB!$CK$18</f>
        <v>0.25</v>
      </c>
      <c r="G14" s="1">
        <f>[10]WB!$CK$19</f>
        <v>0.7</v>
      </c>
      <c r="H14" s="1">
        <f>[10]WB!$CK$20</f>
        <v>1.5</v>
      </c>
      <c r="I14" s="1">
        <f>[10]WB!$CK$21</f>
        <v>3</v>
      </c>
      <c r="J14" s="1">
        <f>[2]WB!$CK$18</f>
        <v>1</v>
      </c>
      <c r="K14" s="1">
        <f>[2]WB!$CK$19</f>
        <v>1</v>
      </c>
      <c r="L14" s="1">
        <f>[2]WB!$CK$20</f>
        <v>2</v>
      </c>
      <c r="M14" s="1">
        <f>[2]WB!$CK$21</f>
        <v>2</v>
      </c>
      <c r="N14" s="1">
        <f>[7]WB!$CK$18</f>
        <v>1</v>
      </c>
      <c r="O14" s="1">
        <f>[7]WB!$CK$19</f>
        <v>1.5</v>
      </c>
      <c r="P14" s="1">
        <f>[7]WB!$CK$20</f>
        <v>1.5</v>
      </c>
      <c r="Q14" s="1">
        <f>[7]WB!$CK$21</f>
        <v>2</v>
      </c>
      <c r="R14" s="1">
        <f>[4]WB!$CK$18</f>
        <v>0.75</v>
      </c>
      <c r="S14" s="1">
        <f>[4]WB!$CK$19</f>
        <v>1</v>
      </c>
      <c r="T14" s="1">
        <f>[4]WB!$CK$20</f>
        <v>1.2</v>
      </c>
      <c r="U14" s="1">
        <f>[4]WB!$CK$21</f>
        <v>2</v>
      </c>
      <c r="V14" s="1">
        <f>[6]WB!$CK$18</f>
        <v>0.25</v>
      </c>
      <c r="W14" s="1">
        <f>[6]WB!$CK$19</f>
        <v>0.5</v>
      </c>
      <c r="X14" s="1">
        <f>[6]WB!$CK$20</f>
        <v>1</v>
      </c>
      <c r="Y14" s="1">
        <f>[6]WB!$CK$21</f>
        <v>2</v>
      </c>
      <c r="Z14" s="1">
        <f>[9]WB!$CK$18</f>
        <v>0.5</v>
      </c>
      <c r="AA14" s="1">
        <f>[9]WB!$CK$19</f>
        <v>0.5</v>
      </c>
      <c r="AB14" s="1">
        <f>[9]WB!$CK$20</f>
        <v>1.5</v>
      </c>
      <c r="AC14" s="1">
        <f>[9]WB!$CK$21</f>
        <v>1.5</v>
      </c>
      <c r="AD14" s="1">
        <f>[3]WB!$CP$18</f>
        <v>1</v>
      </c>
      <c r="AE14" s="1">
        <f>[3]WB!$CP$19</f>
        <v>1</v>
      </c>
      <c r="AF14" s="1">
        <f>[3]WB!$CP$20</f>
        <v>1</v>
      </c>
      <c r="AG14" s="1">
        <f>[3]WB!$CP$21</f>
        <v>1</v>
      </c>
      <c r="AH14" s="1">
        <f>[8]WB!$CK$18</f>
        <v>0.5</v>
      </c>
      <c r="AI14" s="1">
        <f>[8]WB!$CK$19</f>
        <v>0.5</v>
      </c>
      <c r="AJ14" s="1">
        <f>[8]WB!$CK$20</f>
        <v>0.5</v>
      </c>
      <c r="AK14" s="1">
        <f>[8]WB!$CK$21</f>
        <v>0.5</v>
      </c>
      <c r="AM14" s="1"/>
      <c r="AN14" s="1"/>
      <c r="AO14" s="1"/>
      <c r="AP14" s="1"/>
      <c r="AQ14" s="1"/>
      <c r="AR14" s="1"/>
      <c r="AS14" s="1"/>
      <c r="AT14" s="1"/>
    </row>
    <row r="15" spans="1:46">
      <c r="A15" t="s">
        <v>7</v>
      </c>
      <c r="B15" s="1">
        <f>[5]WB!$CK$22</f>
        <v>0.12</v>
      </c>
      <c r="C15" s="1">
        <f>[5]WB!$CK$23</f>
        <v>0.03</v>
      </c>
      <c r="D15" s="1">
        <f>[5]WB!$CK$24</f>
        <v>0.5</v>
      </c>
      <c r="E15" s="1">
        <f>[5]WB!$CK$25</f>
        <v>4</v>
      </c>
      <c r="F15" s="1">
        <f>[10]WB!$CK$22</f>
        <v>0.2</v>
      </c>
      <c r="G15" s="1">
        <f>[10]WB!$CK$23</f>
        <v>0.5</v>
      </c>
      <c r="H15" s="1">
        <f>[10]WB!$CK$24</f>
        <v>1.3</v>
      </c>
      <c r="I15" s="1">
        <f>[10]WB!$CK$25</f>
        <v>3</v>
      </c>
      <c r="J15" s="1">
        <f>[2]WB!$CK$22</f>
        <v>1</v>
      </c>
      <c r="K15" s="1">
        <f>[2]WB!$CK$23</f>
        <v>1</v>
      </c>
      <c r="L15" s="1">
        <f>[2]WB!$CK$24</f>
        <v>2</v>
      </c>
      <c r="M15" s="1">
        <f>[2]WB!$CK$25</f>
        <v>2</v>
      </c>
      <c r="N15" s="1">
        <f>[7]WB!$CK$22</f>
        <v>1</v>
      </c>
      <c r="O15" s="1">
        <f>[7]WB!$CK$23</f>
        <v>1</v>
      </c>
      <c r="P15" s="1">
        <f>[7]WB!$CK$24</f>
        <v>1.5</v>
      </c>
      <c r="Q15" s="1">
        <f>[7]WB!$CK$25</f>
        <v>1.5</v>
      </c>
      <c r="R15" s="1">
        <f>[4]WB!$CK$22</f>
        <v>0.25</v>
      </c>
      <c r="S15" s="1">
        <f>[4]WB!$CK$23</f>
        <v>1</v>
      </c>
      <c r="T15" s="1">
        <f>[4]WB!$CK$24</f>
        <v>1</v>
      </c>
      <c r="U15" s="1">
        <f>[4]WB!$CK$25</f>
        <v>2</v>
      </c>
      <c r="V15" s="1">
        <f>[6]WB!$CK$22</f>
        <v>0.25</v>
      </c>
      <c r="W15" s="1">
        <f>[6]WB!$CK$23</f>
        <v>0.25</v>
      </c>
      <c r="X15" s="1">
        <f>[6]WB!$CK$24</f>
        <v>1</v>
      </c>
      <c r="Y15" s="1">
        <f>[6]WB!$CK$25</f>
        <v>2</v>
      </c>
      <c r="Z15" s="1">
        <f>[9]WB!$CK$22</f>
        <v>0.25</v>
      </c>
      <c r="AA15" s="1">
        <f>[9]WB!$CK$23</f>
        <v>0.25</v>
      </c>
      <c r="AB15" s="1">
        <f>[9]WB!$CK$24</f>
        <v>1</v>
      </c>
      <c r="AC15" s="1">
        <f>[9]WB!$CK$25</f>
        <v>1.5</v>
      </c>
      <c r="AD15" s="1">
        <f>[3]WB!$CP$22</f>
        <v>0.5</v>
      </c>
      <c r="AE15" s="1">
        <f>[3]WB!$CP$23</f>
        <v>1</v>
      </c>
      <c r="AF15" s="1">
        <f>[3]WB!$CP$24</f>
        <v>1</v>
      </c>
      <c r="AG15" s="1">
        <f>[3]WB!$CP$25</f>
        <v>1</v>
      </c>
      <c r="AH15" s="1">
        <f>[8]WB!$CK$22</f>
        <v>0</v>
      </c>
      <c r="AI15" s="1">
        <f>[8]WB!$CK$23</f>
        <v>0</v>
      </c>
      <c r="AJ15" s="1">
        <f>[8]WB!$CK$24</f>
        <v>0</v>
      </c>
      <c r="AK15" s="1">
        <f>[8]WB!$CK$25</f>
        <v>0</v>
      </c>
      <c r="AM15" s="1"/>
      <c r="AN15" s="1"/>
      <c r="AO15" s="1"/>
      <c r="AP15" s="1"/>
    </row>
    <row r="16" spans="1:46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R16" s="1"/>
      <c r="S16" s="1"/>
      <c r="T16" s="1"/>
      <c r="U16" s="1"/>
      <c r="AM16" s="1"/>
      <c r="AN16" s="1"/>
      <c r="AO16" s="1"/>
      <c r="AP16" s="1"/>
    </row>
    <row r="17" spans="1:46">
      <c r="B17" s="3" t="s">
        <v>14</v>
      </c>
      <c r="C17" s="3"/>
      <c r="D17" s="3"/>
      <c r="E17" s="3"/>
      <c r="F17" t="s">
        <v>19</v>
      </c>
      <c r="J17" s="3" t="s">
        <v>13</v>
      </c>
      <c r="K17" s="3"/>
      <c r="L17" s="3"/>
      <c r="M17" s="3"/>
      <c r="N17" t="s">
        <v>20</v>
      </c>
      <c r="R17" t="s">
        <v>15</v>
      </c>
      <c r="V17" t="s">
        <v>16</v>
      </c>
      <c r="Z17" t="s">
        <v>17</v>
      </c>
      <c r="AD17" t="s">
        <v>18</v>
      </c>
      <c r="AH17" s="3" t="s">
        <v>21</v>
      </c>
      <c r="AI17" s="1"/>
      <c r="AJ17" s="1"/>
      <c r="AK17" s="1"/>
      <c r="AM17" s="3"/>
      <c r="AN17" s="1"/>
      <c r="AO17" s="1"/>
      <c r="AP17" s="1"/>
      <c r="AQ17" s="3"/>
      <c r="AR17" s="3"/>
      <c r="AS17" s="3"/>
      <c r="AT17" s="3"/>
    </row>
    <row r="18" spans="1:46">
      <c r="B18" t="s">
        <v>1</v>
      </c>
      <c r="C18" t="s">
        <v>2</v>
      </c>
      <c r="D18" t="s">
        <v>3</v>
      </c>
      <c r="E18" t="s">
        <v>4</v>
      </c>
      <c r="F18" t="s">
        <v>1</v>
      </c>
      <c r="G18" t="s">
        <v>2</v>
      </c>
      <c r="H18" t="s">
        <v>3</v>
      </c>
      <c r="I18" t="s">
        <v>4</v>
      </c>
      <c r="J18" t="s">
        <v>1</v>
      </c>
      <c r="K18" t="s">
        <v>2</v>
      </c>
      <c r="L18" t="s">
        <v>3</v>
      </c>
      <c r="M18" t="s">
        <v>4</v>
      </c>
      <c r="N18" t="s">
        <v>1</v>
      </c>
      <c r="O18" t="s">
        <v>2</v>
      </c>
      <c r="P18" t="s">
        <v>3</v>
      </c>
      <c r="Q18" t="s">
        <v>4</v>
      </c>
      <c r="R18" t="s">
        <v>1</v>
      </c>
      <c r="S18" t="s">
        <v>2</v>
      </c>
      <c r="T18" t="s">
        <v>3</v>
      </c>
      <c r="U18" t="s">
        <v>4</v>
      </c>
      <c r="V18" t="s">
        <v>1</v>
      </c>
      <c r="W18" t="s">
        <v>2</v>
      </c>
      <c r="X18" t="s">
        <v>3</v>
      </c>
      <c r="Y18" t="s">
        <v>4</v>
      </c>
      <c r="Z18" t="s">
        <v>1</v>
      </c>
      <c r="AA18" t="s">
        <v>2</v>
      </c>
      <c r="AB18" t="s">
        <v>3</v>
      </c>
      <c r="AC18" t="s">
        <v>4</v>
      </c>
      <c r="AD18" t="s">
        <v>1</v>
      </c>
      <c r="AE18" t="s">
        <v>2</v>
      </c>
      <c r="AF18" t="s">
        <v>3</v>
      </c>
      <c r="AG18" t="s">
        <v>4</v>
      </c>
      <c r="AH18" t="s">
        <v>1</v>
      </c>
      <c r="AI18" t="s">
        <v>2</v>
      </c>
      <c r="AJ18" t="s">
        <v>3</v>
      </c>
      <c r="AK18" t="s">
        <v>4</v>
      </c>
    </row>
    <row r="19" spans="1:46">
      <c r="A19" t="s">
        <v>6</v>
      </c>
      <c r="B19">
        <f>[2]WB!$CK$70</f>
        <v>4</v>
      </c>
      <c r="C19">
        <f>[2]WB!$CK$78</f>
        <v>5</v>
      </c>
      <c r="D19">
        <f>[2]WB!$CK$86</f>
        <v>20</v>
      </c>
      <c r="E19">
        <f>[2]WB!$CK$94</f>
        <v>50</v>
      </c>
      <c r="F19">
        <f>[4]WB!$CK$70</f>
        <v>0</v>
      </c>
      <c r="G19">
        <f>[4]WB!$CK$78</f>
        <v>2</v>
      </c>
      <c r="H19">
        <f>[4]WB!$CK$86</f>
        <v>10</v>
      </c>
      <c r="I19">
        <f>[4]WB!$CK$94</f>
        <v>30</v>
      </c>
      <c r="J19">
        <f>[6]WB!$CK$70</f>
        <v>0</v>
      </c>
      <c r="K19">
        <f>[6]WB!$CK$78</f>
        <v>3</v>
      </c>
      <c r="L19">
        <f>[6]WB!$CK$86</f>
        <v>10</v>
      </c>
      <c r="M19">
        <f>[6]WB!$CK$94</f>
        <v>20</v>
      </c>
      <c r="N19">
        <f>[9]WB!$CK$70</f>
        <v>0</v>
      </c>
      <c r="O19">
        <f>[9]WB!$CK$78</f>
        <v>3</v>
      </c>
      <c r="P19">
        <f>[9]WB!$CK$86</f>
        <v>8</v>
      </c>
      <c r="Q19">
        <f>[9]WB!$CK$94</f>
        <v>20</v>
      </c>
      <c r="R19">
        <f>[7]WB!$CK$70</f>
        <v>0</v>
      </c>
      <c r="S19">
        <f>[7]WB!$CK$78</f>
        <v>1</v>
      </c>
      <c r="T19">
        <f>[7]WB!$CK$86</f>
        <v>9</v>
      </c>
      <c r="U19">
        <f>[7]WB!$CK$94</f>
        <v>19</v>
      </c>
      <c r="V19">
        <f>[3]WB!$CP$70</f>
        <v>0</v>
      </c>
      <c r="W19">
        <f>[3]WB!$CP$78</f>
        <v>3</v>
      </c>
      <c r="X19">
        <f>[3]WB!$CP$86</f>
        <v>10</v>
      </c>
      <c r="Y19">
        <f>[3]WB!$CP$94</f>
        <v>18</v>
      </c>
      <c r="Z19">
        <f>[8]WB!$CK$70</f>
        <v>0</v>
      </c>
      <c r="AA19">
        <f>[8]WB!$CK$78</f>
        <v>3</v>
      </c>
      <c r="AB19">
        <f>[8]WB!$CK$86</f>
        <v>8</v>
      </c>
      <c r="AC19">
        <f>[8]WB!$CK$94</f>
        <v>15</v>
      </c>
      <c r="AD19">
        <f>[10]WB!$CK$70</f>
        <v>0</v>
      </c>
      <c r="AE19">
        <f>[10]WB!$CK$78</f>
        <v>3</v>
      </c>
      <c r="AF19">
        <f>[10]WB!$CK$86</f>
        <v>9</v>
      </c>
      <c r="AG19">
        <f>[10]WB!$CK$94</f>
        <v>12</v>
      </c>
      <c r="AH19">
        <f>[5]WB!$CK$70</f>
        <v>0</v>
      </c>
      <c r="AI19">
        <f>[5]WB!$CK$78</f>
        <v>0</v>
      </c>
      <c r="AJ19">
        <f>[5]WB!$CK$86</f>
        <v>0</v>
      </c>
      <c r="AK19">
        <f>[5]WB!$CK$94</f>
        <v>10</v>
      </c>
    </row>
    <row r="21" spans="1:46">
      <c r="B21" s="3" t="s">
        <v>14</v>
      </c>
      <c r="C21" s="3"/>
      <c r="D21" s="3"/>
      <c r="E21" s="3"/>
      <c r="F21" t="s">
        <v>17</v>
      </c>
      <c r="J21" s="3" t="s">
        <v>13</v>
      </c>
      <c r="K21" s="3"/>
      <c r="L21" s="3"/>
      <c r="M21" s="3"/>
      <c r="N21" t="s">
        <v>15</v>
      </c>
      <c r="R21" t="s">
        <v>16</v>
      </c>
      <c r="V21" s="3" t="s">
        <v>21</v>
      </c>
      <c r="W21" s="1"/>
      <c r="X21" s="1"/>
      <c r="Y21" s="1"/>
      <c r="Z21" t="s">
        <v>18</v>
      </c>
      <c r="AD21" t="s">
        <v>19</v>
      </c>
      <c r="AH21" t="s">
        <v>20</v>
      </c>
    </row>
    <row r="22" spans="1:46">
      <c r="B22" t="s">
        <v>1</v>
      </c>
      <c r="C22" t="s">
        <v>2</v>
      </c>
      <c r="D22" t="s">
        <v>3</v>
      </c>
      <c r="E22" t="s">
        <v>4</v>
      </c>
      <c r="F22" t="s">
        <v>1</v>
      </c>
      <c r="G22" t="s">
        <v>2</v>
      </c>
      <c r="H22" t="s">
        <v>3</v>
      </c>
      <c r="I22" t="s">
        <v>4</v>
      </c>
      <c r="J22" t="s">
        <v>1</v>
      </c>
      <c r="K22" t="s">
        <v>2</v>
      </c>
      <c r="L22" t="s">
        <v>3</v>
      </c>
      <c r="M22" t="s">
        <v>4</v>
      </c>
      <c r="N22" t="s">
        <v>1</v>
      </c>
      <c r="O22" t="s">
        <v>2</v>
      </c>
      <c r="P22" t="s">
        <v>3</v>
      </c>
      <c r="Q22" t="s">
        <v>4</v>
      </c>
      <c r="R22" t="s">
        <v>1</v>
      </c>
      <c r="S22" t="s">
        <v>2</v>
      </c>
      <c r="T22" t="s">
        <v>3</v>
      </c>
      <c r="U22" t="s">
        <v>4</v>
      </c>
      <c r="V22" t="s">
        <v>1</v>
      </c>
      <c r="W22" t="s">
        <v>2</v>
      </c>
      <c r="X22" t="s">
        <v>3</v>
      </c>
      <c r="Y22" t="s">
        <v>4</v>
      </c>
      <c r="Z22" t="s">
        <v>1</v>
      </c>
      <c r="AA22" t="s">
        <v>2</v>
      </c>
      <c r="AB22" t="s">
        <v>3</v>
      </c>
      <c r="AC22" t="s">
        <v>4</v>
      </c>
      <c r="AD22" t="s">
        <v>1</v>
      </c>
      <c r="AE22" t="s">
        <v>2</v>
      </c>
      <c r="AF22" t="s">
        <v>3</v>
      </c>
      <c r="AG22" t="s">
        <v>4</v>
      </c>
      <c r="AH22" t="s">
        <v>1</v>
      </c>
      <c r="AI22" t="s">
        <v>2</v>
      </c>
      <c r="AJ22" t="s">
        <v>3</v>
      </c>
      <c r="AK22" t="s">
        <v>4</v>
      </c>
    </row>
    <row r="23" spans="1:46">
      <c r="A23" t="s">
        <v>8</v>
      </c>
      <c r="B23">
        <f>[2]WB!$CK$102</f>
        <v>5</v>
      </c>
      <c r="C23">
        <f>[2]WB!$CK$110</f>
        <v>7</v>
      </c>
      <c r="D23">
        <f>[2]WB!$CK$118</f>
        <v>20</v>
      </c>
      <c r="E23">
        <f>[2]WB!$CK$126</f>
        <v>25</v>
      </c>
      <c r="F23">
        <f>[8]WB!$CK$102</f>
        <v>5</v>
      </c>
      <c r="G23">
        <f>[8]WB!$CK$110</f>
        <v>6</v>
      </c>
      <c r="H23">
        <f>[8]WB!$CK$118</f>
        <v>10</v>
      </c>
      <c r="I23">
        <f>[8]WB!$CK$126</f>
        <v>20</v>
      </c>
      <c r="J23">
        <f>[6]WB!$CK$102</f>
        <v>0</v>
      </c>
      <c r="K23">
        <f>[6]WB!$CK$110</f>
        <v>4</v>
      </c>
      <c r="L23">
        <f>[6]WB!$CK$118</f>
        <v>6</v>
      </c>
      <c r="M23">
        <f>[6]WB!$CK$126</f>
        <v>20</v>
      </c>
      <c r="N23">
        <f>[7]WB!$CK$102</f>
        <v>0</v>
      </c>
      <c r="O23">
        <f>[7]WB!$CK$110</f>
        <v>2</v>
      </c>
      <c r="P23">
        <f>[7]WB!$CK$118</f>
        <v>9</v>
      </c>
      <c r="Q23">
        <f>[7]WB!$CK$126</f>
        <v>18</v>
      </c>
      <c r="R23">
        <f>[3]WB!$CP$102</f>
        <v>1</v>
      </c>
      <c r="S23">
        <f>[3]WB!$CP$110</f>
        <v>3</v>
      </c>
      <c r="T23">
        <f>[3]WB!$CP$118</f>
        <v>8</v>
      </c>
      <c r="U23">
        <f>[3]WB!$CP$126</f>
        <v>15</v>
      </c>
      <c r="V23">
        <f>[5]WB!$CK$102</f>
        <v>0</v>
      </c>
      <c r="W23">
        <f>[5]WB!$CK$110</f>
        <v>0</v>
      </c>
      <c r="X23">
        <f>[5]WB!$CK$118</f>
        <v>2</v>
      </c>
      <c r="Y23">
        <f>[5]WB!$CK$126</f>
        <v>12</v>
      </c>
      <c r="Z23">
        <f>[10]WB!$CK$102</f>
        <v>0</v>
      </c>
      <c r="AA23">
        <f>[10]WB!$CK$110</f>
        <v>3</v>
      </c>
      <c r="AB23">
        <f>[10]WB!$CK$118</f>
        <v>7</v>
      </c>
      <c r="AC23">
        <f>[10]WB!$CK$126</f>
        <v>10</v>
      </c>
      <c r="AD23">
        <f>[4]WB!$CK$102</f>
        <v>0</v>
      </c>
      <c r="AE23">
        <f>[4]WB!$CK$110</f>
        <v>3</v>
      </c>
      <c r="AF23">
        <f>[4]WB!$CK$118</f>
        <v>6</v>
      </c>
      <c r="AG23">
        <f>[4]WB!$CK$126</f>
        <v>10</v>
      </c>
      <c r="AH23">
        <f>[9]WB!$CK$102</f>
        <v>5</v>
      </c>
      <c r="AI23">
        <f>[9]WB!$CK$110</f>
        <v>5</v>
      </c>
      <c r="AJ23">
        <f>[9]WB!$CK$118</f>
        <v>5</v>
      </c>
      <c r="AK23">
        <f>[9]WB!$CK$126</f>
        <v>8</v>
      </c>
    </row>
    <row r="25" spans="1:46">
      <c r="B25" t="s">
        <v>16</v>
      </c>
      <c r="C25" t="s">
        <v>15</v>
      </c>
      <c r="D25" t="s">
        <v>19</v>
      </c>
      <c r="E25" t="s">
        <v>18</v>
      </c>
      <c r="F25" t="s">
        <v>20</v>
      </c>
      <c r="G25" t="s">
        <v>13</v>
      </c>
      <c r="H25" t="s">
        <v>17</v>
      </c>
      <c r="I25" t="s">
        <v>14</v>
      </c>
      <c r="J25" t="s">
        <v>21</v>
      </c>
      <c r="K25" t="s">
        <v>19</v>
      </c>
      <c r="L25" t="s">
        <v>15</v>
      </c>
      <c r="M25" t="s">
        <v>16</v>
      </c>
      <c r="N25" t="s">
        <v>14</v>
      </c>
      <c r="O25" t="s">
        <v>20</v>
      </c>
      <c r="P25" t="s">
        <v>18</v>
      </c>
      <c r="Q25" t="s">
        <v>13</v>
      </c>
      <c r="R25" t="s">
        <v>17</v>
      </c>
      <c r="S25" t="s">
        <v>21</v>
      </c>
      <c r="T25" t="s">
        <v>15</v>
      </c>
      <c r="U25" t="s">
        <v>19</v>
      </c>
      <c r="V25" t="s">
        <v>16</v>
      </c>
      <c r="W25" t="s">
        <v>14</v>
      </c>
      <c r="X25" t="s">
        <v>20</v>
      </c>
      <c r="Y25" t="s">
        <v>18</v>
      </c>
      <c r="Z25" t="s">
        <v>13</v>
      </c>
      <c r="AA25" t="s">
        <v>21</v>
      </c>
      <c r="AB25" t="s">
        <v>17</v>
      </c>
      <c r="AC25" t="s">
        <v>15</v>
      </c>
      <c r="AD25" t="s">
        <v>16</v>
      </c>
      <c r="AE25" t="s">
        <v>18</v>
      </c>
      <c r="AF25" t="s">
        <v>19</v>
      </c>
      <c r="AG25" t="s">
        <v>17</v>
      </c>
      <c r="AH25" t="s">
        <v>20</v>
      </c>
      <c r="AI25" t="s">
        <v>14</v>
      </c>
      <c r="AJ25" t="s">
        <v>13</v>
      </c>
      <c r="AK25" t="s">
        <v>21</v>
      </c>
    </row>
    <row r="26" spans="1:46"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2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4</v>
      </c>
      <c r="AI26" t="s">
        <v>4</v>
      </c>
      <c r="AJ26" t="s">
        <v>4</v>
      </c>
      <c r="AK26" t="s">
        <v>4</v>
      </c>
    </row>
    <row r="27" spans="1:46">
      <c r="A27" t="s">
        <v>0</v>
      </c>
    </row>
    <row r="28" spans="1:46">
      <c r="A28" t="str">
        <f>[5]Summ!$A11</f>
        <v>staple crops</v>
      </c>
      <c r="B28" s="2">
        <f>[3]Summ!$C11</f>
        <v>6.1511547945205469E-2</v>
      </c>
      <c r="C28" s="2">
        <f>[7]Summ!$C11</f>
        <v>3.7853260273972601E-2</v>
      </c>
      <c r="D28" s="2">
        <f>[4]Summ!$C11</f>
        <v>9.5982259651307578E-2</v>
      </c>
      <c r="E28" s="2">
        <f>[10]Summ!$C11</f>
        <v>0.12617753424657532</v>
      </c>
      <c r="F28" s="2">
        <f>[9]Summ!$C11</f>
        <v>1.0514794520547944E-2</v>
      </c>
      <c r="G28" s="2">
        <f>[6]Summ!C11</f>
        <v>3.4167650996264003E-2</v>
      </c>
      <c r="H28" s="2">
        <f>[8]Summ!$C11</f>
        <v>0</v>
      </c>
      <c r="I28" s="2">
        <f>[2]Summ!$C11</f>
        <v>0.11355978082191778</v>
      </c>
      <c r="J28" s="2">
        <f>[5]Summ!$C11</f>
        <v>5.2573972602739716E-2</v>
      </c>
      <c r="K28" s="2">
        <f>[4]Summ!$D11</f>
        <v>0.31024618150684929</v>
      </c>
      <c r="L28" s="2">
        <f>[7]Summ!$D11</f>
        <v>0.24841202054794523</v>
      </c>
      <c r="M28" s="2">
        <f>[3]Summ!$D11</f>
        <v>8.6747054794520537E-2</v>
      </c>
      <c r="N28" s="2">
        <f>[2]Summ!$D11</f>
        <v>0.23658287671232875</v>
      </c>
      <c r="O28" s="2">
        <f>[9]Summ!$D11</f>
        <v>5.9145719178082187E-2</v>
      </c>
      <c r="P28" s="2">
        <f>[10]Summ!$D11</f>
        <v>0.31544383561643835</v>
      </c>
      <c r="Q28" s="2">
        <f>[6]Summ!$D11</f>
        <v>0.15481514196762139</v>
      </c>
      <c r="R28" s="2">
        <f>[8]Summ!$D11</f>
        <v>0</v>
      </c>
      <c r="S28" s="2">
        <f>[5]Summ!$D11</f>
        <v>5.9145719178082187E-2</v>
      </c>
      <c r="T28" s="2">
        <f>[7]Summ!$E11</f>
        <v>0.30686254669987545</v>
      </c>
      <c r="U28" s="2">
        <f>[4]Summ!$E11</f>
        <v>0.3882354335305106</v>
      </c>
      <c r="V28" s="2">
        <f>[3]Summ!$E11</f>
        <v>0.12572131382316309</v>
      </c>
      <c r="W28" s="2">
        <f>[2]Summ!$E11</f>
        <v>0.20278532289628176</v>
      </c>
      <c r="X28" s="2">
        <f>[9]Summ!$E11</f>
        <v>4.731657534246575E-2</v>
      </c>
      <c r="Y28" s="2">
        <f>[10]Summ!$E11</f>
        <v>0.378532602739726</v>
      </c>
      <c r="Z28" s="2">
        <f>[6]Summ!E11</f>
        <v>0.19286392528019924</v>
      </c>
      <c r="AA28" s="2">
        <f>[5]Summ!$E11</f>
        <v>5.5202671232876706E-2</v>
      </c>
      <c r="AB28" s="2">
        <f>[8]Summ!$E11</f>
        <v>0</v>
      </c>
      <c r="AC28" s="2">
        <f>[7]Summ!$F11</f>
        <v>0.15057880946450808</v>
      </c>
      <c r="AD28" s="2">
        <f>[3]Summ!$F11</f>
        <v>0.21237712453300125</v>
      </c>
      <c r="AE28" s="2">
        <f>[10]Summ!$F11</f>
        <v>0.52994564383561638</v>
      </c>
      <c r="AF28" s="2">
        <f>[4]Summ!$F11</f>
        <v>0.20130493417541362</v>
      </c>
      <c r="AG28" s="2">
        <f>[8]Summ!$F11</f>
        <v>0</v>
      </c>
      <c r="AH28" s="2">
        <f>[9]Summ!$F11</f>
        <v>0.189266301369863</v>
      </c>
      <c r="AI28" s="2">
        <f>[2]Summ!$F11</f>
        <v>0.10815217221135029</v>
      </c>
      <c r="AJ28" s="2">
        <f>[6]Summ!F11</f>
        <v>0.21967013387297632</v>
      </c>
      <c r="AK28" s="2">
        <f>[5]Summ!$F11</f>
        <v>0.45423912328767113</v>
      </c>
    </row>
    <row r="29" spans="1:46">
      <c r="A29" t="str">
        <f>[5]Summ!$A12</f>
        <v>non-staple crops</v>
      </c>
      <c r="B29" s="2">
        <f>[3]Summ!$C12</f>
        <v>0.12411438709007887</v>
      </c>
      <c r="C29" s="2">
        <f>[7]Summ!$C12</f>
        <v>7.2104607721046078E-3</v>
      </c>
      <c r="D29" s="2">
        <f>[4]Summ!$C12</f>
        <v>0.10527547903694477</v>
      </c>
      <c r="E29" s="2">
        <f>[10]Summ!$C12</f>
        <v>5.8656911581569111E-2</v>
      </c>
      <c r="F29" s="2">
        <f>[9]Summ!$C12</f>
        <v>6.9726450394354489E-2</v>
      </c>
      <c r="G29" s="2">
        <f>[6]Summ!C12</f>
        <v>3.7984234900373601E-2</v>
      </c>
      <c r="H29" s="2">
        <f>[8]Summ!$C12</f>
        <v>0</v>
      </c>
      <c r="I29" s="2">
        <f>[2]Summ!$C12</f>
        <v>0.11192491614777916</v>
      </c>
      <c r="J29" s="2">
        <f>[5]Summ!$C12</f>
        <v>5.930746367787465E-2</v>
      </c>
      <c r="K29" s="2">
        <f>[4]Summ!$D12</f>
        <v>0.10549281688459941</v>
      </c>
      <c r="L29" s="2">
        <f>[7]Summ!$D12</f>
        <v>9.8121793275217931E-2</v>
      </c>
      <c r="M29" s="2">
        <f>[3]Summ!$D12</f>
        <v>0.20126560564549606</v>
      </c>
      <c r="N29" s="2">
        <f>[2]Summ!$D12</f>
        <v>0.14359747872561229</v>
      </c>
      <c r="O29" s="2">
        <f>[9]Summ!$D12</f>
        <v>7.5217751141552491E-2</v>
      </c>
      <c r="P29" s="2">
        <f>[10]Summ!$D12</f>
        <v>7.6633141344956426E-2</v>
      </c>
      <c r="Q29" s="2">
        <f>[6]Summ!$D12</f>
        <v>6.7735258405977578E-2</v>
      </c>
      <c r="R29" s="2">
        <f>[8]Summ!$D12</f>
        <v>0</v>
      </c>
      <c r="S29" s="2">
        <f>[5]Summ!$D12</f>
        <v>2.2099202988792029E-2</v>
      </c>
      <c r="T29" s="2">
        <f>[7]Summ!$E12</f>
        <v>0.22919466376089664</v>
      </c>
      <c r="U29" s="2">
        <f>[4]Summ!$E12</f>
        <v>9.8200348692403475E-2</v>
      </c>
      <c r="V29" s="2">
        <f>[3]Summ!$E12</f>
        <v>0.15647127750103779</v>
      </c>
      <c r="W29" s="2">
        <f>[2]Summ!$E12</f>
        <v>0.15561574393642885</v>
      </c>
      <c r="X29" s="2">
        <f>[9]Summ!$E12</f>
        <v>0.13499006143628059</v>
      </c>
      <c r="Y29" s="2">
        <f>[10]Summ!$E12</f>
        <v>5.7444668742216695E-2</v>
      </c>
      <c r="Z29" s="2">
        <f>[6]Summ!E12</f>
        <v>9.921064508094643E-2</v>
      </c>
      <c r="AA29" s="2">
        <f>[5]Summ!$E12</f>
        <v>2.4034869240348693E-2</v>
      </c>
      <c r="AB29" s="2">
        <f>[8]Summ!$E12</f>
        <v>0</v>
      </c>
      <c r="AC29" s="2">
        <f>[7]Summ!$F12</f>
        <v>0.36451475716064752</v>
      </c>
      <c r="AD29" s="2">
        <f>[3]Summ!$F12</f>
        <v>0.21937364599418846</v>
      </c>
      <c r="AE29" s="2">
        <f>[10]Summ!$F12</f>
        <v>4.4188206724782061E-2</v>
      </c>
      <c r="AF29" s="2">
        <f>[4]Summ!$F12</f>
        <v>0.11644744707347446</v>
      </c>
      <c r="AG29" s="2">
        <f>[8]Summ!$F12</f>
        <v>0</v>
      </c>
      <c r="AH29" s="2">
        <f>[9]Summ!$F12</f>
        <v>0.10259749398090492</v>
      </c>
      <c r="AI29" s="2">
        <f>[2]Summ!$F12</f>
        <v>0.17494459289568878</v>
      </c>
      <c r="AJ29" s="2">
        <f>[6]Summ!F12</f>
        <v>0.15176072042341221</v>
      </c>
      <c r="AK29" s="2">
        <f>[5]Summ!$F12</f>
        <v>0</v>
      </c>
    </row>
    <row r="30" spans="1:46">
      <c r="A30" t="str">
        <f>[5]Summ!$A13</f>
        <v>livestock products</v>
      </c>
      <c r="B30" s="2">
        <f>[3]Summ!$C13</f>
        <v>0</v>
      </c>
      <c r="C30" s="2">
        <f>[7]Summ!$C13</f>
        <v>0</v>
      </c>
      <c r="D30" s="2">
        <f>[4]Summ!$C13</f>
        <v>0</v>
      </c>
      <c r="E30" s="2">
        <f>[10]Summ!$C13</f>
        <v>0</v>
      </c>
      <c r="F30" s="2">
        <f>[9]Summ!$C13</f>
        <v>2.6250778331257784E-3</v>
      </c>
      <c r="G30" s="2">
        <f>[6]Summ!C13</f>
        <v>0</v>
      </c>
      <c r="H30" s="2">
        <f>[8]Summ!$C13</f>
        <v>3.3751000711617148E-3</v>
      </c>
      <c r="I30" s="2">
        <f>[2]Summ!$C13</f>
        <v>3.0032338729763387E-2</v>
      </c>
      <c r="J30" s="2">
        <f>[5]Summ!$C13</f>
        <v>0</v>
      </c>
      <c r="K30" s="2">
        <f>[4]Summ!$D13</f>
        <v>2.3462764632627642E-2</v>
      </c>
      <c r="L30" s="2">
        <f>[7]Summ!$D13</f>
        <v>2.4793407534246571E-2</v>
      </c>
      <c r="M30" s="2">
        <f>[3]Summ!$D13</f>
        <v>1.1812850249066004E-2</v>
      </c>
      <c r="N30" s="2">
        <f>[2]Summ!$D13</f>
        <v>5.6310635118306342E-2</v>
      </c>
      <c r="O30" s="2">
        <f>[9]Summ!$D13</f>
        <v>2.1723424268368617E-2</v>
      </c>
      <c r="P30" s="2">
        <f>[10]Summ!$D13</f>
        <v>8.3423163138231556E-3</v>
      </c>
      <c r="Q30" s="2">
        <f>[6]Summ!$D13</f>
        <v>3.7540423412204232E-2</v>
      </c>
      <c r="R30" s="2">
        <f>[8]Summ!$D13</f>
        <v>7.8752334993773352E-3</v>
      </c>
      <c r="S30" s="2">
        <f>[5]Summ!$D13</f>
        <v>0</v>
      </c>
      <c r="T30" s="2">
        <f>[7]Summ!$E13</f>
        <v>6.4185868617683675E-2</v>
      </c>
      <c r="U30" s="2">
        <f>[4]Summ!$E13</f>
        <v>5.2831954389788285E-2</v>
      </c>
      <c r="V30" s="2">
        <f>[3]Summ!$E13</f>
        <v>0.12912124221668742</v>
      </c>
      <c r="W30" s="2">
        <f>[2]Summ!$E13</f>
        <v>0.14385840330901975</v>
      </c>
      <c r="X30" s="2">
        <f>[9]Summ!$E13</f>
        <v>9.4502801992528019E-3</v>
      </c>
      <c r="Y30" s="2">
        <f>[10]Summ!$E13</f>
        <v>4.9493398505603969E-2</v>
      </c>
      <c r="Z30" s="2">
        <f>[6]Summ!E13</f>
        <v>4.8704788916562901E-2</v>
      </c>
      <c r="AA30" s="2">
        <f>[5]Summ!$E13</f>
        <v>0</v>
      </c>
      <c r="AB30" s="2">
        <f>[8]Summ!$E13</f>
        <v>1.4175420298879204E-2</v>
      </c>
      <c r="AC30" s="2">
        <f>[7]Summ!$F13</f>
        <v>0.19783021046077215</v>
      </c>
      <c r="AD30" s="2">
        <f>[3]Summ!$F13</f>
        <v>0.21979396513075966</v>
      </c>
      <c r="AE30" s="2">
        <f>[10]Summ!$F13</f>
        <v>7.1196455790784569E-2</v>
      </c>
      <c r="AF30" s="2">
        <f>[4]Summ!$F13</f>
        <v>0.21814784735812129</v>
      </c>
      <c r="AG30" s="2">
        <f>[8]Summ!$F13</f>
        <v>4.4196353518057285E-2</v>
      </c>
      <c r="AH30" s="2">
        <f>[9]Summ!$F13</f>
        <v>6.5989025529265263E-2</v>
      </c>
      <c r="AI30" s="2">
        <f>[2]Summ!$F13</f>
        <v>0.17111524595267744</v>
      </c>
      <c r="AJ30" s="2">
        <f>[6]Summ!F13</f>
        <v>0.10160680572851807</v>
      </c>
      <c r="AK30" s="2">
        <f>[5]Summ!$F13</f>
        <v>9.4502801992528019E-3</v>
      </c>
    </row>
    <row r="31" spans="1:46">
      <c r="A31" t="str">
        <f>[5]Summ!$A14</f>
        <v>Wild foods and fishing</v>
      </c>
      <c r="B31" s="2">
        <f>[3]Summ!$C14</f>
        <v>0</v>
      </c>
      <c r="C31" s="2">
        <f>[7]Summ!$C14</f>
        <v>0</v>
      </c>
      <c r="D31" s="2">
        <f>[4]Summ!$C14</f>
        <v>1.159285491905355E-2</v>
      </c>
      <c r="E31" s="2">
        <f>[10]Summ!$C14</f>
        <v>0</v>
      </c>
      <c r="F31" s="2">
        <f>[9]Summ!$C14</f>
        <v>0</v>
      </c>
      <c r="G31" s="2">
        <f>[6]Summ!C14</f>
        <v>0</v>
      </c>
      <c r="H31" s="2">
        <f>[8]Summ!$C14</f>
        <v>0</v>
      </c>
      <c r="I31" s="2">
        <f>[2]Summ!$C14</f>
        <v>0</v>
      </c>
      <c r="J31" s="2">
        <f>[5]Summ!$C14</f>
        <v>0</v>
      </c>
      <c r="K31" s="2">
        <f>[4]Summ!$D14</f>
        <v>4.024515877957659E-3</v>
      </c>
      <c r="L31" s="2">
        <f>[7]Summ!$D14</f>
        <v>0</v>
      </c>
      <c r="M31" s="2">
        <f>[3]Summ!$D14</f>
        <v>0</v>
      </c>
      <c r="N31" s="2">
        <f>[2]Summ!$D14</f>
        <v>0</v>
      </c>
      <c r="O31" s="2">
        <f>[9]Summ!$D14</f>
        <v>0</v>
      </c>
      <c r="P31" s="2">
        <f>[10]Summ!$D14</f>
        <v>0</v>
      </c>
      <c r="Q31" s="2">
        <f>[6]Summ!$D14</f>
        <v>0</v>
      </c>
      <c r="R31" s="2">
        <f>[8]Summ!$D14</f>
        <v>0</v>
      </c>
      <c r="S31" s="2">
        <f>[5]Summ!$D14</f>
        <v>0</v>
      </c>
      <c r="T31" s="2">
        <f>[7]Summ!$E14</f>
        <v>0</v>
      </c>
      <c r="U31" s="2">
        <f>[4]Summ!$E14</f>
        <v>0</v>
      </c>
      <c r="V31" s="2">
        <f>[3]Summ!$E14</f>
        <v>0</v>
      </c>
      <c r="W31" s="2">
        <f>[2]Summ!$E14</f>
        <v>0</v>
      </c>
      <c r="X31" s="2">
        <f>[9]Summ!$E14</f>
        <v>0</v>
      </c>
      <c r="Y31" s="2">
        <f>[10]Summ!$E14</f>
        <v>0</v>
      </c>
      <c r="Z31" s="2">
        <f>[6]Summ!E14</f>
        <v>0</v>
      </c>
      <c r="AA31" s="2">
        <f>[5]Summ!$E14</f>
        <v>0</v>
      </c>
      <c r="AB31" s="2">
        <f>[8]Summ!$E14</f>
        <v>0</v>
      </c>
      <c r="AC31" s="2">
        <f>[7]Summ!$F14</f>
        <v>0</v>
      </c>
      <c r="AD31" s="2">
        <f>[3]Summ!$F14</f>
        <v>0</v>
      </c>
      <c r="AE31" s="2">
        <f>[10]Summ!$F14</f>
        <v>0</v>
      </c>
      <c r="AF31" s="2">
        <f>[4]Summ!$F14</f>
        <v>3.5380359366660733E-4</v>
      </c>
      <c r="AG31" s="2">
        <f>[8]Summ!$F14</f>
        <v>0</v>
      </c>
      <c r="AH31" s="2">
        <f>[9]Summ!$F14</f>
        <v>0</v>
      </c>
      <c r="AI31" s="2">
        <f>[2]Summ!$F14</f>
        <v>0</v>
      </c>
      <c r="AJ31" s="2">
        <f>[6]Summ!F14</f>
        <v>0</v>
      </c>
      <c r="AK31" s="2">
        <f>[5]Summ!$F14</f>
        <v>0</v>
      </c>
    </row>
    <row r="32" spans="1:46">
      <c r="A32" t="str">
        <f>[5]Summ!$A15</f>
        <v>payment in kind</v>
      </c>
      <c r="B32" s="2">
        <f>[3]Summ!$C15</f>
        <v>0</v>
      </c>
      <c r="C32" s="2">
        <f>[7]Summ!$C15</f>
        <v>0</v>
      </c>
      <c r="D32" s="2">
        <f>[4]Summ!$C15</f>
        <v>0.1537788698630137</v>
      </c>
      <c r="E32" s="2">
        <f>[10]Summ!$C15</f>
        <v>0</v>
      </c>
      <c r="F32" s="2">
        <f>[9]Summ!$C15</f>
        <v>0</v>
      </c>
      <c r="G32" s="2">
        <f>[6]Summ!C15</f>
        <v>0</v>
      </c>
      <c r="H32" s="2">
        <f>[8]Summ!$C15</f>
        <v>0</v>
      </c>
      <c r="I32" s="2">
        <f>[2]Summ!$C15</f>
        <v>2.2602739726027398E-2</v>
      </c>
      <c r="J32" s="2">
        <f>[5]Summ!$C15</f>
        <v>0</v>
      </c>
      <c r="K32" s="2">
        <f>[4]Summ!$D15</f>
        <v>7.9846720890410949E-2</v>
      </c>
      <c r="L32" s="2">
        <f>[7]Summ!$D15</f>
        <v>0</v>
      </c>
      <c r="M32" s="2">
        <f>[3]Summ!$D15</f>
        <v>0</v>
      </c>
      <c r="N32" s="2">
        <f>[2]Summ!$D15</f>
        <v>0</v>
      </c>
      <c r="O32" s="2">
        <f>[9]Summ!$D15</f>
        <v>0</v>
      </c>
      <c r="P32" s="2">
        <f>[10]Summ!$D15</f>
        <v>0.12617753424657535</v>
      </c>
      <c r="Q32" s="2">
        <f>[6]Summ!$D15</f>
        <v>0</v>
      </c>
      <c r="R32" s="2">
        <f>[8]Summ!$D15</f>
        <v>0</v>
      </c>
      <c r="S32" s="2">
        <f>[5]Summ!$D15</f>
        <v>0</v>
      </c>
      <c r="T32" s="2">
        <f>[7]Summ!$E15</f>
        <v>0</v>
      </c>
      <c r="U32" s="2">
        <f>[4]Summ!$E15</f>
        <v>0</v>
      </c>
      <c r="V32" s="2">
        <f>[3]Summ!$E15</f>
        <v>0.1182914383561644</v>
      </c>
      <c r="W32" s="2">
        <f>[2]Summ!$E15</f>
        <v>0</v>
      </c>
      <c r="X32" s="2">
        <f>[9]Summ!$E15</f>
        <v>0</v>
      </c>
      <c r="Y32" s="2">
        <f>[10]Summ!$E15</f>
        <v>0</v>
      </c>
      <c r="Z32" s="2">
        <f>[6]Summ!E15</f>
        <v>0</v>
      </c>
      <c r="AA32" s="2">
        <f>[5]Summ!$E15</f>
        <v>0</v>
      </c>
      <c r="AB32" s="2">
        <f>[8]Summ!$E15</f>
        <v>0</v>
      </c>
      <c r="AC32" s="2">
        <f>[7]Summ!$F15</f>
        <v>0</v>
      </c>
      <c r="AD32" s="2">
        <f>[3]Summ!$F15</f>
        <v>0</v>
      </c>
      <c r="AE32" s="2">
        <f>[10]Summ!$F15</f>
        <v>0</v>
      </c>
      <c r="AF32" s="2">
        <f>[4]Summ!$F15</f>
        <v>0</v>
      </c>
      <c r="AG32" s="2">
        <f>[8]Summ!$F15</f>
        <v>0</v>
      </c>
      <c r="AH32" s="2">
        <f>[9]Summ!$F15</f>
        <v>0</v>
      </c>
      <c r="AI32" s="2">
        <f>[2]Summ!$F15</f>
        <v>0</v>
      </c>
      <c r="AJ32" s="2">
        <f>[6]Summ!F15</f>
        <v>0</v>
      </c>
      <c r="AK32" s="2">
        <f>[5]Summ!$F15</f>
        <v>0</v>
      </c>
    </row>
    <row r="33" spans="1:37">
      <c r="A33" t="str">
        <f>[5]Summ!$A16</f>
        <v>staple purchases</v>
      </c>
      <c r="B33" s="2">
        <f>[3]Summ!$C16</f>
        <v>0.71161696139476982</v>
      </c>
      <c r="C33" s="2">
        <f>[7]Summ!$C16</f>
        <v>0.92868750784557907</v>
      </c>
      <c r="D33" s="2">
        <f>[4]Summ!$C16</f>
        <v>0.56623471980074724</v>
      </c>
      <c r="E33" s="2">
        <f>[10]Summ!$C16</f>
        <v>0.75497962640099636</v>
      </c>
      <c r="F33" s="2">
        <f>[9]Summ!$C16</f>
        <v>0.75927550419261103</v>
      </c>
      <c r="G33" s="2">
        <f>[6]Summ!C16</f>
        <v>0.66478568518057291</v>
      </c>
      <c r="H33" s="2">
        <f>[8]Summ!$C16</f>
        <v>0.74559473168475365</v>
      </c>
      <c r="I33" s="2">
        <f>[2]Summ!$C16</f>
        <v>0.42652587048567875</v>
      </c>
      <c r="J33" s="2">
        <f>[5]Summ!$C16</f>
        <v>0.57787878787878788</v>
      </c>
      <c r="K33" s="2">
        <f>[4]Summ!$D16</f>
        <v>0.59392078206724785</v>
      </c>
      <c r="L33" s="2">
        <f>[7]Summ!$D16</f>
        <v>0.71967685554171867</v>
      </c>
      <c r="M33" s="2">
        <f>[3]Summ!$D16</f>
        <v>0.64870199252802008</v>
      </c>
      <c r="N33" s="2">
        <f>[2]Summ!$D16</f>
        <v>0.37957492528019932</v>
      </c>
      <c r="O33" s="2">
        <f>[9]Summ!$D16</f>
        <v>0.74074519894146951</v>
      </c>
      <c r="P33" s="2">
        <f>[10]Summ!$D16</f>
        <v>0.38133509962640105</v>
      </c>
      <c r="Q33" s="2">
        <f>[6]Summ!$D16</f>
        <v>0.43777561643835622</v>
      </c>
      <c r="R33" s="2">
        <f>[8]Summ!$D16</f>
        <v>0.63808751033623901</v>
      </c>
      <c r="S33" s="2">
        <f>[5]Summ!$D16</f>
        <v>0.61965505740971338</v>
      </c>
      <c r="T33" s="2">
        <f>[7]Summ!$E16</f>
        <v>0.66149354420921547</v>
      </c>
      <c r="U33" s="2">
        <f>[4]Summ!$E16</f>
        <v>0.63544987546699883</v>
      </c>
      <c r="V33" s="2">
        <f>[3]Summ!$E16</f>
        <v>0.61046637608966381</v>
      </c>
      <c r="W33" s="2">
        <f>[2]Summ!$E16</f>
        <v>0.50981927201565569</v>
      </c>
      <c r="X33" s="2">
        <f>[9]Summ!$E16</f>
        <v>0.60423359701120805</v>
      </c>
      <c r="Y33" s="2">
        <f>[10]Summ!$E16</f>
        <v>0.53191651606475721</v>
      </c>
      <c r="Z33" s="2">
        <f>[6]Summ!E16</f>
        <v>0.44079890450809467</v>
      </c>
      <c r="AA33" s="2">
        <f>[5]Summ!$E16</f>
        <v>0.58370082191780814</v>
      </c>
      <c r="AB33" s="2">
        <f>[8]Summ!$E16</f>
        <v>0.46792498879202987</v>
      </c>
      <c r="AC33" s="2">
        <f>[7]Summ!$F16</f>
        <v>0.59689273225404738</v>
      </c>
      <c r="AD33" s="2">
        <f>[3]Summ!$F16</f>
        <v>0.58156372602739725</v>
      </c>
      <c r="AE33" s="2">
        <f>[10]Summ!$F16</f>
        <v>0.53191651606475721</v>
      </c>
      <c r="AF33" s="2">
        <f>[4]Summ!$F16</f>
        <v>0.64712539405799685</v>
      </c>
      <c r="AG33" s="2">
        <f>[8]Summ!$F16</f>
        <v>0.56335959713574102</v>
      </c>
      <c r="AH33" s="2">
        <f>[9]Summ!$F16</f>
        <v>0.6691781559153176</v>
      </c>
      <c r="AI33" s="2">
        <f>[2]Summ!$F16</f>
        <v>0.4336695659135385</v>
      </c>
      <c r="AJ33" s="2">
        <f>[6]Summ!F16</f>
        <v>0.30483512503113325</v>
      </c>
      <c r="AK33" s="2">
        <f>[5]Summ!$F16</f>
        <v>0.67660356463262761</v>
      </c>
    </row>
    <row r="34" spans="1:37">
      <c r="A34" t="str">
        <f>[5]Summ!$A17</f>
        <v>non-staple purchases</v>
      </c>
      <c r="B34" s="2">
        <f>[3]Summ!$C17</f>
        <v>0.21999649003735988</v>
      </c>
      <c r="C34" s="2">
        <f>[7]Summ!$C17</f>
        <v>0.11887800747198007</v>
      </c>
      <c r="D34" s="2">
        <f>[4]Summ!$C17</f>
        <v>0.11331583328144457</v>
      </c>
      <c r="E34" s="2">
        <f>[10]Summ!$C17</f>
        <v>4.0564513075965127E-2</v>
      </c>
      <c r="F34" s="2">
        <f>[9]Summ!$C17</f>
        <v>0.13589865006226648</v>
      </c>
      <c r="G34" s="2">
        <f>[6]Summ!C17</f>
        <v>0.16268103381070981</v>
      </c>
      <c r="H34" s="2">
        <f>[8]Summ!$C17</f>
        <v>0.28272517205123643</v>
      </c>
      <c r="I34" s="2">
        <f>[2]Summ!$C17</f>
        <v>0.19085707681195518</v>
      </c>
      <c r="J34" s="2">
        <f>[5]Summ!$C17</f>
        <v>0.20748439086757989</v>
      </c>
      <c r="K34" s="2">
        <f>[4]Summ!$D17</f>
        <v>0.12084347026774593</v>
      </c>
      <c r="L34" s="2">
        <f>[7]Summ!$D17</f>
        <v>0.14166295890410963</v>
      </c>
      <c r="M34" s="2">
        <f>[3]Summ!$D17</f>
        <v>0.2104301288916563</v>
      </c>
      <c r="N34" s="2">
        <f>[2]Summ!$D17</f>
        <v>0.26976378810709839</v>
      </c>
      <c r="O34" s="2">
        <f>[9]Summ!$D17</f>
        <v>0.16864057602739724</v>
      </c>
      <c r="P34" s="2">
        <f>[10]Summ!$D17</f>
        <v>0.11588669364881693</v>
      </c>
      <c r="Q34" s="2">
        <f>[6]Summ!$D17</f>
        <v>0.2607553899750934</v>
      </c>
      <c r="R34" s="2">
        <f>[8]Summ!$D17</f>
        <v>0.42153392745952667</v>
      </c>
      <c r="S34" s="2">
        <f>[5]Summ!$D17</f>
        <v>0.29600460410958906</v>
      </c>
      <c r="T34" s="2">
        <f>[7]Summ!$E17</f>
        <v>0.20790616438356163</v>
      </c>
      <c r="U34" s="2">
        <f>[4]Summ!$E17</f>
        <v>0.2430584042652553</v>
      </c>
      <c r="V34" s="2">
        <f>[3]Summ!$E17</f>
        <v>0.25133407721046075</v>
      </c>
      <c r="W34" s="2">
        <f>[2]Summ!$E17</f>
        <v>0.22592035367372351</v>
      </c>
      <c r="X34" s="2">
        <f>[9]Summ!$E17</f>
        <v>0.38369753932752171</v>
      </c>
      <c r="Y34" s="2">
        <f>[10]Summ!$E17</f>
        <v>0.28654575691158152</v>
      </c>
      <c r="Z34" s="2">
        <f>[6]Summ!E17</f>
        <v>0.32359219307596504</v>
      </c>
      <c r="AA34" s="2">
        <f>[5]Summ!$E17</f>
        <v>0.42771098505603988</v>
      </c>
      <c r="AB34" s="2">
        <f>[8]Summ!$E17</f>
        <v>0.63186580782067236</v>
      </c>
      <c r="AC34" s="2">
        <f>[7]Summ!$F17</f>
        <v>0.33783252702366123</v>
      </c>
      <c r="AD34" s="2">
        <f>[3]Summ!$F17</f>
        <v>0.37779231033623906</v>
      </c>
      <c r="AE34" s="2">
        <f>[10]Summ!$F17</f>
        <v>0.32822605479452049</v>
      </c>
      <c r="AF34" s="2">
        <f>[4]Summ!$F17</f>
        <v>0.30541681835972251</v>
      </c>
      <c r="AG34" s="2">
        <f>[8]Summ!$F17</f>
        <v>0.83111890460772098</v>
      </c>
      <c r="AH34" s="2">
        <f>[9]Summ!$F17</f>
        <v>0.35214794181818176</v>
      </c>
      <c r="AI34" s="2">
        <f>[2]Summ!$F17</f>
        <v>0.38678553709304392</v>
      </c>
      <c r="AJ34" s="2">
        <f>[6]Summ!F17</f>
        <v>0.42265433163138222</v>
      </c>
      <c r="AK34" s="2">
        <f>[5]Summ!$F17</f>
        <v>0.17114115927272727</v>
      </c>
    </row>
    <row r="35" spans="1:37">
      <c r="A35" t="str">
        <f>[5]Summ!$A18</f>
        <v>food aid</v>
      </c>
      <c r="B35" s="2">
        <f>[3]Summ!$C18</f>
        <v>8.3170254403131125E-2</v>
      </c>
      <c r="C35" s="2">
        <f>[7]Summ!$C18</f>
        <v>9.5238095238095233E-2</v>
      </c>
      <c r="D35" s="2">
        <f>[4]Summ!$C18</f>
        <v>8.9285714285714288E-2</v>
      </c>
      <c r="E35" s="2">
        <f>[10]Summ!$C18</f>
        <v>0.11017736415030935</v>
      </c>
      <c r="F35" s="2">
        <f>[9]Summ!$C18</f>
        <v>0.1322751322751323</v>
      </c>
      <c r="G35" s="2">
        <f>[6]Summ!C18</f>
        <v>0.1429064851394195</v>
      </c>
      <c r="H35" s="2">
        <f>[8]Summ!$C18</f>
        <v>0</v>
      </c>
      <c r="I35" s="2">
        <f>[2]Summ!$C18</f>
        <v>0.11904761904761904</v>
      </c>
      <c r="J35" s="2">
        <f>[5]Summ!$C18</f>
        <v>0.10582010582010581</v>
      </c>
      <c r="K35" s="2">
        <f>[4]Summ!$D18</f>
        <v>7.4404761904761904E-2</v>
      </c>
      <c r="L35" s="2">
        <f>[7]Summ!$D18</f>
        <v>7.9365079365079375E-2</v>
      </c>
      <c r="M35" s="2">
        <f>[3]Summ!$D18</f>
        <v>8.1648184387910425E-2</v>
      </c>
      <c r="N35" s="2">
        <f>[2]Summ!$D18</f>
        <v>0.14880952380952381</v>
      </c>
      <c r="O35" s="2">
        <f>[9]Summ!$D18</f>
        <v>0.14880952380952381</v>
      </c>
      <c r="P35" s="2">
        <f>[10]Summ!$D18</f>
        <v>0.10578895817272529</v>
      </c>
      <c r="Q35" s="2">
        <f>[6]Summ!$D18</f>
        <v>0.1429064851394195</v>
      </c>
      <c r="R35" s="2">
        <f>[8]Summ!$D18</f>
        <v>0</v>
      </c>
      <c r="S35" s="2">
        <f>[5]Summ!$D18</f>
        <v>5.9523809523809521E-2</v>
      </c>
      <c r="T35" s="2">
        <f>[7]Summ!$E18</f>
        <v>7.9365079365079375E-2</v>
      </c>
      <c r="U35" s="2">
        <f>[4]Summ!$E18</f>
        <v>0</v>
      </c>
      <c r="V35" s="2">
        <f>[3]Summ!$E18</f>
        <v>0</v>
      </c>
      <c r="W35" s="2">
        <f>[2]Summ!$E18</f>
        <v>0.1020408163265306</v>
      </c>
      <c r="X35" s="2">
        <f>[9]Summ!$E18</f>
        <v>0.14285714285714285</v>
      </c>
      <c r="Y35" s="2">
        <f>[10]Summ!$E18</f>
        <v>0</v>
      </c>
      <c r="Z35" s="2">
        <f>[6]Summ!E18</f>
        <v>0.14285714285714285</v>
      </c>
      <c r="AA35" s="2">
        <f>[5]Summ!$E18</f>
        <v>7.9365079365079375E-2</v>
      </c>
      <c r="AB35" s="2">
        <f>[8]Summ!$E18</f>
        <v>0</v>
      </c>
      <c r="AC35" s="2">
        <f>[7]Summ!$F18</f>
        <v>0</v>
      </c>
      <c r="AD35" s="2">
        <f>[3]Summ!$F18</f>
        <v>0</v>
      </c>
      <c r="AE35" s="2">
        <f>[10]Summ!$F18</f>
        <v>0</v>
      </c>
      <c r="AF35" s="2">
        <f>[4]Summ!$F18</f>
        <v>0</v>
      </c>
      <c r="AG35" s="2">
        <f>[8]Summ!$F18</f>
        <v>0</v>
      </c>
      <c r="AH35" s="2">
        <f>[9]Summ!$F18</f>
        <v>0</v>
      </c>
      <c r="AI35" s="2">
        <f>[2]Summ!$F18</f>
        <v>0.1020408163265306</v>
      </c>
      <c r="AJ35" s="2">
        <f>[6]Summ!F18</f>
        <v>0.11904761904761904</v>
      </c>
      <c r="AK35" s="2">
        <f>[5]Summ!$F18</f>
        <v>0</v>
      </c>
    </row>
    <row r="36" spans="1:37">
      <c r="A36" t="str">
        <f>[5]Summ!$A19</f>
        <v>other (gifts, etc)</v>
      </c>
      <c r="B36" s="2">
        <f>[3]Summ!$C19</f>
        <v>0</v>
      </c>
      <c r="C36" s="2">
        <f>[7]Summ!$C19</f>
        <v>0</v>
      </c>
      <c r="D36" s="2">
        <f>[4]Summ!$C19</f>
        <v>7.0307503113325037E-3</v>
      </c>
      <c r="E36" s="2">
        <f>[10]Summ!$C19</f>
        <v>2.4088438356164386E-2</v>
      </c>
      <c r="F36" s="2">
        <f>[9]Summ!$C19</f>
        <v>0</v>
      </c>
      <c r="G36" s="2">
        <f>[6]Summ!C19</f>
        <v>0</v>
      </c>
      <c r="H36" s="2">
        <f>[8]Summ!$C19</f>
        <v>0</v>
      </c>
      <c r="I36" s="2">
        <f>[2]Summ!$C19</f>
        <v>0</v>
      </c>
      <c r="J36" s="2">
        <f>[5]Summ!$C19</f>
        <v>0</v>
      </c>
      <c r="K36" s="2">
        <f>[4]Summ!$D19</f>
        <v>8.0850946450809463E-3</v>
      </c>
      <c r="L36" s="2">
        <f>[7]Summ!$D19</f>
        <v>0</v>
      </c>
      <c r="M36" s="2">
        <f>[3]Summ!$D19</f>
        <v>0</v>
      </c>
      <c r="N36" s="2">
        <f>[2]Summ!$D19</f>
        <v>0</v>
      </c>
      <c r="O36" s="2">
        <f>[9]Summ!$D19</f>
        <v>0</v>
      </c>
      <c r="P36" s="2">
        <f>[10]Summ!$D19</f>
        <v>9.4372453300124535E-3</v>
      </c>
      <c r="Q36" s="2">
        <f>[6]Summ!$D19</f>
        <v>0</v>
      </c>
      <c r="R36" s="2">
        <f>[8]Summ!$D19</f>
        <v>0</v>
      </c>
      <c r="S36" s="2">
        <f>[5]Summ!$D19</f>
        <v>0</v>
      </c>
      <c r="T36" s="2">
        <f>[7]Summ!$E19</f>
        <v>0</v>
      </c>
      <c r="U36" s="2">
        <f>[4]Summ!$E19</f>
        <v>9.4372453300124535E-3</v>
      </c>
      <c r="V36" s="2">
        <f>[3]Summ!$E19</f>
        <v>0</v>
      </c>
      <c r="W36" s="2">
        <f>[2]Summ!$E19</f>
        <v>0</v>
      </c>
      <c r="X36" s="2">
        <f>[9]Summ!$E19</f>
        <v>0</v>
      </c>
      <c r="Y36" s="2">
        <f>[10]Summ!$E19</f>
        <v>0</v>
      </c>
      <c r="Z36" s="2">
        <f>[6]Summ!E19</f>
        <v>0</v>
      </c>
      <c r="AA36" s="2">
        <f>[5]Summ!$E19</f>
        <v>0</v>
      </c>
      <c r="AB36" s="2">
        <f>[8]Summ!$E19</f>
        <v>0</v>
      </c>
      <c r="AC36" s="2">
        <f>[7]Summ!$F19</f>
        <v>0</v>
      </c>
      <c r="AD36" s="2">
        <f>[3]Summ!$F19</f>
        <v>0</v>
      </c>
      <c r="AE36" s="2">
        <f>[10]Summ!$F19</f>
        <v>0</v>
      </c>
      <c r="AF36" s="2">
        <f>[4]Summ!$F19</f>
        <v>0</v>
      </c>
      <c r="AG36" s="2">
        <f>[8]Summ!$F19</f>
        <v>0</v>
      </c>
      <c r="AH36" s="2">
        <f>[9]Summ!$F19</f>
        <v>0</v>
      </c>
      <c r="AI36" s="2">
        <f>[2]Summ!$F19</f>
        <v>0</v>
      </c>
      <c r="AJ36" s="2">
        <f>[6]Summ!F19</f>
        <v>0</v>
      </c>
      <c r="AK36" s="2">
        <f>[5]Summ!$F19</f>
        <v>0</v>
      </c>
    </row>
    <row r="37" spans="1:37" s="4" customFormat="1">
      <c r="A37" s="4" t="s">
        <v>11</v>
      </c>
      <c r="B37" s="5">
        <f>SUM(B28:B36)</f>
        <v>1.2004096408705454</v>
      </c>
      <c r="C37" s="5">
        <f>SUM(C28:C36)</f>
        <v>1.1878673316017316</v>
      </c>
      <c r="D37" s="5">
        <f>SUM(D28:D36)</f>
        <v>1.1424964811495582</v>
      </c>
      <c r="E37" s="5">
        <f>SUM(E28:E36)</f>
        <v>1.1146443878115797</v>
      </c>
      <c r="F37" s="5">
        <f>SUM(F28:F36)</f>
        <v>1.110315609278038</v>
      </c>
      <c r="G37" s="5">
        <f t="shared" ref="G37" si="0">SUM(G28:G36)</f>
        <v>1.0425250900273397</v>
      </c>
      <c r="H37" s="5">
        <f t="shared" ref="H37:Y37" si="1">SUM(H28:H36)</f>
        <v>1.0316950038071517</v>
      </c>
      <c r="I37" s="5">
        <f t="shared" si="1"/>
        <v>1.0145503417707407</v>
      </c>
      <c r="J37" s="5">
        <f t="shared" si="1"/>
        <v>1.003064720847088</v>
      </c>
      <c r="K37" s="5">
        <f t="shared" si="1"/>
        <v>1.3203271086772816</v>
      </c>
      <c r="L37" s="5">
        <f t="shared" si="1"/>
        <v>1.3120321151683174</v>
      </c>
      <c r="M37" s="5">
        <f t="shared" si="1"/>
        <v>1.2406058164966693</v>
      </c>
      <c r="N37" s="5">
        <f t="shared" si="1"/>
        <v>1.2346392277530689</v>
      </c>
      <c r="O37" s="5">
        <f t="shared" si="1"/>
        <v>1.2142821933663939</v>
      </c>
      <c r="P37" s="5">
        <f t="shared" si="1"/>
        <v>1.1390448242997491</v>
      </c>
      <c r="Q37" s="5">
        <f t="shared" si="1"/>
        <v>1.1015283153386723</v>
      </c>
      <c r="R37" s="5">
        <f t="shared" si="1"/>
        <v>1.067496671295143</v>
      </c>
      <c r="S37" s="5">
        <f t="shared" si="1"/>
        <v>1.056428393209986</v>
      </c>
      <c r="T37" s="5">
        <f t="shared" si="1"/>
        <v>1.5490078670363121</v>
      </c>
      <c r="U37" s="5">
        <f t="shared" si="1"/>
        <v>1.4272132616749689</v>
      </c>
      <c r="V37" s="5">
        <f t="shared" si="1"/>
        <v>1.3914057251971772</v>
      </c>
      <c r="W37" s="5">
        <f t="shared" si="1"/>
        <v>1.3400399121576401</v>
      </c>
      <c r="X37" s="5">
        <f t="shared" si="1"/>
        <v>1.3225451961738717</v>
      </c>
      <c r="Y37" s="5">
        <f t="shared" si="1"/>
        <v>1.3039329429638853</v>
      </c>
      <c r="Z37" s="5">
        <f t="shared" ref="Z37" si="2">SUM(Z28:Z36)</f>
        <v>1.2480275997189112</v>
      </c>
      <c r="AA37" s="5">
        <f t="shared" ref="AA37:AI37" si="3">SUM(AA28:AA36)</f>
        <v>1.1700144268121526</v>
      </c>
      <c r="AB37" s="5">
        <f t="shared" si="3"/>
        <v>1.1139662169115814</v>
      </c>
      <c r="AC37" s="5">
        <f t="shared" si="3"/>
        <v>1.6476490363636365</v>
      </c>
      <c r="AD37" s="5">
        <f t="shared" si="3"/>
        <v>1.6109007720215855</v>
      </c>
      <c r="AE37" s="5">
        <f t="shared" si="3"/>
        <v>1.5054728772104609</v>
      </c>
      <c r="AF37" s="5">
        <f t="shared" si="3"/>
        <v>1.4887962446183953</v>
      </c>
      <c r="AG37" s="5">
        <f t="shared" si="3"/>
        <v>1.4386748552615192</v>
      </c>
      <c r="AH37" s="5">
        <f t="shared" si="3"/>
        <v>1.3791789186135324</v>
      </c>
      <c r="AI37" s="5">
        <f t="shared" si="3"/>
        <v>1.3767079303928296</v>
      </c>
      <c r="AJ37" s="5">
        <f t="shared" ref="AJ37" si="4">SUM(AJ28:AJ36)</f>
        <v>1.3195747357350411</v>
      </c>
      <c r="AK37" s="5">
        <f>SUM(AK28:AK36)</f>
        <v>1.3114341273922787</v>
      </c>
    </row>
    <row r="40" spans="1:37">
      <c r="B40" t="s">
        <v>17</v>
      </c>
      <c r="C40" t="s">
        <v>20</v>
      </c>
      <c r="D40" t="s">
        <v>14</v>
      </c>
      <c r="E40" t="s">
        <v>16</v>
      </c>
      <c r="F40" t="s">
        <v>19</v>
      </c>
      <c r="G40" t="s">
        <v>15</v>
      </c>
      <c r="H40" t="s">
        <v>13</v>
      </c>
      <c r="I40" t="s">
        <v>18</v>
      </c>
      <c r="J40" t="s">
        <v>21</v>
      </c>
      <c r="K40" t="s">
        <v>17</v>
      </c>
      <c r="L40" t="s">
        <v>19</v>
      </c>
      <c r="M40" t="s">
        <v>18</v>
      </c>
      <c r="N40" t="s">
        <v>13</v>
      </c>
      <c r="O40" t="s">
        <v>20</v>
      </c>
      <c r="P40" t="s">
        <v>14</v>
      </c>
      <c r="Q40" t="s">
        <v>16</v>
      </c>
      <c r="R40" t="s">
        <v>15</v>
      </c>
      <c r="S40" t="s">
        <v>21</v>
      </c>
      <c r="T40" t="s">
        <v>14</v>
      </c>
      <c r="U40" t="s">
        <v>15</v>
      </c>
      <c r="V40" t="s">
        <v>17</v>
      </c>
      <c r="W40" t="s">
        <v>18</v>
      </c>
      <c r="X40" t="s">
        <v>20</v>
      </c>
      <c r="Y40" t="s">
        <v>13</v>
      </c>
      <c r="Z40" t="s">
        <v>19</v>
      </c>
      <c r="AA40" t="s">
        <v>21</v>
      </c>
      <c r="AB40" t="s">
        <v>16</v>
      </c>
      <c r="AC40" t="s">
        <v>15</v>
      </c>
      <c r="AD40" t="s">
        <v>13</v>
      </c>
      <c r="AE40" t="s">
        <v>14</v>
      </c>
      <c r="AF40" t="s">
        <v>16</v>
      </c>
      <c r="AG40" t="s">
        <v>18</v>
      </c>
      <c r="AH40" t="s">
        <v>19</v>
      </c>
      <c r="AI40" t="s">
        <v>21</v>
      </c>
      <c r="AJ40" t="s">
        <v>20</v>
      </c>
      <c r="AK40" t="s">
        <v>17</v>
      </c>
    </row>
    <row r="41" spans="1:37"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4</v>
      </c>
      <c r="AD41" t="s">
        <v>4</v>
      </c>
      <c r="AE41" t="s">
        <v>4</v>
      </c>
      <c r="AF41" t="s">
        <v>4</v>
      </c>
      <c r="AG41" t="s">
        <v>4</v>
      </c>
      <c r="AH41" t="s">
        <v>4</v>
      </c>
      <c r="AI41" t="s">
        <v>4</v>
      </c>
      <c r="AJ41" t="s">
        <v>4</v>
      </c>
      <c r="AK41" t="s">
        <v>4</v>
      </c>
    </row>
    <row r="42" spans="1:37">
      <c r="A42" t="s">
        <v>22</v>
      </c>
    </row>
    <row r="43" spans="1:37">
      <c r="A43" s="3" t="str">
        <f>[5]Summ!A21</f>
        <v>crop sales</v>
      </c>
      <c r="B43" s="3">
        <f>[8]Summ!$C21</f>
        <v>0</v>
      </c>
      <c r="C43" s="3">
        <f>[9]Summ!$C21</f>
        <v>0</v>
      </c>
      <c r="D43" s="3">
        <f>[2]Summ!$C21</f>
        <v>0</v>
      </c>
      <c r="E43" s="3">
        <f>[3]Summ!$C21</f>
        <v>0</v>
      </c>
      <c r="F43" s="3">
        <f>[4]Summ!$C21</f>
        <v>1138</v>
      </c>
      <c r="G43" s="3">
        <f>[7]Summ!$C21</f>
        <v>0</v>
      </c>
      <c r="H43" s="3">
        <f>[6]Summ!$C21</f>
        <v>0</v>
      </c>
      <c r="I43" s="3">
        <f>[10]Summ!$C21</f>
        <v>0</v>
      </c>
      <c r="J43" s="3">
        <f>[5]Summ!$C21</f>
        <v>0</v>
      </c>
      <c r="K43" s="3">
        <f>[8]Summ!$D21</f>
        <v>0</v>
      </c>
      <c r="L43" s="3">
        <f>[4]Summ!$D21</f>
        <v>2675</v>
      </c>
      <c r="M43" s="3">
        <f>[10]Summ!$D21</f>
        <v>400</v>
      </c>
      <c r="N43" s="3">
        <f>[6]Summ!$D21</f>
        <v>350</v>
      </c>
      <c r="O43" s="3">
        <f>[9]Summ!$D21</f>
        <v>2880</v>
      </c>
      <c r="P43" s="3">
        <f>[2]Summ!$D21</f>
        <v>0</v>
      </c>
      <c r="Q43" s="3">
        <f>[3]Summ!$D21</f>
        <v>0</v>
      </c>
      <c r="R43" s="3">
        <f>[7]Summ!$D21</f>
        <v>0</v>
      </c>
      <c r="S43" s="3">
        <f>[5]Summ!$D21</f>
        <v>0</v>
      </c>
      <c r="T43" s="3">
        <f>[2]Summ!$E21</f>
        <v>16135</v>
      </c>
      <c r="U43" s="3">
        <f>[7]Summ!$E21</f>
        <v>0</v>
      </c>
      <c r="V43" s="3">
        <f>[8]Summ!$E21</f>
        <v>0</v>
      </c>
      <c r="W43" s="3">
        <f>[10]Summ!$E21</f>
        <v>2804</v>
      </c>
      <c r="X43" s="3">
        <f>[9]Summ!$E21</f>
        <v>46620</v>
      </c>
      <c r="Y43" s="3">
        <f>[6]Summ!$E21</f>
        <v>8330</v>
      </c>
      <c r="Z43" s="3">
        <f>[4]Summ!$E21</f>
        <v>5375</v>
      </c>
      <c r="AA43" s="3">
        <f>[5]Summ!$E21</f>
        <v>4440</v>
      </c>
      <c r="AB43" s="3">
        <f>[3]Summ!$E21</f>
        <v>150</v>
      </c>
      <c r="AC43" s="3">
        <f>[7]Summ!$F21</f>
        <v>3600</v>
      </c>
      <c r="AD43" s="3">
        <f>[6]Summ!$F21</f>
        <v>33150</v>
      </c>
      <c r="AE43" s="3">
        <f>[2]Summ!$F21</f>
        <v>33290</v>
      </c>
      <c r="AF43" s="3">
        <f>[3]Summ!$F21</f>
        <v>13650</v>
      </c>
      <c r="AG43" s="3">
        <f>[10]Summ!$F21</f>
        <v>8200</v>
      </c>
      <c r="AH43" s="3">
        <f>[4]Summ!$F21</f>
        <v>11875</v>
      </c>
      <c r="AI43" s="3">
        <f>[5]Summ!$F21</f>
        <v>0</v>
      </c>
      <c r="AJ43" s="3">
        <f>[9]Summ!$F21</f>
        <v>61695</v>
      </c>
      <c r="AK43" s="3">
        <f>[8]Summ!$F21</f>
        <v>0</v>
      </c>
    </row>
    <row r="44" spans="1:37">
      <c r="A44" s="3" t="str">
        <f>[5]Summ!A22</f>
        <v>livestock product sales</v>
      </c>
      <c r="B44" s="3">
        <f>[8]Summ!$C22</f>
        <v>0</v>
      </c>
      <c r="C44" s="3">
        <f>[9]Summ!$C22</f>
        <v>0</v>
      </c>
      <c r="D44" s="3">
        <f>[2]Summ!$C22</f>
        <v>1400</v>
      </c>
      <c r="E44" s="3">
        <f>[3]Summ!$C22</f>
        <v>500</v>
      </c>
      <c r="F44" s="3">
        <f>[4]Summ!$C22</f>
        <v>0</v>
      </c>
      <c r="G44" s="3">
        <f>[7]Summ!$C22</f>
        <v>0</v>
      </c>
      <c r="H44" s="3">
        <f>[6]Summ!$C22</f>
        <v>0</v>
      </c>
      <c r="I44" s="3">
        <f>[10]Summ!$C22</f>
        <v>0</v>
      </c>
      <c r="J44" s="3">
        <f>[5]Summ!$C22</f>
        <v>0</v>
      </c>
      <c r="K44" s="3">
        <f>[8]Summ!$D22</f>
        <v>0</v>
      </c>
      <c r="L44" s="3">
        <f>[4]Summ!$D22</f>
        <v>2000</v>
      </c>
      <c r="M44" s="3">
        <f>[10]Summ!$D22</f>
        <v>0</v>
      </c>
      <c r="N44" s="3">
        <f>[6]Summ!$D22</f>
        <v>0</v>
      </c>
      <c r="O44" s="3">
        <f>[9]Summ!$D22</f>
        <v>0</v>
      </c>
      <c r="P44" s="3">
        <f>[2]Summ!$D22</f>
        <v>0</v>
      </c>
      <c r="Q44" s="3">
        <f>[3]Summ!$D22</f>
        <v>2600</v>
      </c>
      <c r="R44" s="3">
        <f>[7]Summ!$D22</f>
        <v>0</v>
      </c>
      <c r="S44" s="3">
        <f>[5]Summ!$D22</f>
        <v>0</v>
      </c>
      <c r="T44" s="3">
        <f>[2]Summ!$E22</f>
        <v>14900</v>
      </c>
      <c r="U44" s="3">
        <f>[7]Summ!$E22</f>
        <v>0</v>
      </c>
      <c r="V44" s="3">
        <f>[8]Summ!$E22</f>
        <v>0</v>
      </c>
      <c r="W44" s="3">
        <f>[10]Summ!$E22</f>
        <v>0</v>
      </c>
      <c r="X44" s="3">
        <f>[9]Summ!$E22</f>
        <v>0</v>
      </c>
      <c r="Y44" s="3">
        <f>[6]Summ!$E22</f>
        <v>16200</v>
      </c>
      <c r="Z44" s="3">
        <f>[4]Summ!$E22</f>
        <v>2800</v>
      </c>
      <c r="AA44" s="3">
        <f>[5]Summ!$E22</f>
        <v>0</v>
      </c>
      <c r="AB44" s="3">
        <f>[3]Summ!$E22</f>
        <v>1600</v>
      </c>
      <c r="AC44" s="3">
        <f>[7]Summ!$F22</f>
        <v>0</v>
      </c>
      <c r="AD44" s="3">
        <f>[6]Summ!$F22</f>
        <v>2100</v>
      </c>
      <c r="AE44" s="3">
        <f>[2]Summ!$F22</f>
        <v>50000</v>
      </c>
      <c r="AF44" s="3">
        <f>[3]Summ!$F22</f>
        <v>600</v>
      </c>
      <c r="AG44" s="3">
        <f>[10]Summ!$F22</f>
        <v>0</v>
      </c>
      <c r="AH44" s="3">
        <f>[4]Summ!$F22</f>
        <v>4900</v>
      </c>
      <c r="AI44" s="3">
        <f>[5]Summ!$F22</f>
        <v>0</v>
      </c>
      <c r="AJ44" s="3">
        <f>[9]Summ!$F22</f>
        <v>0</v>
      </c>
      <c r="AK44" s="3">
        <f>[8]Summ!$F22</f>
        <v>0</v>
      </c>
    </row>
    <row r="45" spans="1:37">
      <c r="A45" s="3" t="str">
        <f>[5]Summ!A23</f>
        <v>livestock sales</v>
      </c>
      <c r="B45" s="3">
        <f>[8]Summ!$C23</f>
        <v>1200</v>
      </c>
      <c r="C45" s="3">
        <f>[9]Summ!$C23</f>
        <v>1000</v>
      </c>
      <c r="D45" s="3">
        <f>[2]Summ!$C23</f>
        <v>4200</v>
      </c>
      <c r="E45" s="3">
        <f>[3]Summ!$C23</f>
        <v>135</v>
      </c>
      <c r="F45" s="3">
        <f>[4]Summ!$C23</f>
        <v>0</v>
      </c>
      <c r="G45" s="3">
        <f>[7]Summ!$C23</f>
        <v>0</v>
      </c>
      <c r="H45" s="3">
        <f>[6]Summ!$C23</f>
        <v>1000</v>
      </c>
      <c r="I45" s="3">
        <f>[10]Summ!$C23</f>
        <v>0</v>
      </c>
      <c r="J45" s="3">
        <f>[5]Summ!$C23</f>
        <v>0</v>
      </c>
      <c r="K45" s="3">
        <f>[8]Summ!$D23</f>
        <v>4200</v>
      </c>
      <c r="L45" s="3">
        <f>[4]Summ!$D23</f>
        <v>0</v>
      </c>
      <c r="M45" s="3">
        <f>[10]Summ!$D23</f>
        <v>3728.5</v>
      </c>
      <c r="N45" s="3">
        <f>[6]Summ!$D23</f>
        <v>6400</v>
      </c>
      <c r="O45" s="3">
        <f>[9]Summ!$D23</f>
        <v>4450</v>
      </c>
      <c r="P45" s="3">
        <f>[2]Summ!$D23</f>
        <v>7600</v>
      </c>
      <c r="Q45" s="3">
        <f>[3]Summ!$D23</f>
        <v>198</v>
      </c>
      <c r="R45" s="3">
        <f>[7]Summ!$D23</f>
        <v>3630</v>
      </c>
      <c r="S45" s="3">
        <f>[5]Summ!$D23</f>
        <v>0</v>
      </c>
      <c r="T45" s="3">
        <f>[2]Summ!$E23</f>
        <v>17200</v>
      </c>
      <c r="U45" s="3">
        <f>[7]Summ!$E23</f>
        <v>10600</v>
      </c>
      <c r="V45" s="3">
        <f>[8]Summ!$E23</f>
        <v>7800</v>
      </c>
      <c r="W45" s="3">
        <f>[10]Summ!$E23</f>
        <v>8600</v>
      </c>
      <c r="X45" s="3">
        <f>[9]Summ!$E23</f>
        <v>7800</v>
      </c>
      <c r="Y45" s="3">
        <f>[6]Summ!$E23</f>
        <v>7850</v>
      </c>
      <c r="Z45" s="3">
        <f>[4]Summ!$E23</f>
        <v>6000</v>
      </c>
      <c r="AA45" s="3">
        <f>[5]Summ!$E23</f>
        <v>1200</v>
      </c>
      <c r="AB45" s="3">
        <f>[3]Summ!$E23</f>
        <v>6900</v>
      </c>
      <c r="AC45" s="3">
        <f>[7]Summ!$F23</f>
        <v>17600</v>
      </c>
      <c r="AD45" s="3">
        <f>[6]Summ!$F23</f>
        <v>16250</v>
      </c>
      <c r="AE45" s="3">
        <f>[2]Summ!$F23</f>
        <v>51800</v>
      </c>
      <c r="AF45" s="3">
        <f>[3]Summ!$F23</f>
        <v>17505</v>
      </c>
      <c r="AG45" s="3">
        <f>[10]Summ!$F23</f>
        <v>9800</v>
      </c>
      <c r="AH45" s="3">
        <f>[4]Summ!$F23</f>
        <v>20250</v>
      </c>
      <c r="AI45" s="3">
        <f>[5]Summ!$F23</f>
        <v>13050</v>
      </c>
      <c r="AJ45" s="3">
        <f>[9]Summ!$F23</f>
        <v>22500</v>
      </c>
      <c r="AK45" s="3">
        <f>[8]Summ!$F23</f>
        <v>19200</v>
      </c>
    </row>
    <row r="46" spans="1:37">
      <c r="A46" s="3" t="str">
        <f>[5]Summ!A24</f>
        <v>casual labour</v>
      </c>
      <c r="B46" s="3">
        <f>[8]Summ!$C24</f>
        <v>2880</v>
      </c>
      <c r="C46" s="3">
        <f>[9]Summ!$C24</f>
        <v>7920</v>
      </c>
      <c r="D46" s="3">
        <f>[2]Summ!$C24</f>
        <v>0</v>
      </c>
      <c r="E46" s="3">
        <f>[3]Summ!$C24</f>
        <v>6010</v>
      </c>
      <c r="F46" s="3">
        <f>[4]Summ!$C24</f>
        <v>7140</v>
      </c>
      <c r="G46" s="3">
        <f>[7]Summ!$C24</f>
        <v>7335</v>
      </c>
      <c r="H46" s="3">
        <f>[6]Summ!$C24</f>
        <v>2700</v>
      </c>
      <c r="I46" s="3">
        <f>[10]Summ!$C24</f>
        <v>7580</v>
      </c>
      <c r="J46" s="3">
        <f>[5]Summ!$C24</f>
        <v>0</v>
      </c>
      <c r="K46" s="3">
        <f>[8]Summ!$D24</f>
        <v>9200</v>
      </c>
      <c r="L46" s="3">
        <f>[4]Summ!$D24</f>
        <v>14085</v>
      </c>
      <c r="M46" s="3">
        <f>[10]Summ!$D24</f>
        <v>12420</v>
      </c>
      <c r="N46" s="3">
        <f>[6]Summ!$D24</f>
        <v>18000</v>
      </c>
      <c r="O46" s="3">
        <f>[9]Summ!$D24</f>
        <v>9460</v>
      </c>
      <c r="P46" s="3">
        <f>[2]Summ!$D24</f>
        <v>9720</v>
      </c>
      <c r="Q46" s="3">
        <f>[3]Summ!$D24</f>
        <v>12050</v>
      </c>
      <c r="R46" s="3">
        <f>[7]Summ!$D24</f>
        <v>12915</v>
      </c>
      <c r="S46" s="3">
        <f>[5]Summ!$D24</f>
        <v>3600</v>
      </c>
      <c r="T46" s="3">
        <f>[2]Summ!$E24</f>
        <v>0</v>
      </c>
      <c r="U46" s="3">
        <f>[7]Summ!$E24</f>
        <v>750</v>
      </c>
      <c r="V46" s="3">
        <f>[8]Summ!$E24</f>
        <v>0</v>
      </c>
      <c r="W46" s="3">
        <f>[10]Summ!$E24</f>
        <v>0</v>
      </c>
      <c r="X46" s="3">
        <f>[9]Summ!$E24</f>
        <v>0</v>
      </c>
      <c r="Y46" s="3">
        <f>[6]Summ!$E24</f>
        <v>0</v>
      </c>
      <c r="Z46" s="3">
        <f>[4]Summ!$E24</f>
        <v>0</v>
      </c>
      <c r="AA46" s="3">
        <f>[5]Summ!$E24</f>
        <v>6000</v>
      </c>
      <c r="AB46" s="3">
        <f>[3]Summ!$E24</f>
        <v>980</v>
      </c>
      <c r="AC46" s="3">
        <f>[7]Summ!$F24</f>
        <v>0</v>
      </c>
      <c r="AD46" s="3">
        <f>[6]Summ!$F24</f>
        <v>0</v>
      </c>
      <c r="AE46" s="3">
        <f>[2]Summ!$F24</f>
        <v>0</v>
      </c>
      <c r="AF46" s="3">
        <f>[3]Summ!$F24</f>
        <v>0</v>
      </c>
      <c r="AG46" s="3">
        <f>[10]Summ!$F24</f>
        <v>0</v>
      </c>
      <c r="AH46" s="3">
        <f>[4]Summ!$F24</f>
        <v>0</v>
      </c>
      <c r="AI46" s="3">
        <f>[5]Summ!$F24</f>
        <v>0</v>
      </c>
      <c r="AJ46" s="3">
        <f>[9]Summ!$F24</f>
        <v>0</v>
      </c>
      <c r="AK46" s="3">
        <f>[8]Summ!$F24</f>
        <v>0</v>
      </c>
    </row>
    <row r="47" spans="1:37">
      <c r="A47" s="3" t="str">
        <f>[5]Summ!A25</f>
        <v>formal employment</v>
      </c>
      <c r="B47" s="3">
        <f>[8]Summ!$C25</f>
        <v>9000</v>
      </c>
      <c r="C47" s="3">
        <f>[9]Summ!$C25</f>
        <v>0</v>
      </c>
      <c r="D47" s="3">
        <f>[2]Summ!$C25</f>
        <v>0</v>
      </c>
      <c r="E47" s="3">
        <f>[3]Summ!$C25</f>
        <v>0</v>
      </c>
      <c r="F47" s="3">
        <f>[4]Summ!$C25</f>
        <v>0</v>
      </c>
      <c r="G47" s="3">
        <f>[7]Summ!$C25</f>
        <v>0</v>
      </c>
      <c r="H47" s="3">
        <f>[6]Summ!$C25</f>
        <v>0</v>
      </c>
      <c r="I47" s="3">
        <f>[10]Summ!$C25</f>
        <v>0</v>
      </c>
      <c r="J47" s="3">
        <f>[5]Summ!$C25</f>
        <v>0</v>
      </c>
      <c r="K47" s="3">
        <f>[8]Summ!$D25</f>
        <v>0</v>
      </c>
      <c r="L47" s="3">
        <f>[4]Summ!$D25</f>
        <v>14400</v>
      </c>
      <c r="M47" s="3">
        <f>[10]Summ!$D25</f>
        <v>12000</v>
      </c>
      <c r="N47" s="3">
        <f>[6]Summ!$D25</f>
        <v>0</v>
      </c>
      <c r="O47" s="3">
        <f>[9]Summ!$D25</f>
        <v>0</v>
      </c>
      <c r="P47" s="3">
        <f>[2]Summ!$D25</f>
        <v>0</v>
      </c>
      <c r="Q47" s="3">
        <f>[3]Summ!$D25</f>
        <v>0</v>
      </c>
      <c r="R47" s="3">
        <f>[7]Summ!$D25</f>
        <v>0</v>
      </c>
      <c r="S47" s="3">
        <f>[5]Summ!$D25</f>
        <v>0</v>
      </c>
      <c r="T47" s="3">
        <f>[2]Summ!$E25</f>
        <v>108000</v>
      </c>
      <c r="U47" s="3">
        <f>[7]Summ!$E25</f>
        <v>79800</v>
      </c>
      <c r="V47" s="3">
        <f>[8]Summ!$E25</f>
        <v>75600</v>
      </c>
      <c r="W47" s="3">
        <f>[10]Summ!$E25</f>
        <v>0</v>
      </c>
      <c r="X47" s="3">
        <f>[9]Summ!$E25</f>
        <v>42240</v>
      </c>
      <c r="Y47" s="3">
        <f>[6]Summ!$E25</f>
        <v>70200</v>
      </c>
      <c r="Z47" s="3">
        <f>[4]Summ!$E25</f>
        <v>78000</v>
      </c>
      <c r="AA47" s="3">
        <f>[5]Summ!$E25</f>
        <v>48000</v>
      </c>
      <c r="AB47" s="3">
        <f>[3]Summ!$E25</f>
        <v>36000</v>
      </c>
      <c r="AC47" s="3">
        <f>[7]Summ!$F25</f>
        <v>264000</v>
      </c>
      <c r="AD47" s="3">
        <f>[6]Summ!$F25</f>
        <v>168000</v>
      </c>
      <c r="AE47" s="3">
        <f>[2]Summ!$F25</f>
        <v>120000</v>
      </c>
      <c r="AF47" s="3">
        <f>[3]Summ!$F25</f>
        <v>204000</v>
      </c>
      <c r="AG47" s="3">
        <f>[10]Summ!$F25</f>
        <v>168000</v>
      </c>
      <c r="AH47" s="3">
        <f>[4]Summ!$F25</f>
        <v>186000</v>
      </c>
      <c r="AI47" s="3">
        <f>[5]Summ!$F25</f>
        <v>199200</v>
      </c>
      <c r="AJ47" s="3">
        <f>[9]Summ!$F25</f>
        <v>126000</v>
      </c>
      <c r="AK47" s="3">
        <f>[8]Summ!$F25</f>
        <v>100800</v>
      </c>
    </row>
    <row r="48" spans="1:37">
      <c r="A48" s="3" t="str">
        <f>[5]Summ!A26</f>
        <v>self-employment (e.g. collecting, etc.)</v>
      </c>
      <c r="B48" s="3">
        <f>[8]Summ!$C26</f>
        <v>13716</v>
      </c>
      <c r="C48" s="3">
        <f>[9]Summ!$C26</f>
        <v>0</v>
      </c>
      <c r="D48" s="3">
        <f>[2]Summ!$C26</f>
        <v>0</v>
      </c>
      <c r="E48" s="3">
        <f>[3]Summ!$C26</f>
        <v>3600</v>
      </c>
      <c r="F48" s="3">
        <f>[4]Summ!$C26</f>
        <v>0</v>
      </c>
      <c r="G48" s="3">
        <f>[7]Summ!$C26</f>
        <v>5040</v>
      </c>
      <c r="H48" s="3">
        <f>[6]Summ!$C26</f>
        <v>600</v>
      </c>
      <c r="I48" s="3">
        <f>[10]Summ!$C26</f>
        <v>2292</v>
      </c>
      <c r="J48" s="3">
        <f>[5]Summ!$C26</f>
        <v>0</v>
      </c>
      <c r="K48" s="3">
        <f>[8]Summ!$D26</f>
        <v>18300</v>
      </c>
      <c r="L48" s="3">
        <f>[4]Summ!$D26</f>
        <v>6420</v>
      </c>
      <c r="M48" s="3">
        <f>[10]Summ!$D26</f>
        <v>6290</v>
      </c>
      <c r="N48" s="3">
        <f>[6]Summ!$D26</f>
        <v>360</v>
      </c>
      <c r="O48" s="3">
        <f>[9]Summ!$D26</f>
        <v>0</v>
      </c>
      <c r="P48" s="3">
        <f>[2]Summ!$D26</f>
        <v>0</v>
      </c>
      <c r="Q48" s="3">
        <f>[3]Summ!$D26</f>
        <v>4100</v>
      </c>
      <c r="R48" s="3">
        <f>[7]Summ!$D26</f>
        <v>5040</v>
      </c>
      <c r="S48" s="3">
        <f>[5]Summ!$D26</f>
        <v>0</v>
      </c>
      <c r="T48" s="3">
        <f>[2]Summ!$E26</f>
        <v>0</v>
      </c>
      <c r="U48" s="3">
        <f>[7]Summ!$E26</f>
        <v>30520</v>
      </c>
      <c r="V48" s="3">
        <f>[8]Summ!$E26</f>
        <v>0</v>
      </c>
      <c r="W48" s="3">
        <f>[10]Summ!$E26</f>
        <v>0</v>
      </c>
      <c r="X48" s="3">
        <f>[9]Summ!$E26</f>
        <v>0</v>
      </c>
      <c r="Y48" s="3">
        <f>[6]Summ!$E26</f>
        <v>0</v>
      </c>
      <c r="Z48" s="3">
        <f>[4]Summ!$E26</f>
        <v>1200</v>
      </c>
      <c r="AA48" s="3">
        <f>[5]Summ!$E26</f>
        <v>0</v>
      </c>
      <c r="AB48" s="3">
        <f>[3]Summ!$E26</f>
        <v>3600</v>
      </c>
      <c r="AC48" s="3">
        <f>[7]Summ!$F26</f>
        <v>0</v>
      </c>
      <c r="AD48" s="3">
        <f>[6]Summ!$F26</f>
        <v>0</v>
      </c>
      <c r="AE48" s="3">
        <f>[2]Summ!$F26</f>
        <v>0</v>
      </c>
      <c r="AF48" s="3">
        <f>[3]Summ!$F26</f>
        <v>6000</v>
      </c>
      <c r="AG48" s="3">
        <f>[10]Summ!$F26</f>
        <v>0</v>
      </c>
      <c r="AH48" s="3">
        <f>[4]Summ!$F26</f>
        <v>0</v>
      </c>
      <c r="AI48" s="3">
        <f>[5]Summ!$F26</f>
        <v>0</v>
      </c>
      <c r="AJ48" s="3">
        <f>[9]Summ!$F26</f>
        <v>0</v>
      </c>
      <c r="AK48" s="3">
        <f>[8]Summ!$F26</f>
        <v>0</v>
      </c>
    </row>
    <row r="49" spans="1:37">
      <c r="A49" s="3" t="str">
        <f>[5]Summ!A27</f>
        <v>small business</v>
      </c>
      <c r="B49" s="3">
        <f>[8]Summ!$C27</f>
        <v>0</v>
      </c>
      <c r="C49" s="3">
        <f>[9]Summ!$C27</f>
        <v>0</v>
      </c>
      <c r="D49" s="3">
        <f>[2]Summ!$C27</f>
        <v>0</v>
      </c>
      <c r="E49" s="3">
        <f>[3]Summ!$C27</f>
        <v>0</v>
      </c>
      <c r="F49" s="3">
        <f>[4]Summ!$C27</f>
        <v>0</v>
      </c>
      <c r="G49" s="3">
        <f>[7]Summ!$C27</f>
        <v>0</v>
      </c>
      <c r="H49" s="3">
        <f>[6]Summ!$C27</f>
        <v>0</v>
      </c>
      <c r="I49" s="3">
        <f>[10]Summ!$C27</f>
        <v>0</v>
      </c>
      <c r="J49" s="3">
        <f>[5]Summ!$C27</f>
        <v>1200</v>
      </c>
      <c r="K49" s="3">
        <f>[8]Summ!$D27</f>
        <v>2040</v>
      </c>
      <c r="L49" s="3">
        <f>[4]Summ!$D27</f>
        <v>960</v>
      </c>
      <c r="M49" s="3">
        <f>[10]Summ!$D27</f>
        <v>1920</v>
      </c>
      <c r="N49" s="3">
        <f>[6]Summ!$D27</f>
        <v>0</v>
      </c>
      <c r="O49" s="3">
        <f>[9]Summ!$D27</f>
        <v>0</v>
      </c>
      <c r="P49" s="3">
        <f>[2]Summ!$D27</f>
        <v>0</v>
      </c>
      <c r="Q49" s="3">
        <f>[3]Summ!$D27</f>
        <v>840</v>
      </c>
      <c r="R49" s="3">
        <f>[7]Summ!$D27</f>
        <v>3600</v>
      </c>
      <c r="S49" s="3">
        <f>[5]Summ!$D27</f>
        <v>7200</v>
      </c>
      <c r="T49" s="3">
        <f>[2]Summ!$E27</f>
        <v>14040</v>
      </c>
      <c r="U49" s="3">
        <f>[7]Summ!$E27</f>
        <v>6120</v>
      </c>
      <c r="V49" s="3">
        <f>[8]Summ!$E27</f>
        <v>40320</v>
      </c>
      <c r="W49" s="3">
        <f>[10]Summ!$E27</f>
        <v>103200</v>
      </c>
      <c r="X49" s="3">
        <f>[9]Summ!$E27</f>
        <v>0</v>
      </c>
      <c r="Y49" s="3">
        <f>[6]Summ!$E27</f>
        <v>0</v>
      </c>
      <c r="Z49" s="3">
        <f>[4]Summ!$E27</f>
        <v>0</v>
      </c>
      <c r="AA49" s="3">
        <f>[5]Summ!$E27</f>
        <v>19200</v>
      </c>
      <c r="AB49" s="3">
        <f>[3]Summ!$E27</f>
        <v>7200</v>
      </c>
      <c r="AC49" s="3">
        <f>[7]Summ!$F27</f>
        <v>46800</v>
      </c>
      <c r="AD49" s="3">
        <f>[6]Summ!$F27</f>
        <v>90000</v>
      </c>
      <c r="AE49" s="3">
        <f>[2]Summ!$F27</f>
        <v>38160</v>
      </c>
      <c r="AF49" s="3">
        <f>[3]Summ!$F27</f>
        <v>14400</v>
      </c>
      <c r="AG49" s="3">
        <f>[10]Summ!$F27</f>
        <v>79200</v>
      </c>
      <c r="AH49" s="3">
        <f>[4]Summ!$F27</f>
        <v>0</v>
      </c>
      <c r="AI49" s="3">
        <f>[5]Summ!$F27</f>
        <v>0</v>
      </c>
      <c r="AJ49" s="3">
        <f>[9]Summ!$F27</f>
        <v>0</v>
      </c>
      <c r="AK49" s="3">
        <f>[8]Summ!$F27</f>
        <v>91716</v>
      </c>
    </row>
    <row r="50" spans="1:37">
      <c r="A50" s="3" t="str">
        <f>[5]Summ!A28</f>
        <v>formal cash transfers</v>
      </c>
      <c r="B50" s="3">
        <f>[8]Summ!$C28</f>
        <v>22484</v>
      </c>
      <c r="C50" s="3">
        <f>[9]Summ!$C28</f>
        <v>36840</v>
      </c>
      <c r="D50" s="3">
        <f>[2]Summ!$C28</f>
        <v>28440</v>
      </c>
      <c r="E50" s="3">
        <f>[3]Summ!$C28</f>
        <v>19980.908313376669</v>
      </c>
      <c r="F50" s="3">
        <f>[4]Summ!$C28</f>
        <v>20220</v>
      </c>
      <c r="G50" s="3">
        <f>[7]Summ!$C28</f>
        <v>17095.815170008718</v>
      </c>
      <c r="H50" s="3">
        <f>[6]Summ!$C28</f>
        <v>22980</v>
      </c>
      <c r="I50" s="3">
        <f>[10]Summ!$C28</f>
        <v>16620</v>
      </c>
      <c r="J50" s="3">
        <f>[5]Summ!$C28</f>
        <v>23940</v>
      </c>
      <c r="K50" s="3">
        <f>[8]Summ!$D28</f>
        <v>41444</v>
      </c>
      <c r="L50" s="3">
        <f>[4]Summ!$D28</f>
        <v>20220</v>
      </c>
      <c r="M50" s="3">
        <f>[10]Summ!$D28</f>
        <v>17181</v>
      </c>
      <c r="N50" s="3">
        <f>[6]Summ!$D28</f>
        <v>30180</v>
      </c>
      <c r="O50" s="3">
        <f>[9]Summ!$D28</f>
        <v>35520</v>
      </c>
      <c r="P50" s="3">
        <f>[2]Summ!$D28</f>
        <v>34944</v>
      </c>
      <c r="Q50" s="3">
        <f>[3]Summ!$D28</f>
        <v>20541.908313376669</v>
      </c>
      <c r="R50" s="3">
        <f>[7]Summ!$D28</f>
        <v>18586.660854402788</v>
      </c>
      <c r="S50" s="3">
        <f>[5]Summ!$D28</f>
        <v>21960</v>
      </c>
      <c r="T50" s="3">
        <f>[2]Summ!$E28</f>
        <v>9000</v>
      </c>
      <c r="U50" s="3">
        <f>[7]Summ!$E28</f>
        <v>8312.9032258064526</v>
      </c>
      <c r="V50" s="3">
        <f>[8]Summ!$E28</f>
        <v>9524</v>
      </c>
      <c r="W50" s="3">
        <f>[10]Summ!$E28</f>
        <v>7620</v>
      </c>
      <c r="X50" s="3">
        <f>[9]Summ!$E28</f>
        <v>25500</v>
      </c>
      <c r="Y50" s="3">
        <f>[6]Summ!$E28</f>
        <v>15300</v>
      </c>
      <c r="Z50" s="3">
        <f>[4]Summ!$E28</f>
        <v>7620</v>
      </c>
      <c r="AA50" s="3">
        <f>[5]Summ!$E28</f>
        <v>19980</v>
      </c>
      <c r="AB50" s="3">
        <f>[3]Summ!$E28</f>
        <v>8078.9240506329124</v>
      </c>
      <c r="AC50" s="3">
        <f>[7]Summ!$F28</f>
        <v>8312.9032258064526</v>
      </c>
      <c r="AD50" s="3">
        <f>[6]Summ!$F28</f>
        <v>0</v>
      </c>
      <c r="AE50" s="3">
        <f>[2]Summ!$F28</f>
        <v>9000</v>
      </c>
      <c r="AF50" s="3">
        <f>[3]Summ!$F28</f>
        <v>8078.9240506329124</v>
      </c>
      <c r="AG50" s="3">
        <f>[10]Summ!$F28</f>
        <v>7620</v>
      </c>
      <c r="AH50" s="3">
        <f>[4]Summ!$F28</f>
        <v>7620</v>
      </c>
      <c r="AI50" s="3">
        <f>[5]Summ!$F28</f>
        <v>8100</v>
      </c>
      <c r="AJ50" s="3">
        <f>[9]Summ!$F28</f>
        <v>7800</v>
      </c>
      <c r="AK50" s="3">
        <f>[8]Summ!$F28</f>
        <v>0</v>
      </c>
    </row>
    <row r="51" spans="1:37">
      <c r="A51" s="3" t="str">
        <f>[5]Summ!A29</f>
        <v>informal cash transfers (incl gifts, remittances)</v>
      </c>
      <c r="B51" s="3">
        <f>[8]Summ!$C29</f>
        <v>9600</v>
      </c>
      <c r="C51" s="3">
        <f>[9]Summ!$C29</f>
        <v>0</v>
      </c>
      <c r="D51" s="3">
        <f>[2]Summ!$C29</f>
        <v>0</v>
      </c>
      <c r="E51" s="3">
        <f>[3]Summ!$C29</f>
        <v>2850</v>
      </c>
      <c r="F51" s="3">
        <f>[4]Summ!$C29</f>
        <v>0</v>
      </c>
      <c r="G51" s="3">
        <f>[7]Summ!$C29</f>
        <v>0</v>
      </c>
      <c r="H51" s="3">
        <f>[6]Summ!$C29</f>
        <v>0</v>
      </c>
      <c r="I51" s="3">
        <f>[10]Summ!$C29</f>
        <v>0</v>
      </c>
      <c r="J51" s="3">
        <f>[5]Summ!$C29</f>
        <v>0</v>
      </c>
      <c r="K51" s="3">
        <f>[8]Summ!$D29</f>
        <v>0</v>
      </c>
      <c r="L51" s="3">
        <f>[4]Summ!$D29</f>
        <v>4800</v>
      </c>
      <c r="M51" s="3">
        <f>[10]Summ!$D29</f>
        <v>1500</v>
      </c>
      <c r="N51" s="3">
        <f>[6]Summ!$D29</f>
        <v>0</v>
      </c>
      <c r="O51" s="3">
        <f>[9]Summ!$D29</f>
        <v>0</v>
      </c>
      <c r="P51" s="3">
        <f>[2]Summ!$D29</f>
        <v>0</v>
      </c>
      <c r="Q51" s="3">
        <f>[3]Summ!$D29</f>
        <v>3600</v>
      </c>
      <c r="R51" s="3">
        <f>[7]Summ!$D29</f>
        <v>0</v>
      </c>
      <c r="S51" s="3">
        <f>[5]Summ!$D29</f>
        <v>0</v>
      </c>
      <c r="T51" s="3">
        <f>[2]Summ!$E29</f>
        <v>0</v>
      </c>
      <c r="U51" s="3">
        <f>[7]Summ!$E29</f>
        <v>0</v>
      </c>
      <c r="V51" s="3">
        <f>[8]Summ!$E29</f>
        <v>0</v>
      </c>
      <c r="W51" s="3">
        <f>[10]Summ!$E29</f>
        <v>0</v>
      </c>
      <c r="X51" s="3">
        <f>[9]Summ!$E29</f>
        <v>0</v>
      </c>
      <c r="Y51" s="3">
        <f>[6]Summ!$E29</f>
        <v>0</v>
      </c>
      <c r="Z51" s="3">
        <f>[4]Summ!$E29</f>
        <v>0</v>
      </c>
      <c r="AA51" s="3">
        <f>[5]Summ!$E29</f>
        <v>0</v>
      </c>
      <c r="AB51" s="3">
        <f>[3]Summ!$E29</f>
        <v>24000</v>
      </c>
      <c r="AC51" s="3">
        <f>[7]Summ!$F29</f>
        <v>0</v>
      </c>
      <c r="AD51" s="3">
        <f>[6]Summ!$F29</f>
        <v>0</v>
      </c>
      <c r="AE51" s="3">
        <f>[2]Summ!$F29</f>
        <v>0</v>
      </c>
      <c r="AF51" s="3">
        <f>[3]Summ!$F29</f>
        <v>36000</v>
      </c>
      <c r="AG51" s="3">
        <f>[10]Summ!$F29</f>
        <v>0</v>
      </c>
      <c r="AH51" s="3">
        <f>[4]Summ!$F29</f>
        <v>0</v>
      </c>
      <c r="AI51" s="3">
        <f>[5]Summ!$F29</f>
        <v>0</v>
      </c>
      <c r="AJ51" s="3">
        <f>[9]Summ!$F29</f>
        <v>0</v>
      </c>
      <c r="AK51" s="3">
        <f>[8]Summ!$F29</f>
        <v>0</v>
      </c>
    </row>
    <row r="52" spans="1:37">
      <c r="A52" s="3" t="str">
        <f>[5]Summ!A30</f>
        <v>other (gifts, wild food sales, fishing, etc)</v>
      </c>
      <c r="B52" s="3">
        <f>[8]Summ!$C30</f>
        <v>0</v>
      </c>
      <c r="C52" s="3">
        <f>[9]Summ!$C30</f>
        <v>0</v>
      </c>
      <c r="D52" s="3">
        <f>[2]Summ!$C30</f>
        <v>0</v>
      </c>
      <c r="E52" s="3">
        <f>[3]Summ!$C30</f>
        <v>640</v>
      </c>
      <c r="F52" s="3">
        <f>[4]Summ!$C30</f>
        <v>1340</v>
      </c>
      <c r="G52" s="3">
        <f>[7]Summ!$C30</f>
        <v>0</v>
      </c>
      <c r="H52" s="3">
        <f>[6]Summ!$C30</f>
        <v>0</v>
      </c>
      <c r="I52" s="3">
        <f>[10]Summ!$C30</f>
        <v>0</v>
      </c>
      <c r="J52" s="3">
        <f>[5]Summ!$C30</f>
        <v>0</v>
      </c>
      <c r="K52" s="3">
        <f>[8]Summ!$D30</f>
        <v>0</v>
      </c>
      <c r="L52" s="3">
        <f>[4]Summ!$D30</f>
        <v>2330</v>
      </c>
      <c r="M52" s="3">
        <f>[10]Summ!$D30</f>
        <v>0</v>
      </c>
      <c r="N52" s="3">
        <f>[6]Summ!$D30</f>
        <v>0</v>
      </c>
      <c r="O52" s="3">
        <f>[9]Summ!$D30</f>
        <v>0</v>
      </c>
      <c r="P52" s="3">
        <f>[2]Summ!$D30</f>
        <v>0</v>
      </c>
      <c r="Q52" s="3">
        <f>[3]Summ!$D30</f>
        <v>640</v>
      </c>
      <c r="R52" s="3">
        <f>[7]Summ!$D30</f>
        <v>0</v>
      </c>
      <c r="S52" s="3">
        <f>[5]Summ!$D30</f>
        <v>0</v>
      </c>
      <c r="T52" s="3">
        <f>[2]Summ!$E30</f>
        <v>0</v>
      </c>
      <c r="U52" s="3">
        <f>[7]Summ!$E30</f>
        <v>0</v>
      </c>
      <c r="V52" s="3">
        <f>[8]Summ!$E30</f>
        <v>0</v>
      </c>
      <c r="W52" s="3">
        <f>[10]Summ!$E30</f>
        <v>0</v>
      </c>
      <c r="X52" s="3">
        <f>[9]Summ!$E30</f>
        <v>0</v>
      </c>
      <c r="Y52" s="3">
        <f>[6]Summ!$E30</f>
        <v>0</v>
      </c>
      <c r="Z52" s="3">
        <f>[4]Summ!$E30</f>
        <v>0</v>
      </c>
      <c r="AA52" s="3">
        <f>[5]Summ!$E30</f>
        <v>0</v>
      </c>
      <c r="AB52" s="3">
        <f>[3]Summ!$E30</f>
        <v>0</v>
      </c>
      <c r="AC52" s="3">
        <f>[7]Summ!$F30</f>
        <v>0</v>
      </c>
      <c r="AD52" s="3">
        <f>[6]Summ!$F30</f>
        <v>0</v>
      </c>
      <c r="AE52" s="3">
        <f>[2]Summ!$F30</f>
        <v>0</v>
      </c>
      <c r="AF52" s="3">
        <f>[3]Summ!$F30</f>
        <v>0</v>
      </c>
      <c r="AG52" s="3">
        <f>[10]Summ!$F30</f>
        <v>0</v>
      </c>
      <c r="AH52" s="3">
        <f>[4]Summ!$F30</f>
        <v>0</v>
      </c>
      <c r="AI52" s="3">
        <f>[5]Summ!$F30</f>
        <v>0</v>
      </c>
      <c r="AJ52" s="3">
        <f>[9]Summ!$F30</f>
        <v>0</v>
      </c>
      <c r="AK52" s="3">
        <f>[8]Summ!$F30</f>
        <v>0</v>
      </c>
    </row>
    <row r="53" spans="1:37" s="4" customFormat="1">
      <c r="A53" s="6" t="s">
        <v>11</v>
      </c>
      <c r="B53" s="6">
        <f t="shared" ref="B53" si="5">SUM(B43:B52)</f>
        <v>58880</v>
      </c>
      <c r="C53" s="6">
        <f>SUM(C43:C52)</f>
        <v>45760</v>
      </c>
      <c r="D53" s="6">
        <f>SUM(D43:D52)</f>
        <v>34040</v>
      </c>
      <c r="E53" s="6">
        <f>SUM(E43:E52)</f>
        <v>33715.908313376669</v>
      </c>
      <c r="F53" s="6">
        <f>SUM(F43:F52)</f>
        <v>29838</v>
      </c>
      <c r="G53" s="6">
        <f>SUM(G43:G52)</f>
        <v>29470.815170008718</v>
      </c>
      <c r="H53" s="6">
        <f>SUM(H43:H52)</f>
        <v>27280</v>
      </c>
      <c r="I53" s="6">
        <f>SUM(I43:I52)</f>
        <v>26492</v>
      </c>
      <c r="J53" s="6">
        <f>SUM(J43:J52)</f>
        <v>25140</v>
      </c>
      <c r="K53" s="6">
        <f t="shared" ref="K53:S53" si="6">SUM(K43:K52)</f>
        <v>75184</v>
      </c>
      <c r="L53" s="6">
        <f t="shared" si="6"/>
        <v>67890</v>
      </c>
      <c r="M53" s="6">
        <f t="shared" si="6"/>
        <v>55439.5</v>
      </c>
      <c r="N53" s="6">
        <f t="shared" si="6"/>
        <v>55290</v>
      </c>
      <c r="O53" s="6">
        <f>SUM(O43:O52)</f>
        <v>52310</v>
      </c>
      <c r="P53" s="6">
        <f>SUM(P43:P52)</f>
        <v>52264</v>
      </c>
      <c r="Q53" s="6">
        <f>SUM(Q43:Q52)</f>
        <v>44569.908313376669</v>
      </c>
      <c r="R53" s="6">
        <f>SUM(R43:R52)</f>
        <v>43771.660854402784</v>
      </c>
      <c r="S53" s="6">
        <f>SUM(S43:S52)</f>
        <v>32760</v>
      </c>
      <c r="T53" s="6">
        <f t="shared" ref="T53:AB53" si="7">SUM(T43:T52)</f>
        <v>179275</v>
      </c>
      <c r="U53" s="6">
        <f t="shared" si="7"/>
        <v>136102.90322580645</v>
      </c>
      <c r="V53" s="6">
        <f t="shared" si="7"/>
        <v>133244</v>
      </c>
      <c r="W53" s="6">
        <f t="shared" si="7"/>
        <v>122224</v>
      </c>
      <c r="X53" s="6">
        <f>SUM(X43:X52)</f>
        <v>122160</v>
      </c>
      <c r="Y53" s="6">
        <f>SUM(Y43:Y52)</f>
        <v>117880</v>
      </c>
      <c r="Z53" s="6">
        <f>SUM(Z43:Z52)</f>
        <v>100995</v>
      </c>
      <c r="AA53" s="6">
        <f>SUM(AA43:AA52)</f>
        <v>98820</v>
      </c>
      <c r="AB53" s="6">
        <f>SUM(AB43:AB52)</f>
        <v>88508.924050632922</v>
      </c>
      <c r="AC53" s="6">
        <f t="shared" ref="AC53:AK53" si="8">SUM(AC43:AC52)</f>
        <v>340312.90322580643</v>
      </c>
      <c r="AD53" s="6">
        <f t="shared" si="8"/>
        <v>309500</v>
      </c>
      <c r="AE53" s="6">
        <f t="shared" si="8"/>
        <v>302250</v>
      </c>
      <c r="AF53" s="6">
        <f t="shared" si="8"/>
        <v>300233.92405063292</v>
      </c>
      <c r="AG53" s="6">
        <f t="shared" si="8"/>
        <v>272820</v>
      </c>
      <c r="AH53" s="6">
        <f t="shared" si="8"/>
        <v>230645</v>
      </c>
      <c r="AI53" s="6">
        <f t="shared" si="8"/>
        <v>220350</v>
      </c>
      <c r="AJ53" s="6">
        <f>SUM(AJ43:AJ52)</f>
        <v>217995</v>
      </c>
      <c r="AK53" s="6">
        <f>SUM(AK43:AK52)</f>
        <v>211716</v>
      </c>
    </row>
    <row r="56" spans="1:37">
      <c r="A56" t="s">
        <v>23</v>
      </c>
    </row>
    <row r="57" spans="1:37">
      <c r="A57" s="3" t="str">
        <f>[5]Summ!A32</f>
        <v>staple food</v>
      </c>
      <c r="B57" s="3">
        <f>[8]Summ!$C32</f>
        <v>10446</v>
      </c>
      <c r="D57" s="3">
        <f>[2]Summ!$C32</f>
        <v>8660</v>
      </c>
      <c r="E57" s="3">
        <f>[3]Summ!$C32</f>
        <v>5550</v>
      </c>
      <c r="G57" s="3">
        <f>[7]Summ!$C32</f>
        <v>5448</v>
      </c>
      <c r="H57" s="3">
        <f>[6]Summ!$C32</f>
        <v>6780</v>
      </c>
      <c r="I57" s="3">
        <f>[10]Summ!$C32</f>
        <v>4800</v>
      </c>
      <c r="J57" s="3">
        <f>[5]Summ!C32</f>
        <v>6840</v>
      </c>
      <c r="K57" s="3">
        <f>[8]Summ!$D32</f>
        <v>7980</v>
      </c>
      <c r="M57" s="3">
        <f>[10]Summ!$D32</f>
        <v>2455</v>
      </c>
      <c r="N57" s="3">
        <f>[6]Summ!$D32</f>
        <v>5880</v>
      </c>
      <c r="P57" s="3">
        <f>[2]Summ!$D32</f>
        <v>5870</v>
      </c>
      <c r="Q57" s="3">
        <f>[3]Summ!$D32</f>
        <v>5100</v>
      </c>
      <c r="R57" s="3">
        <f>[7]Summ!$D32</f>
        <v>6010</v>
      </c>
      <c r="S57" s="3">
        <f>[5]Summ!D32</f>
        <v>9612</v>
      </c>
      <c r="T57" s="3">
        <f>[2]Summ!$E32</f>
        <v>8990</v>
      </c>
      <c r="U57" s="3">
        <f>[7]Summ!$E32</f>
        <v>5910</v>
      </c>
      <c r="V57" s="3">
        <f>[8]Summ!$E32</f>
        <v>7290</v>
      </c>
      <c r="W57" s="3">
        <f>[10]Summ!$E32</f>
        <v>3444</v>
      </c>
      <c r="Y57" s="3">
        <f>[6]Summ!$E32</f>
        <v>4704</v>
      </c>
      <c r="AA57" s="3">
        <f>[5]Summ!E32</f>
        <v>7920</v>
      </c>
      <c r="AB57" s="3">
        <f>[3]Summ!$E32</f>
        <v>5124</v>
      </c>
      <c r="AC57" s="3">
        <f>[7]Summ!$F32</f>
        <v>4470</v>
      </c>
      <c r="AD57" s="3">
        <f>[6]Summ!$F32</f>
        <v>2940</v>
      </c>
      <c r="AE57" s="3">
        <f>[2]Summ!$F32</f>
        <v>10920</v>
      </c>
      <c r="AF57" s="3">
        <f>[3]Summ!$F32</f>
        <v>4224</v>
      </c>
      <c r="AG57" s="3">
        <f>[10]Summ!$F32</f>
        <v>3444</v>
      </c>
      <c r="AI57" s="3">
        <f>[5]Summ!F32</f>
        <v>8390</v>
      </c>
      <c r="AK57" s="3">
        <f>[8]Summ!$F32</f>
        <v>8010</v>
      </c>
    </row>
    <row r="58" spans="1:37">
      <c r="A58" s="3" t="str">
        <f>[5]Summ!A33</f>
        <v>non-staple food</v>
      </c>
      <c r="B58" s="3">
        <f>[8]Summ!$C33</f>
        <v>12220</v>
      </c>
      <c r="D58" s="3">
        <f>[2]Summ!$C33</f>
        <v>8616</v>
      </c>
      <c r="E58" s="3">
        <f>[3]Summ!$C33</f>
        <v>5821</v>
      </c>
      <c r="G58" s="3">
        <f>[7]Summ!$C33</f>
        <v>1400</v>
      </c>
      <c r="H58" s="3">
        <f>[6]Summ!$C33</f>
        <v>6746.4</v>
      </c>
      <c r="I58" s="3">
        <f>[10]Summ!$C33</f>
        <v>1140</v>
      </c>
      <c r="J58" s="3">
        <f>[5]Summ!C33</f>
        <v>6042</v>
      </c>
      <c r="K58" s="3">
        <f>[8]Summ!$D33</f>
        <v>17604</v>
      </c>
      <c r="M58" s="3">
        <f>[10]Summ!$D33</f>
        <v>4397</v>
      </c>
      <c r="N58" s="3">
        <f>[6]Summ!$D33</f>
        <v>7590.0480000000007</v>
      </c>
      <c r="P58" s="3">
        <f>[2]Summ!$D33</f>
        <v>11028</v>
      </c>
      <c r="Q58" s="3">
        <f>[3]Summ!$D33</f>
        <v>5233</v>
      </c>
      <c r="R58" s="3">
        <f>[7]Summ!$D33</f>
        <v>4148</v>
      </c>
      <c r="S58" s="3">
        <f>[5]Summ!D33</f>
        <v>7584</v>
      </c>
      <c r="T58" s="3">
        <f>[2]Summ!$E33</f>
        <v>8642</v>
      </c>
      <c r="U58" s="3">
        <f>[7]Summ!$E33</f>
        <v>7968</v>
      </c>
      <c r="V58" s="3">
        <f>[8]Summ!$E33</f>
        <v>40707.199999999997</v>
      </c>
      <c r="W58" s="3">
        <f>[10]Summ!$E33</f>
        <v>11004</v>
      </c>
      <c r="Y58" s="3">
        <f>[6]Summ!$E33</f>
        <v>8219.6640000000007</v>
      </c>
      <c r="AA58" s="3">
        <f>[5]Summ!E33</f>
        <v>12756</v>
      </c>
      <c r="AB58" s="3">
        <f>[3]Summ!$E33</f>
        <v>8448</v>
      </c>
      <c r="AC58" s="3">
        <f>[7]Summ!$F33</f>
        <v>9908</v>
      </c>
      <c r="AD58" s="3">
        <f>[6]Summ!$F33</f>
        <v>14723.52</v>
      </c>
      <c r="AE58" s="3">
        <f>[2]Summ!$F33</f>
        <v>17594</v>
      </c>
      <c r="AF58" s="3">
        <f>[3]Summ!$F33</f>
        <v>13878</v>
      </c>
      <c r="AG58" s="3">
        <f>[10]Summ!$F33</f>
        <v>18924</v>
      </c>
      <c r="AI58" s="3">
        <f>[5]Summ!F33</f>
        <v>9736.7999999999993</v>
      </c>
      <c r="AK58" s="3">
        <f>[8]Summ!$F33</f>
        <v>40761.199999999997</v>
      </c>
    </row>
    <row r="59" spans="1:37">
      <c r="A59" s="3" t="str">
        <f>[5]Summ!A34</f>
        <v>HH items</v>
      </c>
      <c r="B59" s="3">
        <f>[8]Summ!$C34</f>
        <v>2811</v>
      </c>
      <c r="D59" s="3">
        <f>[2]Summ!$C34</f>
        <v>2180</v>
      </c>
      <c r="E59" s="3">
        <f>[3]Summ!$C34</f>
        <v>2610</v>
      </c>
      <c r="G59" s="3">
        <f>[7]Summ!$C34</f>
        <v>2010</v>
      </c>
      <c r="H59" s="3">
        <f>[6]Summ!$C34</f>
        <v>1126</v>
      </c>
      <c r="I59" s="3">
        <f>[10]Summ!$C34</f>
        <v>2100</v>
      </c>
      <c r="J59" s="3">
        <f>[5]Summ!C34</f>
        <v>840</v>
      </c>
      <c r="K59" s="3">
        <f>[8]Summ!$D34</f>
        <v>3742</v>
      </c>
      <c r="M59" s="3">
        <f>[10]Summ!$D34</f>
        <v>3227</v>
      </c>
      <c r="N59" s="3">
        <f>[6]Summ!$D34</f>
        <v>3910</v>
      </c>
      <c r="P59" s="3">
        <f>[2]Summ!$D34</f>
        <v>2550</v>
      </c>
      <c r="Q59" s="3">
        <f>[3]Summ!$D34</f>
        <v>3510</v>
      </c>
      <c r="R59" s="3">
        <f>[7]Summ!$D34</f>
        <v>3610</v>
      </c>
      <c r="S59" s="3">
        <f>[5]Summ!D34</f>
        <v>1680</v>
      </c>
      <c r="T59" s="3">
        <f>[2]Summ!$E34</f>
        <v>15880</v>
      </c>
      <c r="U59" s="3">
        <f>[7]Summ!$E34</f>
        <v>4040</v>
      </c>
      <c r="V59" s="3">
        <f>[8]Summ!$E34</f>
        <v>4686</v>
      </c>
      <c r="W59" s="3">
        <f>[10]Summ!$E34</f>
        <v>4653</v>
      </c>
      <c r="Y59" s="3">
        <f>[6]Summ!$E34</f>
        <v>5280</v>
      </c>
      <c r="AA59" s="3">
        <f>[5]Summ!E34</f>
        <v>3880</v>
      </c>
      <c r="AB59" s="3">
        <f>[3]Summ!$E34</f>
        <v>5430</v>
      </c>
      <c r="AC59" s="3">
        <f>[7]Summ!$F34</f>
        <v>4620</v>
      </c>
      <c r="AD59" s="3">
        <f>[6]Summ!$F34</f>
        <v>8050</v>
      </c>
      <c r="AE59" s="3">
        <f>[2]Summ!$F34</f>
        <v>25000</v>
      </c>
      <c r="AF59" s="3">
        <f>[3]Summ!$F34</f>
        <v>7330</v>
      </c>
      <c r="AG59" s="3">
        <f>[10]Summ!$F34</f>
        <v>9170</v>
      </c>
      <c r="AI59" s="3">
        <f>[5]Summ!F34</f>
        <v>5760</v>
      </c>
      <c r="AK59" s="3">
        <f>[8]Summ!$F34</f>
        <v>7340</v>
      </c>
    </row>
    <row r="60" spans="1:37">
      <c r="A60" s="3" t="str">
        <f>[5]Summ!A35</f>
        <v>water</v>
      </c>
      <c r="B60" s="3">
        <f>[8]Summ!$C35</f>
        <v>360</v>
      </c>
      <c r="D60" s="3">
        <f>[2]Summ!$C35</f>
        <v>360</v>
      </c>
      <c r="E60" s="3">
        <f>[3]Summ!$C35</f>
        <v>4320</v>
      </c>
      <c r="G60" s="3">
        <f>[7]Summ!$C35</f>
        <v>0</v>
      </c>
      <c r="H60" s="3">
        <f>[6]Summ!$C35</f>
        <v>0</v>
      </c>
      <c r="I60" s="3">
        <f>[10]Summ!$C35</f>
        <v>0</v>
      </c>
      <c r="J60" s="3">
        <f>[5]Summ!C35</f>
        <v>0</v>
      </c>
      <c r="K60" s="3">
        <f>[8]Summ!$D35</f>
        <v>360</v>
      </c>
      <c r="M60" s="3">
        <f>[10]Summ!$D35</f>
        <v>0</v>
      </c>
      <c r="N60" s="3">
        <f>[6]Summ!$D35</f>
        <v>0</v>
      </c>
      <c r="P60" s="3">
        <f>[2]Summ!$D35</f>
        <v>600</v>
      </c>
      <c r="Q60" s="3">
        <f>[3]Summ!$D35</f>
        <v>2400</v>
      </c>
      <c r="R60" s="3">
        <f>[7]Summ!$D35</f>
        <v>0</v>
      </c>
      <c r="S60" s="3">
        <f>[5]Summ!D35</f>
        <v>0</v>
      </c>
      <c r="T60" s="3">
        <f>[2]Summ!$E35</f>
        <v>0</v>
      </c>
      <c r="U60" s="3">
        <f>[7]Summ!$E35</f>
        <v>0</v>
      </c>
      <c r="V60" s="3">
        <f>[8]Summ!$E35</f>
        <v>720</v>
      </c>
      <c r="W60" s="3">
        <f>[10]Summ!$E35</f>
        <v>0</v>
      </c>
      <c r="Y60" s="3">
        <f>[6]Summ!$E35</f>
        <v>0</v>
      </c>
      <c r="AA60" s="3">
        <f>[5]Summ!E35</f>
        <v>0</v>
      </c>
      <c r="AB60" s="3">
        <f>[3]Summ!$E35</f>
        <v>1200</v>
      </c>
      <c r="AC60" s="3">
        <f>[7]Summ!$F35</f>
        <v>0</v>
      </c>
      <c r="AD60" s="3">
        <f>[6]Summ!$F35</f>
        <v>0</v>
      </c>
      <c r="AE60" s="3">
        <f>[2]Summ!$F35</f>
        <v>0</v>
      </c>
      <c r="AF60" s="3">
        <f>[3]Summ!$F35</f>
        <v>0</v>
      </c>
      <c r="AG60" s="3">
        <f>[10]Summ!$F35</f>
        <v>0</v>
      </c>
      <c r="AI60" s="3">
        <f>[5]Summ!F35</f>
        <v>0</v>
      </c>
      <c r="AK60" s="3">
        <f>[8]Summ!$F35</f>
        <v>720</v>
      </c>
    </row>
    <row r="61" spans="1:37">
      <c r="A61" s="3" t="str">
        <f>[5]Summ!A36</f>
        <v>inputs</v>
      </c>
      <c r="B61" s="3">
        <f>[8]Summ!$C36</f>
        <v>0</v>
      </c>
      <c r="D61" s="3">
        <f>[2]Summ!$C36</f>
        <v>1700</v>
      </c>
      <c r="E61" s="3">
        <f>[3]Summ!$C36</f>
        <v>342</v>
      </c>
      <c r="G61" s="3">
        <f>[7]Summ!$C36</f>
        <v>270</v>
      </c>
      <c r="H61" s="3">
        <f>[6]Summ!$C36</f>
        <v>0</v>
      </c>
      <c r="I61" s="3">
        <f>[10]Summ!$C36</f>
        <v>385</v>
      </c>
      <c r="J61" s="3">
        <f>[5]Summ!C36</f>
        <v>0</v>
      </c>
      <c r="K61" s="3">
        <f>[8]Summ!$D36</f>
        <v>0</v>
      </c>
      <c r="M61" s="3">
        <f>[10]Summ!$D36</f>
        <v>1450</v>
      </c>
      <c r="N61" s="3">
        <f>[6]Summ!$D36</f>
        <v>5000</v>
      </c>
      <c r="P61" s="3">
        <f>[2]Summ!$D36</f>
        <v>2700</v>
      </c>
      <c r="Q61" s="3">
        <f>[3]Summ!$D36</f>
        <v>1305</v>
      </c>
      <c r="R61" s="3">
        <f>[7]Summ!$D36</f>
        <v>1550</v>
      </c>
      <c r="S61" s="3">
        <f>[5]Summ!D36</f>
        <v>20</v>
      </c>
      <c r="T61" s="3">
        <f>[2]Summ!$E36</f>
        <v>25800</v>
      </c>
      <c r="U61" s="3">
        <f>[7]Summ!$E36</f>
        <v>21960</v>
      </c>
      <c r="V61" s="3">
        <f>[8]Summ!$E36</f>
        <v>10300</v>
      </c>
      <c r="W61" s="3">
        <f>[10]Summ!$E36</f>
        <v>23957</v>
      </c>
      <c r="Y61" s="3">
        <f>[6]Summ!$E36</f>
        <v>11500</v>
      </c>
      <c r="AA61" s="3">
        <f>[5]Summ!E36</f>
        <v>300</v>
      </c>
      <c r="AB61" s="3">
        <f>[3]Summ!$E36</f>
        <v>20610</v>
      </c>
      <c r="AC61" s="3">
        <f>[7]Summ!$F36</f>
        <v>49180</v>
      </c>
      <c r="AD61" s="3">
        <f>[6]Summ!$F36</f>
        <v>14740</v>
      </c>
      <c r="AE61" s="3">
        <f>[2]Summ!$F36</f>
        <v>44100</v>
      </c>
      <c r="AF61" s="3">
        <f>[3]Summ!$F36</f>
        <v>40070</v>
      </c>
      <c r="AG61" s="3">
        <f>[10]Summ!$F36</f>
        <v>46900</v>
      </c>
      <c r="AI61" s="3">
        <f>[5]Summ!F36</f>
        <v>9900</v>
      </c>
      <c r="AK61" s="3">
        <f>[8]Summ!$F36</f>
        <v>22855</v>
      </c>
    </row>
    <row r="62" spans="1:37">
      <c r="A62" s="3" t="str">
        <f>[5]Summ!A37</f>
        <v>social serv.</v>
      </c>
      <c r="B62" s="3">
        <f>[8]Summ!$C37</f>
        <v>1000</v>
      </c>
      <c r="D62" s="3">
        <f>[2]Summ!$C37</f>
        <v>2000</v>
      </c>
      <c r="E62" s="3">
        <f>[3]Summ!$C37</f>
        <v>1400</v>
      </c>
      <c r="G62" s="3">
        <f>[7]Summ!$C37</f>
        <v>1650</v>
      </c>
      <c r="H62" s="3">
        <f>[6]Summ!$C37</f>
        <v>1650</v>
      </c>
      <c r="I62" s="3">
        <f>[10]Summ!$C37</f>
        <v>900</v>
      </c>
      <c r="J62" s="3">
        <f>[5]Summ!C37</f>
        <v>0</v>
      </c>
      <c r="K62" s="3">
        <f>[8]Summ!$D37</f>
        <v>1000</v>
      </c>
      <c r="M62" s="3">
        <f>[10]Summ!$D37</f>
        <v>1450</v>
      </c>
      <c r="N62" s="3">
        <f>[6]Summ!$D37</f>
        <v>1600</v>
      </c>
      <c r="P62" s="3">
        <f>[2]Summ!$D37</f>
        <v>2000</v>
      </c>
      <c r="Q62" s="3">
        <f>[3]Summ!$D37</f>
        <v>2200</v>
      </c>
      <c r="R62" s="3">
        <f>[7]Summ!$D37</f>
        <v>1750</v>
      </c>
      <c r="S62" s="3">
        <f>[5]Summ!D37</f>
        <v>800</v>
      </c>
      <c r="T62" s="3">
        <f>[2]Summ!$E37</f>
        <v>55000</v>
      </c>
      <c r="U62" s="3">
        <f>[7]Summ!$E37</f>
        <v>3200</v>
      </c>
      <c r="V62" s="3">
        <f>[8]Summ!$E37</f>
        <v>16487</v>
      </c>
      <c r="W62" s="3">
        <f>[10]Summ!$E37</f>
        <v>5381</v>
      </c>
      <c r="Y62" s="3">
        <f>[6]Summ!$E37</f>
        <v>25800</v>
      </c>
      <c r="AA62" s="3">
        <f>[5]Summ!E37</f>
        <v>480</v>
      </c>
      <c r="AB62" s="3">
        <f>[3]Summ!$E37</f>
        <v>4700</v>
      </c>
      <c r="AC62" s="3">
        <f>[7]Summ!$F37</f>
        <v>7000</v>
      </c>
      <c r="AD62" s="3">
        <f>[6]Summ!$F37</f>
        <v>50200</v>
      </c>
      <c r="AE62" s="3">
        <f>[2]Summ!$F37</f>
        <v>67000</v>
      </c>
      <c r="AF62" s="3">
        <f>[3]Summ!$F37</f>
        <v>11500</v>
      </c>
      <c r="AG62" s="3">
        <f>[10]Summ!$F37</f>
        <v>14300</v>
      </c>
      <c r="AI62" s="3">
        <f>[5]Summ!F37</f>
        <v>55800</v>
      </c>
      <c r="AK62" s="3">
        <f>[8]Summ!$F37</f>
        <v>31280</v>
      </c>
    </row>
    <row r="63" spans="1:37">
      <c r="A63" s="3" t="str">
        <f>[5]Summ!A38</f>
        <v>clothes</v>
      </c>
      <c r="B63" s="3">
        <f>[8]Summ!$C38</f>
        <v>1671</v>
      </c>
      <c r="D63" s="3">
        <f>[2]Summ!$C38</f>
        <v>1500</v>
      </c>
      <c r="E63" s="3">
        <f>[3]Summ!$C38</f>
        <v>1250</v>
      </c>
      <c r="G63" s="3">
        <f>[7]Summ!$C38</f>
        <v>900</v>
      </c>
      <c r="H63" s="3">
        <f>[6]Summ!$C38</f>
        <v>1500</v>
      </c>
      <c r="I63" s="3">
        <f>[10]Summ!$C38</f>
        <v>800</v>
      </c>
      <c r="J63" s="3">
        <f>[5]Summ!C38</f>
        <v>0</v>
      </c>
      <c r="K63" s="3">
        <f>[8]Summ!$D38</f>
        <v>1943</v>
      </c>
      <c r="M63" s="3">
        <f>[10]Summ!$D38</f>
        <v>1350</v>
      </c>
      <c r="N63" s="3">
        <f>[6]Summ!$D38</f>
        <v>2000</v>
      </c>
      <c r="P63" s="3">
        <f>[2]Summ!$D38</f>
        <v>3000</v>
      </c>
      <c r="Q63" s="3">
        <f>[3]Summ!$D38</f>
        <v>2000</v>
      </c>
      <c r="R63" s="3">
        <f>[7]Summ!$D38</f>
        <v>2000</v>
      </c>
      <c r="S63" s="3">
        <f>[5]Summ!D38</f>
        <v>1000</v>
      </c>
      <c r="T63" s="3">
        <f>[2]Summ!$E38</f>
        <v>8000</v>
      </c>
      <c r="U63" s="3">
        <f>[7]Summ!$E38</f>
        <v>4500</v>
      </c>
      <c r="V63" s="3">
        <f>[8]Summ!$E38</f>
        <v>5286</v>
      </c>
      <c r="W63" s="3">
        <f>[10]Summ!$E38</f>
        <v>4900</v>
      </c>
      <c r="Y63" s="3">
        <f>[6]Summ!$E38</f>
        <v>4000</v>
      </c>
      <c r="AA63" s="3">
        <f>[5]Summ!E38</f>
        <v>1800</v>
      </c>
      <c r="AB63" s="3">
        <f>[3]Summ!$E38</f>
        <v>4500</v>
      </c>
      <c r="AC63" s="3">
        <f>[7]Summ!$F38</f>
        <v>6000</v>
      </c>
      <c r="AD63" s="3">
        <f>[6]Summ!$F38</f>
        <v>10000</v>
      </c>
      <c r="AE63" s="3">
        <f>[2]Summ!$F38</f>
        <v>10000</v>
      </c>
      <c r="AF63" s="3">
        <f>[3]Summ!$F38</f>
        <v>5000</v>
      </c>
      <c r="AG63" s="3">
        <f>[10]Summ!$F38</f>
        <v>7000</v>
      </c>
      <c r="AI63" s="3">
        <f>[5]Summ!F38</f>
        <v>10000</v>
      </c>
      <c r="AK63" s="3">
        <f>[8]Summ!$F38</f>
        <v>7986</v>
      </c>
    </row>
    <row r="64" spans="1:37">
      <c r="A64" s="3" t="str">
        <f>[5]Summ!A39</f>
        <v>tax &amp; gifts</v>
      </c>
      <c r="B64" s="3">
        <f>[8]Summ!$C39</f>
        <v>407</v>
      </c>
      <c r="D64" s="3">
        <f>[2]Summ!$C39</f>
        <v>720</v>
      </c>
      <c r="E64" s="3">
        <f>[3]Summ!$C39</f>
        <v>600</v>
      </c>
      <c r="G64" s="3">
        <f>[7]Summ!$C39</f>
        <v>900</v>
      </c>
      <c r="H64" s="3">
        <f>[6]Summ!$C39</f>
        <v>20</v>
      </c>
      <c r="I64" s="3">
        <f>[10]Summ!$C39</f>
        <v>120</v>
      </c>
      <c r="J64" s="3">
        <f>[5]Summ!C39</f>
        <v>0</v>
      </c>
      <c r="K64" s="3">
        <f>[8]Summ!$D39</f>
        <v>429</v>
      </c>
      <c r="M64" s="3">
        <f>[10]Summ!$D39</f>
        <v>1450</v>
      </c>
      <c r="N64" s="3">
        <f>[6]Summ!$D39</f>
        <v>25</v>
      </c>
      <c r="P64" s="3">
        <f>[2]Summ!$D39</f>
        <v>1500</v>
      </c>
      <c r="Q64" s="3">
        <f>[3]Summ!$D39</f>
        <v>648</v>
      </c>
      <c r="R64" s="3">
        <f>[7]Summ!$D39</f>
        <v>1140</v>
      </c>
      <c r="S64" s="3">
        <f>[5]Summ!D39</f>
        <v>1440</v>
      </c>
      <c r="T64" s="3">
        <f>[2]Summ!$E39</f>
        <v>1500</v>
      </c>
      <c r="U64" s="3">
        <f>[7]Summ!$E39</f>
        <v>1640</v>
      </c>
      <c r="V64" s="3">
        <f>[8]Summ!$E39</f>
        <v>0</v>
      </c>
      <c r="W64" s="3">
        <f>[10]Summ!$E39</f>
        <v>500</v>
      </c>
      <c r="Y64" s="3">
        <f>[6]Summ!$E39</f>
        <v>20</v>
      </c>
      <c r="AA64" s="3">
        <f>[5]Summ!E39</f>
        <v>0</v>
      </c>
      <c r="AB64" s="3">
        <f>[3]Summ!$E39</f>
        <v>950</v>
      </c>
      <c r="AC64" s="3">
        <f>[7]Summ!$F39</f>
        <v>3200</v>
      </c>
      <c r="AD64" s="3">
        <f>[6]Summ!$F39</f>
        <v>70</v>
      </c>
      <c r="AE64" s="3">
        <f>[2]Summ!$F39</f>
        <v>12000</v>
      </c>
      <c r="AF64" s="3">
        <f>[3]Summ!$F39</f>
        <v>1135</v>
      </c>
      <c r="AG64" s="3">
        <f>[10]Summ!$F39</f>
        <v>3360</v>
      </c>
      <c r="AI64" s="3">
        <f>[5]Summ!F39</f>
        <v>13220</v>
      </c>
      <c r="AK64" s="3">
        <f>[8]Summ!$F39</f>
        <v>0</v>
      </c>
    </row>
    <row r="65" spans="1:37">
      <c r="A65" s="3" t="str">
        <f>[5]Summ!A40</f>
        <v>transport &amp; communication</v>
      </c>
      <c r="B65" s="3">
        <f>[8]Summ!$C40</f>
        <v>953</v>
      </c>
      <c r="D65" s="3">
        <f>[2]Summ!$C40</f>
        <v>636</v>
      </c>
      <c r="E65" s="3">
        <f>[3]Summ!$C40</f>
        <v>875</v>
      </c>
      <c r="G65" s="3">
        <f>[7]Summ!$C40</f>
        <v>1400</v>
      </c>
      <c r="H65" s="3">
        <f>[6]Summ!$C40</f>
        <v>840</v>
      </c>
      <c r="I65" s="3">
        <f>[10]Summ!$C40</f>
        <v>470</v>
      </c>
      <c r="J65" s="3">
        <f>[5]Summ!C40</f>
        <v>78</v>
      </c>
      <c r="K65" s="3">
        <f>[8]Summ!$D40</f>
        <v>987</v>
      </c>
      <c r="M65" s="3">
        <f>[10]Summ!$D40</f>
        <v>2400</v>
      </c>
      <c r="N65" s="3">
        <f>[6]Summ!$D40</f>
        <v>1296</v>
      </c>
      <c r="P65" s="3">
        <f>[2]Summ!$D40</f>
        <v>768</v>
      </c>
      <c r="Q65" s="3">
        <f>[3]Summ!$D40</f>
        <v>1044</v>
      </c>
      <c r="R65" s="3">
        <f>[7]Summ!$D40</f>
        <v>1800</v>
      </c>
      <c r="S65" s="3">
        <f>[5]Summ!D40</f>
        <v>1260</v>
      </c>
      <c r="T65" s="3">
        <f>[2]Summ!$E40</f>
        <v>13200</v>
      </c>
      <c r="U65" s="3">
        <f>[7]Summ!$E40</f>
        <v>3360</v>
      </c>
      <c r="V65" s="3">
        <f>[8]Summ!$E40</f>
        <v>21286</v>
      </c>
      <c r="W65" s="3">
        <f>[10]Summ!$E40</f>
        <v>3200</v>
      </c>
      <c r="Y65" s="3">
        <f>[6]Summ!$E40</f>
        <v>2040</v>
      </c>
      <c r="AA65" s="3">
        <f>[5]Summ!E40</f>
        <v>9600</v>
      </c>
      <c r="AB65" s="3">
        <f>[3]Summ!$E40</f>
        <v>4700</v>
      </c>
      <c r="AC65" s="3">
        <f>[7]Summ!$F40</f>
        <v>16000</v>
      </c>
      <c r="AD65" s="3">
        <f>[6]Summ!$F40</f>
        <v>19200</v>
      </c>
      <c r="AE65" s="3">
        <f>[2]Summ!$F40</f>
        <v>30000</v>
      </c>
      <c r="AF65" s="3">
        <f>[3]Summ!$F40</f>
        <v>6400</v>
      </c>
      <c r="AG65" s="3">
        <f>[10]Summ!$F40</f>
        <v>9300</v>
      </c>
      <c r="AI65" s="3">
        <f>[5]Summ!F40</f>
        <v>27612</v>
      </c>
      <c r="AK65" s="3">
        <f>[8]Summ!$F40</f>
        <v>29524</v>
      </c>
    </row>
    <row r="66" spans="1:37">
      <c r="A66" s="3" t="str">
        <f>[5]Summ!A41</f>
        <v>other (entertainment, etc.)</v>
      </c>
      <c r="B66" s="3">
        <f>[8]Summ!$C41</f>
        <v>3071</v>
      </c>
      <c r="D66" s="3">
        <f>[2]Summ!$C41</f>
        <v>0</v>
      </c>
      <c r="E66" s="3">
        <f>[3]Summ!$C41</f>
        <v>840</v>
      </c>
      <c r="G66" s="3">
        <f>[7]Summ!$C41</f>
        <v>300</v>
      </c>
      <c r="H66" s="3">
        <f>[6]Summ!$C41</f>
        <v>4780</v>
      </c>
      <c r="I66" s="3">
        <f>[10]Summ!$C41</f>
        <v>210</v>
      </c>
      <c r="J66" s="3">
        <f>[5]Summ!C41</f>
        <v>0</v>
      </c>
      <c r="K66" s="3">
        <f>[8]Summ!$D41</f>
        <v>3414</v>
      </c>
      <c r="M66" s="3">
        <f>[10]Summ!$D41</f>
        <v>1072</v>
      </c>
      <c r="N66" s="3">
        <f>[6]Summ!$D41</f>
        <v>9240</v>
      </c>
      <c r="P66" s="3">
        <f>[2]Summ!$D41</f>
        <v>300</v>
      </c>
      <c r="Q66" s="3">
        <f>[3]Summ!$D41</f>
        <v>1400</v>
      </c>
      <c r="R66" s="3">
        <f>[7]Summ!$D41</f>
        <v>1080</v>
      </c>
      <c r="S66" s="3">
        <f>[5]Summ!D41</f>
        <v>5348</v>
      </c>
      <c r="T66" s="3">
        <f>[2]Summ!$E41</f>
        <v>12800</v>
      </c>
      <c r="U66" s="3">
        <f>[7]Summ!$E41</f>
        <v>2700</v>
      </c>
      <c r="V66" s="3">
        <f>[8]Summ!$E41</f>
        <v>13717</v>
      </c>
      <c r="W66" s="3">
        <f>[10]Summ!$E41</f>
        <v>9700</v>
      </c>
      <c r="Y66" s="3">
        <f>[6]Summ!$E41</f>
        <v>25800</v>
      </c>
      <c r="AA66" s="3">
        <f>[5]Summ!E41</f>
        <v>0</v>
      </c>
      <c r="AB66" s="3">
        <f>[3]Summ!$E41</f>
        <v>3840</v>
      </c>
      <c r="AC66" s="3">
        <f>[7]Summ!$F41</f>
        <v>5180</v>
      </c>
      <c r="AD66" s="3">
        <f>[6]Summ!$F41</f>
        <v>155000</v>
      </c>
      <c r="AE66" s="3">
        <f>[2]Summ!$F41</f>
        <v>30000</v>
      </c>
      <c r="AF66" s="3">
        <f>[3]Summ!$F41</f>
        <v>5840</v>
      </c>
      <c r="AG66" s="3">
        <f>[10]Summ!$F41</f>
        <v>12600</v>
      </c>
      <c r="AI66" s="3">
        <f>[5]Summ!F41</f>
        <v>52800</v>
      </c>
      <c r="AK66" s="3">
        <f>[8]Summ!$F41</f>
        <v>17100</v>
      </c>
    </row>
    <row r="67" spans="1:37">
      <c r="A67" s="3" t="str">
        <f>[5]Summ!A43</f>
        <v>income minus expenditure</v>
      </c>
      <c r="B67" s="3">
        <f>[8]Summ!$C43</f>
        <v>25941</v>
      </c>
      <c r="D67" s="3">
        <f>[2]Summ!$C43</f>
        <v>7668</v>
      </c>
      <c r="E67" s="3">
        <f>[3]Summ!$C43</f>
        <v>10107.908313376669</v>
      </c>
      <c r="G67" s="3">
        <f>[7]Summ!$C43</f>
        <v>15192.815170008718</v>
      </c>
      <c r="H67" s="3">
        <f>[6]Summ!$C43</f>
        <v>3837.5999999999985</v>
      </c>
      <c r="I67" s="3">
        <f>[10]Summ!$C43</f>
        <v>15567</v>
      </c>
      <c r="J67" s="3">
        <f>[5]Summ!C43</f>
        <v>11340</v>
      </c>
      <c r="K67" s="3">
        <f>[8]Summ!$D43</f>
        <v>37725</v>
      </c>
      <c r="M67" s="3">
        <f>[10]Summ!$D43</f>
        <v>36188.5</v>
      </c>
      <c r="N67" s="3">
        <f>[6]Summ!$D43</f>
        <v>18748.951999999997</v>
      </c>
      <c r="P67" s="3">
        <f>[2]Summ!$D43</f>
        <v>21948</v>
      </c>
      <c r="Q67" s="3">
        <f>[3]Summ!$D43</f>
        <v>19729.908313376669</v>
      </c>
      <c r="R67" s="3">
        <f>[7]Summ!$D43</f>
        <v>20683.660854402784</v>
      </c>
      <c r="S67" s="3">
        <f>[5]Summ!D43</f>
        <v>4016</v>
      </c>
      <c r="T67" s="3">
        <f>[2]Summ!$E43</f>
        <v>29463</v>
      </c>
      <c r="U67" s="3">
        <f>[7]Summ!$E43</f>
        <v>80824.903225806454</v>
      </c>
      <c r="V67" s="3">
        <f>[8]Summ!$E43</f>
        <v>12764.800000000003</v>
      </c>
      <c r="W67" s="3">
        <f>[10]Summ!$E43</f>
        <v>55485</v>
      </c>
      <c r="Y67" s="3">
        <f>[6]Summ!$E43</f>
        <v>30516.335999999996</v>
      </c>
      <c r="AA67" s="3">
        <f>[5]Summ!E43</f>
        <v>62084</v>
      </c>
      <c r="AB67" s="3">
        <f>[3]Summ!$E43</f>
        <v>29006.924050632922</v>
      </c>
      <c r="AC67" s="3">
        <f>[7]Summ!$F43</f>
        <v>234754.90322580643</v>
      </c>
      <c r="AD67" s="3">
        <f>[6]Summ!$F43</f>
        <v>34576.479999999981</v>
      </c>
      <c r="AE67" s="3">
        <f>[2]Summ!$F43</f>
        <v>55636</v>
      </c>
      <c r="AF67" s="3">
        <f>[3]Summ!$F43</f>
        <v>204856.92405063292</v>
      </c>
      <c r="AG67" s="3">
        <f>[10]Summ!$F43</f>
        <v>147822</v>
      </c>
      <c r="AI67" s="3">
        <f>[5]Summ!F43</f>
        <v>27131.200000000012</v>
      </c>
      <c r="AK67" s="3">
        <f>[8]Summ!$F43</f>
        <v>46139.799999999988</v>
      </c>
    </row>
    <row r="68" spans="1:37" s="4" customFormat="1">
      <c r="A68" s="6" t="s">
        <v>11</v>
      </c>
      <c r="B68" s="6">
        <f>SUM(B57:B67)</f>
        <v>58880</v>
      </c>
      <c r="D68" s="6">
        <f>SUM(D57:D67)</f>
        <v>34040</v>
      </c>
      <c r="E68" s="6">
        <f>SUM(E57:E67)</f>
        <v>33715.908313376669</v>
      </c>
      <c r="G68" s="6">
        <f>SUM(G57:G67)</f>
        <v>29470.815170008718</v>
      </c>
      <c r="H68" s="6">
        <f>SUM(H57:H67)</f>
        <v>27280</v>
      </c>
      <c r="I68" s="6">
        <f>SUM(I57:I67)</f>
        <v>26492</v>
      </c>
      <c r="J68" s="6">
        <f>SUM(J57:J67)</f>
        <v>25140</v>
      </c>
      <c r="K68" s="6">
        <f>SUM(K57:K67)</f>
        <v>75184</v>
      </c>
      <c r="M68" s="6">
        <f>SUM(M57:M67)</f>
        <v>55439.5</v>
      </c>
      <c r="N68" s="6">
        <f>SUM(N57:N67)</f>
        <v>55290</v>
      </c>
      <c r="P68" s="6">
        <f>SUM(P57:P67)</f>
        <v>52264</v>
      </c>
      <c r="Q68" s="6">
        <f>SUM(Q57:Q67)</f>
        <v>44569.908313376669</v>
      </c>
      <c r="R68" s="6">
        <f>SUM(R57:R67)</f>
        <v>43771.660854402784</v>
      </c>
      <c r="S68" s="6">
        <f>SUM(S57:S67)</f>
        <v>32760</v>
      </c>
      <c r="T68" s="6">
        <f>SUM(T57:T67)</f>
        <v>179275</v>
      </c>
      <c r="U68" s="6">
        <f>SUM(U57:U67)</f>
        <v>136102.90322580645</v>
      </c>
      <c r="V68" s="6">
        <f>SUM(V57:V67)</f>
        <v>133244</v>
      </c>
      <c r="W68" s="6">
        <f>SUM(W57:W67)</f>
        <v>122224</v>
      </c>
      <c r="Y68" s="6">
        <f>SUM(Y57:Y67)</f>
        <v>117880</v>
      </c>
      <c r="AA68" s="6">
        <f>SUM(AA57:AA67)</f>
        <v>98820</v>
      </c>
      <c r="AB68" s="6">
        <f>SUM(AB57:AB67)</f>
        <v>88508.924050632922</v>
      </c>
      <c r="AC68" s="6">
        <f>SUM(AC57:AC67)</f>
        <v>340312.90322580643</v>
      </c>
      <c r="AD68" s="6">
        <f>SUM(AD57:AD67)</f>
        <v>309500</v>
      </c>
      <c r="AE68" s="6">
        <f>SUM(AE57:AE67)</f>
        <v>302250</v>
      </c>
      <c r="AF68" s="6">
        <f>SUM(AF57:AF67)</f>
        <v>300233.92405063292</v>
      </c>
      <c r="AG68" s="6">
        <f>SUM(AG57:AG67)</f>
        <v>272820</v>
      </c>
      <c r="AI68" s="6">
        <f>SUM(AI57:AI67)</f>
        <v>220350</v>
      </c>
      <c r="AK68" s="6">
        <f>SUM(AK57:AK67)</f>
        <v>211716</v>
      </c>
    </row>
    <row r="69" spans="1:37">
      <c r="B69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2016-11-24T15:04:00Z</dcterms:created>
  <dcterms:modified xsi:type="dcterms:W3CDTF">2016-11-25T09:37:47Z</dcterms:modified>
</cp:coreProperties>
</file>