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608" i="3" l="1"/>
  <c r="H578" i="7"/>
  <c r="BY553" i="3"/>
  <c r="BX553" i="3"/>
  <c r="BW553" i="3"/>
  <c r="BV553" i="3"/>
  <c r="BM553" i="3"/>
  <c r="BL553" i="3"/>
  <c r="BK553" i="3"/>
  <c r="BJ553" i="3"/>
  <c r="BI553" i="3"/>
  <c r="BH553" i="3"/>
  <c r="BG553" i="3"/>
  <c r="BF553" i="3"/>
  <c r="BE553" i="3"/>
  <c r="BD553" i="3"/>
  <c r="AU553" i="3"/>
  <c r="AT553" i="3"/>
  <c r="AS553" i="3"/>
  <c r="AR553" i="3"/>
  <c r="AQ553" i="3"/>
  <c r="AP553" i="3"/>
  <c r="AO553" i="3"/>
  <c r="AN553" i="3"/>
  <c r="AM553" i="3"/>
  <c r="AL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B553" i="3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H44" i="8"/>
  <c r="I525" i="7"/>
  <c r="J525" i="7"/>
  <c r="J526" i="7"/>
  <c r="O526" i="7"/>
  <c r="B45" i="8"/>
  <c r="G45" i="8"/>
  <c r="J528" i="7"/>
  <c r="H45" i="8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H48" i="8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H57" i="8"/>
  <c r="I573" i="7"/>
  <c r="J573" i="7"/>
  <c r="J574" i="7"/>
  <c r="O574" i="7"/>
  <c r="B58" i="8"/>
  <c r="G58" i="8"/>
  <c r="J575" i="7"/>
  <c r="I579" i="7"/>
  <c r="J579" i="7"/>
  <c r="J580" i="7"/>
  <c r="O580" i="7"/>
  <c r="B59" i="8"/>
  <c r="G59" i="8"/>
  <c r="J581" i="7"/>
  <c r="H59" i="8"/>
  <c r="I585" i="7"/>
  <c r="J585" i="7"/>
  <c r="J586" i="7"/>
  <c r="O586" i="7"/>
  <c r="B60" i="8"/>
  <c r="G60" i="8"/>
  <c r="J587" i="7"/>
  <c r="H60" i="8"/>
  <c r="I591" i="7"/>
  <c r="J591" i="7"/>
  <c r="J592" i="7"/>
  <c r="O592" i="7"/>
  <c r="B63" i="8"/>
  <c r="G63" i="8"/>
  <c r="J601" i="7"/>
  <c r="H63" i="8"/>
  <c r="I604" i="7"/>
  <c r="J604" i="7"/>
  <c r="J605" i="7"/>
  <c r="O605" i="7"/>
  <c r="B64" i="8"/>
  <c r="G64" i="8"/>
  <c r="J607" i="7"/>
  <c r="H64" i="8"/>
  <c r="I610" i="7"/>
  <c r="J610" i="7"/>
  <c r="J611" i="7"/>
  <c r="O611" i="7"/>
  <c r="B43" i="8"/>
  <c r="G43" i="8"/>
  <c r="J619" i="7"/>
  <c r="H43" i="8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K1" i="3"/>
  <c r="BX511" i="3"/>
  <c r="E511" i="7"/>
  <c r="G1" i="3"/>
  <c r="P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BW577" i="3"/>
  <c r="D577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I1079" i="7"/>
  <c r="A1080" i="7"/>
  <c r="H1080" i="7"/>
  <c r="O708" i="7"/>
  <c r="O965" i="7"/>
  <c r="I1080" i="7"/>
  <c r="A1081" i="7"/>
  <c r="H1081" i="7"/>
  <c r="O737" i="7"/>
  <c r="O970" i="7"/>
  <c r="I1081" i="7"/>
  <c r="A1082" i="7"/>
  <c r="H1082" i="7"/>
  <c r="O760" i="7"/>
  <c r="O975" i="7"/>
  <c r="I1082" i="7"/>
  <c r="A1083" i="7"/>
  <c r="H1083" i="7"/>
  <c r="O743" i="7"/>
  <c r="O977" i="7"/>
  <c r="I1083" i="7"/>
  <c r="A1084" i="7"/>
  <c r="H1084" i="7"/>
  <c r="O749" i="7"/>
  <c r="O979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F1079" i="7"/>
  <c r="E1080" i="7"/>
  <c r="N708" i="7"/>
  <c r="N965" i="7"/>
  <c r="F1080" i="7"/>
  <c r="E1081" i="7"/>
  <c r="N737" i="7"/>
  <c r="N970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H68" i="8"/>
  <c r="B68" i="8"/>
  <c r="G68" i="8"/>
  <c r="H56" i="8"/>
  <c r="H55" i="8"/>
  <c r="H62" i="8"/>
  <c r="B50" i="8"/>
  <c r="G50" i="8"/>
  <c r="H50" i="8"/>
  <c r="B51" i="8"/>
  <c r="G51" i="8"/>
  <c r="H51" i="8"/>
  <c r="B54" i="8"/>
  <c r="G54" i="8"/>
  <c r="B52" i="8"/>
  <c r="G52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K475" i="7"/>
  <c r="P475" i="7"/>
  <c r="K484" i="7"/>
  <c r="P484" i="7"/>
  <c r="K493" i="7"/>
  <c r="P493" i="7"/>
  <c r="K502" i="7"/>
  <c r="P502" i="7"/>
  <c r="P988" i="7"/>
  <c r="P32" i="7"/>
  <c r="J469" i="7"/>
  <c r="I474" i="7"/>
  <c r="J474" i="7"/>
  <c r="J475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30" i="7"/>
  <c r="O30" i="7"/>
  <c r="N30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58" i="8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D547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DQ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CE667" i="3"/>
  <c r="CX982" i="3"/>
  <c r="DH942" i="3"/>
  <c r="CC942" i="3"/>
  <c r="BW962" i="3"/>
  <c r="CX909" i="3"/>
  <c r="CV981" i="3"/>
  <c r="DC201" i="3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C1173" i="7"/>
  <c r="CZ854" i="3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<sst xmlns="http://schemas.openxmlformats.org/spreadsheetml/2006/main" count="5580" uniqueCount="1106">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</sst>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50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  <xf numFmtId="2" fontId="26" fillId="2" borderId="37" xfId="2" applyNumberForma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0" fontId="8" fillId="2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/>
  </cellXfs>
  <cellStyles count="50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74440"/>
        <c:axId val="2136071096"/>
      </c:lineChart>
      <c:catAx>
        <c:axId val="2136074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1096"/>
        <c:crosses val="autoZero"/>
        <c:auto val="1"/>
        <c:lblAlgn val="ctr"/>
        <c:lblOffset val="100"/>
        <c:noMultiLvlLbl val="1"/>
      </c:catAx>
      <c:valAx>
        <c:axId val="2136071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74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6034248"/>
        <c:axId val="2136030904"/>
      </c:lineChart>
      <c:catAx>
        <c:axId val="2136034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0904"/>
        <c:crosses val="autoZero"/>
        <c:auto val="1"/>
        <c:lblAlgn val="ctr"/>
        <c:lblOffset val="100"/>
        <c:noMultiLvlLbl val="1"/>
      </c:catAx>
      <c:valAx>
        <c:axId val="2136030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60342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5988952"/>
        <c:axId val="2135985608"/>
      </c:barChart>
      <c:catAx>
        <c:axId val="21359889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5985608"/>
        <c:crosses val="autoZero"/>
        <c:auto val="1"/>
        <c:lblAlgn val="ctr"/>
        <c:lblOffset val="100"/>
        <c:noMultiLvlLbl val="1"/>
      </c:catAx>
      <c:valAx>
        <c:axId val="213598560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598895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0.202053508094645</c:v>
                </c:pt>
                <c:pt idx="1">
                  <c:v>0.286522719489415</c:v>
                </c:pt>
                <c:pt idx="2">
                  <c:v>0.31071485144992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069624"/>
        <c:axId val="2137066200"/>
      </c:barChart>
      <c:catAx>
        <c:axId val="21370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706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706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675672"/>
        <c:axId val="-2136672328"/>
      </c:barChart>
      <c:catAx>
        <c:axId val="-213667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2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672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675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89624"/>
        <c:axId val="-2136586248"/>
      </c:barChart>
      <c:catAx>
        <c:axId val="-213658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6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86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89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6511704"/>
        <c:axId val="-2136508360"/>
      </c:barChart>
      <c:catAx>
        <c:axId val="-2136511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08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508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511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7641432"/>
        <c:axId val="-2137638056"/>
      </c:barChart>
      <c:catAx>
        <c:axId val="-213764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38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7638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7641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866</v>
      </c>
      <c r="D4" s="1412" t="s">
        <v>901</v>
      </c>
      <c r="E4" s="1412" t="s">
        <v>905</v>
      </c>
      <c r="F4" s="1412" t="s">
        <v>906</v>
      </c>
      <c r="G4" s="1412" t="s">
        <v>906</v>
      </c>
      <c r="H4" s="1412" t="s">
        <v>906</v>
      </c>
      <c r="I4" s="1412" t="s">
        <v>906</v>
      </c>
      <c r="J4" s="1412" t="s">
        <v>910</v>
      </c>
      <c r="K4" s="1412" t="s">
        <v>912</v>
      </c>
      <c r="L4" s="1412" t="s">
        <v>914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946</v>
      </c>
      <c r="DK4" s="69" t="s">
        <v>50</v>
      </c>
      <c r="DL4" s="69"/>
      <c r="DM4" s="1581" t="s">
        <v>51</v>
      </c>
      <c r="DN4" s="1581"/>
      <c r="DO4" s="1581"/>
      <c r="DP4" s="1581"/>
      <c r="DQ4" s="1581"/>
      <c r="DR4" s="1581"/>
      <c r="DS4" s="1581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536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536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537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603</v>
      </c>
      <c r="D232" s="1308" t="s">
        <v>604</v>
      </c>
      <c r="E232" s="1308" t="s">
        <v>605</v>
      </c>
      <c r="F232" s="1308" t="s">
        <v>606</v>
      </c>
      <c r="G232" s="1308" t="s">
        <v>607</v>
      </c>
      <c r="H232" s="1308" t="s">
        <v>608</v>
      </c>
      <c r="I232" s="1308" t="s">
        <v>609</v>
      </c>
      <c r="J232" s="1308" t="s">
        <v>610</v>
      </c>
      <c r="K232" s="1308" t="s">
        <v>611</v>
      </c>
      <c r="L232" s="1308" t="s">
        <v>612</v>
      </c>
      <c r="M232" s="1308"/>
      <c r="N232"/>
      <c r="O232"/>
      <c r="P232"/>
      <c r="Q232"/>
      <c r="R232"/>
      <c r="S232"/>
      <c r="T232" s="1417" t="s">
        <v>613</v>
      </c>
      <c r="U232" s="1417" t="s">
        <v>614</v>
      </c>
      <c r="V232" s="1417" t="s">
        <v>615</v>
      </c>
      <c r="W232" s="1417" t="s">
        <v>616</v>
      </c>
      <c r="X232" s="1417" t="s">
        <v>617</v>
      </c>
      <c r="Y232" s="1417" t="s">
        <v>618</v>
      </c>
      <c r="Z232" s="1417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417" t="s">
        <v>623</v>
      </c>
      <c r="AL232" s="1417" t="s">
        <v>624</v>
      </c>
      <c r="AM232" s="1417" t="s">
        <v>625</v>
      </c>
      <c r="AN232" s="1417" t="s">
        <v>626</v>
      </c>
      <c r="AO232" s="1417" t="s">
        <v>627</v>
      </c>
      <c r="AP232" s="1417" t="s">
        <v>628</v>
      </c>
      <c r="AQ232" s="1417" t="s">
        <v>629</v>
      </c>
      <c r="AR232" s="1417" t="s">
        <v>630</v>
      </c>
      <c r="AS232" s="1417" t="s">
        <v>631</v>
      </c>
      <c r="AT232" s="1417" t="s">
        <v>632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633</v>
      </c>
      <c r="U237" s="1417" t="s">
        <v>634</v>
      </c>
      <c r="V237" s="1417" t="s">
        <v>635</v>
      </c>
      <c r="W237" s="1417" t="s">
        <v>636</v>
      </c>
      <c r="X237" s="1417" t="s">
        <v>637</v>
      </c>
      <c r="Y237" s="1417" t="s">
        <v>638</v>
      </c>
      <c r="Z237" s="1417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82"/>
      <c r="W270" s="1582"/>
      <c r="X270" s="1420" t="s">
        <v>644</v>
      </c>
      <c r="Y270" s="1420">
        <v>59301</v>
      </c>
      <c r="Z270" s="1420" t="s">
        <v>645</v>
      </c>
      <c r="AA270" s="1311" t="s">
        <v>646</v>
      </c>
      <c r="AB270" s="1311" t="s">
        <v>647</v>
      </c>
      <c r="AC270" s="1311" t="s">
        <v>648</v>
      </c>
      <c r="AD270" s="1311"/>
      <c r="AE270"/>
      <c r="AF270"/>
      <c r="AG270" s="1583"/>
      <c r="AH270" s="1583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649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650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651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652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653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654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655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656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82"/>
      <c r="W310" s="1582"/>
      <c r="X310" s="1417"/>
      <c r="Y310" s="1417"/>
      <c r="Z310" s="1417"/>
      <c r="AA310"/>
      <c r="AB310"/>
      <c r="AC310"/>
      <c r="AD310"/>
      <c r="AE310"/>
      <c r="AF310"/>
      <c r="AG310" s="1583"/>
      <c r="AH310" s="1583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B573" activePane="bottomRight" state="frozen"/>
      <selection pane="topRight" activeCell="AU1" sqref="AU1"/>
      <selection pane="bottomLeft" activeCell="A419" sqref="A419"/>
      <selection pane="bottomRight" activeCell="BV608" sqref="BV608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696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721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84" t="s">
        <v>51</v>
      </c>
      <c r="DK4" s="1584"/>
      <c r="DL4" s="1584"/>
      <c r="DM4" s="1584"/>
      <c r="DN4" s="1584"/>
      <c r="DO4" s="1584"/>
      <c r="DP4" s="1584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5" t="s">
        <v>48</v>
      </c>
      <c r="CE6" s="1585"/>
      <c r="CF6" s="1316"/>
      <c r="CG6" s="1316"/>
      <c r="CH6" s="1316"/>
      <c r="CI6" s="1316"/>
      <c r="CJ6" s="1316"/>
      <c r="CK6" s="1316"/>
      <c r="CL6" s="1316"/>
      <c r="CM6" s="1316" t="s">
        <v>945</v>
      </c>
      <c r="CN6" s="1586" t="s">
        <v>48</v>
      </c>
      <c r="CO6" s="1586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7" t="s">
        <v>49</v>
      </c>
      <c r="DD6" s="1587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1.0741560172855193</v>
      </c>
      <c r="F10" s="520">
        <f t="shared" si="4"/>
        <v>1.0805369422285478</v>
      </c>
      <c r="G10" s="520">
        <f t="shared" si="4"/>
        <v>1.0201703920310738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1.1670857283825109</v>
      </c>
      <c r="U10" s="520">
        <f t="shared" si="5"/>
        <v>1.1034231748888097</v>
      </c>
      <c r="V10" s="520">
        <f t="shared" si="5"/>
        <v>1.1138172112147473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1.2656445836446659</v>
      </c>
      <c r="AM10" s="520">
        <f t="shared" ref="AM10:AU10" si="6">SUM(AM11:AM19)</f>
        <v>1.2895478139290584</v>
      </c>
      <c r="AN10" s="520">
        <f t="shared" si="6"/>
        <v>1.3675444452680752</v>
      </c>
      <c r="AO10" s="520">
        <f t="shared" si="6"/>
        <v>1.3833082153421268</v>
      </c>
      <c r="AP10" s="520">
        <f t="shared" si="6"/>
        <v>1.264854842304157</v>
      </c>
      <c r="AQ10" s="520">
        <f t="shared" si="6"/>
        <v>1.3047036727732313</v>
      </c>
      <c r="AR10" s="520">
        <f t="shared" si="6"/>
        <v>1.2423702404672952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1.278451167592616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1.1861715790762317</v>
      </c>
      <c r="BW10" s="520">
        <f>SUM(BW11:BW19)</f>
        <v>1.3442072782512009</v>
      </c>
      <c r="BX10" s="520">
        <f>SUM(BX11:BX19)</f>
        <v>1.4664825592294204</v>
      </c>
      <c r="BY10" s="520">
        <f>SUM(BY11:BY19)</f>
        <v>0</v>
      </c>
      <c r="BZ10" s="522">
        <f t="shared" ref="BZ10:BZ27" si="8">IF(DE10&lt;3,"",(SUM(B10:R10)-MIN(B10:R10)-MAX(B10:R10))/(DE10-2))</f>
        <v>1.0412634837940833</v>
      </c>
      <c r="CA10" s="522">
        <f t="shared" ref="CA10:CA27" si="9">IF(DF10&lt;3,"",(SUM(T10:AJ10)-MIN(T10:AJ10)-MAX(T10:AJ10))/(DF10-2))</f>
        <v>1.1317457793865116</v>
      </c>
      <c r="CB10" s="522">
        <f t="shared" ref="CB10:CB27" si="10">IF(DG10&lt;3,"",(SUM(AL10:BB10)-MIN(AL10:BB10)-MAX(AL10:BB10))/(DG10-2))</f>
        <v>1.2995251005466848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1.2423702404672952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1.264854842304157</v>
      </c>
      <c r="CF10" s="1326">
        <f t="shared" si="12"/>
        <v>1.2656445836446659</v>
      </c>
      <c r="CG10" s="1326">
        <f t="shared" si="12"/>
        <v>1.278451167592616</v>
      </c>
      <c r="CH10" s="1327">
        <f t="shared" si="12"/>
        <v>1.2895478139290584</v>
      </c>
      <c r="CI10" s="1326">
        <f t="shared" si="12"/>
        <v>1.2938880076037611</v>
      </c>
      <c r="CJ10" s="1326">
        <f t="shared" si="12"/>
        <v>1.3047036727732313</v>
      </c>
      <c r="CK10" s="1326">
        <f t="shared" si="12"/>
        <v>1.331566271257915</v>
      </c>
      <c r="CL10" s="1326">
        <f t="shared" si="12"/>
        <v>1.3675444452680752</v>
      </c>
      <c r="CM10" s="1325">
        <f t="shared" si="12"/>
        <v>1.3833082153421268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0.10088094972424835</v>
      </c>
      <c r="F17" s="534">
        <f t="shared" si="62"/>
        <v>0.17857249464508093</v>
      </c>
      <c r="G17" s="534">
        <f t="shared" ref="G17:K17" si="63">SUM(G865:G885,G887:G888)</f>
        <v>0.15173369887920299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0.14330013848069739</v>
      </c>
      <c r="U17" s="534">
        <f t="shared" ref="U17:AC17" si="64">SUM(U865:U885,U887:U888)</f>
        <v>0.16619458281444582</v>
      </c>
      <c r="V17" s="534">
        <f t="shared" si="64"/>
        <v>0.19256375086283578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0.2062373897882939</v>
      </c>
      <c r="AM17" s="534">
        <f t="shared" ref="AM17:AU17" si="65">SUM(AM865:AM885,AM887:AM888)</f>
        <v>0.25771879736701653</v>
      </c>
      <c r="AN17" s="534">
        <f t="shared" si="65"/>
        <v>0.19145837691988371</v>
      </c>
      <c r="AO17" s="534">
        <f t="shared" si="65"/>
        <v>0.29395492261163492</v>
      </c>
      <c r="AP17" s="534">
        <f t="shared" si="65"/>
        <v>0.27709204968866752</v>
      </c>
      <c r="AQ17" s="534">
        <f t="shared" si="65"/>
        <v>0.16051339315068491</v>
      </c>
      <c r="AR17" s="534">
        <f t="shared" si="65"/>
        <v>0.13960380448318804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0.22921333406867103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0.20205350809464506</v>
      </c>
      <c r="BW17" s="534">
        <f t="shared" ref="BW17:BY17" si="67">SUM(BW865:BW885,BW887:BW888)</f>
        <v>0.28652271948941477</v>
      </c>
      <c r="BX17" s="534">
        <f t="shared" si="67"/>
        <v>0.31071485144991995</v>
      </c>
      <c r="BY17" s="534">
        <f t="shared" si="67"/>
        <v>0</v>
      </c>
      <c r="BZ17" s="522">
        <f t="shared" si="8"/>
        <v>0.16163742680692594</v>
      </c>
      <c r="CA17" s="522">
        <f t="shared" si="9"/>
        <v>0.15280673241860879</v>
      </c>
      <c r="CB17" s="522">
        <f t="shared" si="10"/>
        <v>0.21573867364199723</v>
      </c>
      <c r="CC17" s="522">
        <f t="shared" si="11"/>
        <v>0</v>
      </c>
      <c r="CD17" s="1325">
        <f t="shared" si="12"/>
        <v>0.13960380448318804</v>
      </c>
      <c r="CE17" s="1326">
        <f t="shared" si="13"/>
        <v>0.16051339315068491</v>
      </c>
      <c r="CF17" s="1326">
        <f t="shared" si="39"/>
        <v>0.19145837691988371</v>
      </c>
      <c r="CG17" s="1326">
        <f t="shared" si="39"/>
        <v>0.19326429223744296</v>
      </c>
      <c r="CH17" s="1327">
        <f t="shared" si="39"/>
        <v>0.2062373897882939</v>
      </c>
      <c r="CI17" s="1326">
        <f t="shared" si="39"/>
        <v>0.21041175591531758</v>
      </c>
      <c r="CJ17" s="1326">
        <f t="shared" si="39"/>
        <v>0.22921333406867103</v>
      </c>
      <c r="CK17" s="1326">
        <f t="shared" si="39"/>
        <v>0.25771879736701653</v>
      </c>
      <c r="CL17" s="1326">
        <f t="shared" si="39"/>
        <v>0.27709204968866752</v>
      </c>
      <c r="CM17" s="1325">
        <f t="shared" si="39"/>
        <v>0.29395492261163492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56">1455*$K$1</f>
        <v>6091.7939999999999</v>
      </c>
      <c r="D535" s="751">
        <f t="shared" si="1656"/>
        <v>6091.7939999999999</v>
      </c>
      <c r="E535" s="751">
        <f t="shared" si="1656"/>
        <v>6091.7939999999999</v>
      </c>
      <c r="F535" s="751">
        <f t="shared" si="1656"/>
        <v>6091.7939999999999</v>
      </c>
      <c r="G535" s="751">
        <f t="shared" si="1656"/>
        <v>6091.7939999999999</v>
      </c>
      <c r="H535" s="751">
        <f t="shared" si="1656"/>
        <v>6091.7939999999999</v>
      </c>
      <c r="I535" s="751">
        <f t="shared" si="1656"/>
        <v>6091.7939999999999</v>
      </c>
      <c r="J535" s="751">
        <f t="shared" si="1656"/>
        <v>6091.7939999999999</v>
      </c>
      <c r="K535" s="751">
        <f t="shared" si="1656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57">1455*$K$1</f>
        <v>6091.7939999999999</v>
      </c>
      <c r="V535" s="751">
        <f t="shared" si="1657"/>
        <v>6091.7939999999999</v>
      </c>
      <c r="W535" s="751">
        <f t="shared" si="1657"/>
        <v>6091.7939999999999</v>
      </c>
      <c r="X535" s="751">
        <f t="shared" si="1657"/>
        <v>6091.7939999999999</v>
      </c>
      <c r="Y535" s="751">
        <f t="shared" si="1657"/>
        <v>6091.7939999999999</v>
      </c>
      <c r="Z535" s="751">
        <f t="shared" si="1657"/>
        <v>6091.7939999999999</v>
      </c>
      <c r="AA535" s="751">
        <f t="shared" si="1657"/>
        <v>6091.7939999999999</v>
      </c>
      <c r="AB535" s="751">
        <f t="shared" si="1657"/>
        <v>6091.7939999999999</v>
      </c>
      <c r="AC535" s="751">
        <f t="shared" si="1657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58">1455*$K$1</f>
        <v>6091.7939999999999</v>
      </c>
      <c r="AN535" s="751">
        <f t="shared" si="1658"/>
        <v>6091.7939999999999</v>
      </c>
      <c r="AO535" s="751">
        <f t="shared" si="1658"/>
        <v>6091.7939999999999</v>
      </c>
      <c r="AP535" s="751">
        <f t="shared" si="1658"/>
        <v>6091.7939999999999</v>
      </c>
      <c r="AQ535" s="751">
        <f t="shared" si="1658"/>
        <v>6091.7939999999999</v>
      </c>
      <c r="AR535" s="751">
        <f t="shared" si="1658"/>
        <v>6091.7939999999999</v>
      </c>
      <c r="AS535" s="751">
        <f t="shared" si="1658"/>
        <v>6091.7939999999999</v>
      </c>
      <c r="AT535" s="751">
        <f t="shared" si="1658"/>
        <v>6091.7939999999999</v>
      </c>
      <c r="AU535" s="751">
        <f t="shared" si="1658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59">1455*$K$1</f>
        <v>6091.7939999999999</v>
      </c>
      <c r="BF535" s="751">
        <f t="shared" si="1659"/>
        <v>6091.7939999999999</v>
      </c>
      <c r="BG535" s="751">
        <f t="shared" si="1659"/>
        <v>6091.7939999999999</v>
      </c>
      <c r="BH535" s="751">
        <f t="shared" si="1659"/>
        <v>6091.7939999999999</v>
      </c>
      <c r="BI535" s="751">
        <f t="shared" si="1659"/>
        <v>6091.7939999999999</v>
      </c>
      <c r="BJ535" s="751">
        <f t="shared" si="1659"/>
        <v>6091.7939999999999</v>
      </c>
      <c r="BK535" s="751">
        <f t="shared" si="1659"/>
        <v>6091.7939999999999</v>
      </c>
      <c r="BL535" s="751">
        <f t="shared" si="1659"/>
        <v>6091.7939999999999</v>
      </c>
      <c r="BM535" s="751">
        <f t="shared" si="1659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0">1455*$K$1</f>
        <v>6091.7939999999999</v>
      </c>
      <c r="BW535" s="751">
        <f t="shared" si="1660"/>
        <v>6091.7939999999999</v>
      </c>
      <c r="BX535" s="751">
        <f t="shared" si="1660"/>
        <v>6091.7939999999999</v>
      </c>
      <c r="BY535" s="751">
        <f t="shared" si="1660"/>
        <v>6091.7939999999999</v>
      </c>
      <c r="BZ535" s="588">
        <f t="shared" si="1652"/>
        <v>6091.7940000000008</v>
      </c>
      <c r="CA535" s="588">
        <f t="shared" si="1653"/>
        <v>6091.7940000000008</v>
      </c>
      <c r="CB535" s="588">
        <f t="shared" si="1654"/>
        <v>6091.7940000000008</v>
      </c>
      <c r="CC535" s="679">
        <f t="shared" si="1655"/>
        <v>6091.7940000000008</v>
      </c>
      <c r="CD535" s="1322">
        <f t="shared" si="1500"/>
        <v>6091.7939999999999</v>
      </c>
      <c r="CE535" s="1323">
        <f t="shared" si="1651"/>
        <v>6091.7939999999999</v>
      </c>
      <c r="CF535" s="1323">
        <f t="shared" si="1651"/>
        <v>6091.7939999999999</v>
      </c>
      <c r="CG535" s="1323">
        <f t="shared" si="1651"/>
        <v>6091.7939999999999</v>
      </c>
      <c r="CH535" s="1324">
        <f t="shared" si="1651"/>
        <v>6091.7939999999999</v>
      </c>
      <c r="CI535" s="1323">
        <f t="shared" si="1651"/>
        <v>6091.7939999999999</v>
      </c>
      <c r="CJ535" s="1323">
        <f t="shared" si="1651"/>
        <v>6091.7939999999999</v>
      </c>
      <c r="CK535" s="1323">
        <f t="shared" si="1651"/>
        <v>6091.7939999999999</v>
      </c>
      <c r="CL535" s="1323">
        <f t="shared" si="1651"/>
        <v>6091.7939999999999</v>
      </c>
      <c r="CM535" s="1322">
        <f t="shared" si="1651"/>
        <v>6091.7939999999999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6091.7939999999999</v>
      </c>
      <c r="CS535" s="541">
        <f t="shared" si="1484"/>
        <v>6091.7939999999999</v>
      </c>
      <c r="CT535" s="541">
        <f t="shared" si="1485"/>
        <v>6091.7939999999999</v>
      </c>
      <c r="CU535" s="542">
        <f t="shared" si="1486"/>
        <v>6091.7939999999999</v>
      </c>
      <c r="CV535" s="542">
        <f t="shared" si="1487"/>
        <v>6091.7939999999999</v>
      </c>
      <c r="CW535" s="542">
        <f t="shared" si="1488"/>
        <v>6091.7939999999999</v>
      </c>
      <c r="CX535" s="541">
        <f t="shared" si="1489"/>
        <v>6091.7939999999999</v>
      </c>
      <c r="CY535" s="541">
        <f t="shared" si="1490"/>
        <v>6091.7939999999999</v>
      </c>
      <c r="CZ535" s="541">
        <f t="shared" si="1491"/>
        <v>6091.7939999999999</v>
      </c>
      <c r="DA535" s="541">
        <f t="shared" si="1492"/>
        <v>6091.7939999999999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1">IF(C534="","",C534*C535/C$46/365/$G$1)</f>
        <v/>
      </c>
      <c r="D536" s="753" t="str">
        <f t="shared" ref="D536" si="1662">IF(D534="","",D534*D535/D$46/365/$G$1)</f>
        <v/>
      </c>
      <c r="E536" s="753" t="str">
        <f t="shared" ref="E536" si="1663">IF(E534="","",E534*E535/E$46/365/$G$1)</f>
        <v/>
      </c>
      <c r="F536" s="753" t="str">
        <f t="shared" ref="F536" si="1664">IF(F534="","",F534*F535/F$46/365/$G$1)</f>
        <v/>
      </c>
      <c r="G536" s="753" t="str">
        <f t="shared" ref="G536" si="1665">IF(G534="","",G534*G535/G$46/365/$G$1)</f>
        <v/>
      </c>
      <c r="H536" s="753" t="str">
        <f t="shared" ref="H536" si="1666">IF(H534="","",H534*H535/H$46/365/$G$1)</f>
        <v/>
      </c>
      <c r="I536" s="753" t="str">
        <f t="shared" ref="I536" si="1667">IF(I534="","",I534*I535/I$46/365/$G$1)</f>
        <v/>
      </c>
      <c r="J536" s="753" t="str">
        <f t="shared" ref="J536" si="1668">IF(J534="","",J534*J535/J$46/365/$G$1)</f>
        <v/>
      </c>
      <c r="K536" s="753" t="str">
        <f t="shared" ref="K536" si="1669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0">IF(U534="","",U534*U535/U$46/365/$G$1)</f>
        <v/>
      </c>
      <c r="V536" s="753" t="str">
        <f t="shared" ref="V536" si="1671">IF(V534="","",V534*V535/V$46/365/$G$1)</f>
        <v/>
      </c>
      <c r="W536" s="753" t="str">
        <f t="shared" ref="W536" si="1672">IF(W534="","",W534*W535/W$46/365/$G$1)</f>
        <v/>
      </c>
      <c r="X536" s="753" t="str">
        <f t="shared" ref="X536" si="1673">IF(X534="","",X534*X535/X$46/365/$G$1)</f>
        <v/>
      </c>
      <c r="Y536" s="753" t="str">
        <f t="shared" ref="Y536" si="1674">IF(Y534="","",Y534*Y535/Y$46/365/$G$1)</f>
        <v/>
      </c>
      <c r="Z536" s="753" t="str">
        <f t="shared" ref="Z536" si="1675">IF(Z534="","",Z534*Z535/Z$46/365/$G$1)</f>
        <v/>
      </c>
      <c r="AA536" s="753" t="str">
        <f t="shared" ref="AA536" si="1676">IF(AA534="","",AA534*AA535/AA$46/365/$G$1)</f>
        <v/>
      </c>
      <c r="AB536" s="753" t="str">
        <f t="shared" ref="AB536" si="1677">IF(AB534="","",AB534*AB535/AB$46/365/$G$1)</f>
        <v/>
      </c>
      <c r="AC536" s="753" t="str">
        <f t="shared" ref="AC536" si="1678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9">IF(AM534="","",AM534*AM535/AM$46/365/$G$1)</f>
        <v/>
      </c>
      <c r="AN536" s="753" t="str">
        <f t="shared" ref="AN536" si="1680">IF(AN534="","",AN534*AN535/AN$46/365/$G$1)</f>
        <v/>
      </c>
      <c r="AO536" s="753" t="str">
        <f t="shared" ref="AO536" si="1681">IF(AO534="","",AO534*AO535/AO$46/365/$G$1)</f>
        <v/>
      </c>
      <c r="AP536" s="753" t="str">
        <f t="shared" ref="AP536" si="1682">IF(AP534="","",AP534*AP535/AP$46/365/$G$1)</f>
        <v/>
      </c>
      <c r="AQ536" s="753" t="str">
        <f t="shared" ref="AQ536" si="1683">IF(AQ534="","",AQ534*AQ535/AQ$46/365/$G$1)</f>
        <v/>
      </c>
      <c r="AR536" s="753" t="str">
        <f t="shared" ref="AR536" si="1684">IF(AR534="","",AR534*AR535/AR$46/365/$G$1)</f>
        <v/>
      </c>
      <c r="AS536" s="753" t="str">
        <f t="shared" ref="AS536" si="1685">IF(AS534="","",AS534*AS535/AS$46/365/$G$1)</f>
        <v/>
      </c>
      <c r="AT536" s="753" t="str">
        <f t="shared" ref="AT536" si="1686">IF(AT534="","",AT534*AT535/AT$46/365/$G$1)</f>
        <v/>
      </c>
      <c r="AU536" s="753" t="str">
        <f t="shared" ref="AU536" si="1687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8">IF(BE534="","",BE534*BE535/BE$46/365/$G$1)</f>
        <v/>
      </c>
      <c r="BF536" s="753" t="str">
        <f t="shared" ref="BF536" si="1689">IF(BF534="","",BF534*BF535/BF$46/365/$G$1)</f>
        <v/>
      </c>
      <c r="BG536" s="753" t="str">
        <f t="shared" ref="BG536" si="1690">IF(BG534="","",BG534*BG535/BG$46/365/$G$1)</f>
        <v/>
      </c>
      <c r="BH536" s="753" t="str">
        <f t="shared" ref="BH536" si="1691">IF(BH534="","",BH534*BH535/BH$46/365/$G$1)</f>
        <v/>
      </c>
      <c r="BI536" s="753" t="str">
        <f t="shared" ref="BI536" si="1692">IF(BI534="","",BI534*BI535/BI$46/365/$G$1)</f>
        <v/>
      </c>
      <c r="BJ536" s="753" t="str">
        <f t="shared" ref="BJ536" si="1693">IF(BJ534="","",BJ534*BJ535/BJ$46/365/$G$1)</f>
        <v/>
      </c>
      <c r="BK536" s="753" t="str">
        <f t="shared" ref="BK536" si="1694">IF(BK534="","",BK534*BK535/BK$46/365/$G$1)</f>
        <v/>
      </c>
      <c r="BL536" s="753" t="str">
        <f t="shared" ref="BL536" si="1695">IF(BL534="","",BL534*BL535/BL$46/365/$G$1)</f>
        <v/>
      </c>
      <c r="BM536" s="753" t="str">
        <f t="shared" ref="BM536" si="1696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7">IF(BV534="","",BV534*BV535/BV$46/365/$G$1)</f>
        <v/>
      </c>
      <c r="BW536" s="753" t="str">
        <f t="shared" ref="BW536" si="1698">IF(BW534="","",BW534*BW535/BW$46/365/$G$1)</f>
        <v/>
      </c>
      <c r="BX536" s="753" t="str">
        <f t="shared" ref="BX536" si="1699">IF(BX534="","",BX534*BX535/BX$46/365/$G$1)</f>
        <v/>
      </c>
      <c r="BY536" s="753" t="str">
        <f t="shared" ref="BY536" si="1700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1"/>
        <v/>
      </c>
      <c r="CG536" s="1326" t="str">
        <f t="shared" si="1701"/>
        <v/>
      </c>
      <c r="CH536" s="1327" t="str">
        <f t="shared" si="1701"/>
        <v/>
      </c>
      <c r="CI536" s="1326" t="str">
        <f t="shared" si="1701"/>
        <v/>
      </c>
      <c r="CJ536" s="1326" t="str">
        <f t="shared" si="1701"/>
        <v/>
      </c>
      <c r="CK536" s="1326" t="str">
        <f t="shared" si="1701"/>
        <v/>
      </c>
      <c r="CL536" s="1326" t="str">
        <f t="shared" si="1701"/>
        <v/>
      </c>
      <c r="CM536" s="1325" t="str">
        <f t="shared" si="1701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2">IF(C537="","",C534*C537)</f>
        <v/>
      </c>
      <c r="D538" s="750" t="str">
        <f t="shared" ref="D538" si="1703">IF(D537="","",D534*D537)</f>
        <v/>
      </c>
      <c r="E538" s="750" t="str">
        <f t="shared" ref="E538" si="1704">IF(E537="","",E534*E537)</f>
        <v/>
      </c>
      <c r="F538" s="750" t="str">
        <f t="shared" ref="F538" si="1705">IF(F537="","",F534*F537)</f>
        <v/>
      </c>
      <c r="G538" s="750" t="str">
        <f t="shared" ref="G538" si="1706">IF(G537="","",G534*G537)</f>
        <v/>
      </c>
      <c r="H538" s="750" t="str">
        <f t="shared" ref="H538" si="1707">IF(H537="","",H534*H537)</f>
        <v/>
      </c>
      <c r="I538" s="750" t="str">
        <f t="shared" ref="I538" si="1708">IF(I537="","",I534*I537)</f>
        <v/>
      </c>
      <c r="J538" s="750" t="str">
        <f t="shared" ref="J538" si="1709">IF(J537="","",J534*J537)</f>
        <v/>
      </c>
      <c r="K538" s="750" t="str">
        <f t="shared" ref="K538" si="1710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1">IF(U537="","",U534*U537)</f>
        <v/>
      </c>
      <c r="V538" s="750" t="str">
        <f t="shared" ref="V538" si="1712">IF(V537="","",V534*V537)</f>
        <v/>
      </c>
      <c r="W538" s="750" t="str">
        <f t="shared" ref="W538" si="1713">IF(W537="","",W534*W537)</f>
        <v/>
      </c>
      <c r="X538" s="750" t="str">
        <f t="shared" ref="X538" si="1714">IF(X537="","",X534*X537)</f>
        <v/>
      </c>
      <c r="Y538" s="750" t="str">
        <f t="shared" ref="Y538" si="1715">IF(Y537="","",Y534*Y537)</f>
        <v/>
      </c>
      <c r="Z538" s="750" t="str">
        <f t="shared" ref="Z538" si="1716">IF(Z537="","",Z534*Z537)</f>
        <v/>
      </c>
      <c r="AA538" s="750" t="str">
        <f t="shared" ref="AA538" si="1717">IF(AA537="","",AA534*AA537)</f>
        <v/>
      </c>
      <c r="AB538" s="750" t="str">
        <f t="shared" ref="AB538" si="1718">IF(AB537="","",AB534*AB537)</f>
        <v/>
      </c>
      <c r="AC538" s="750" t="str">
        <f t="shared" ref="AC538" si="1719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0">IF(AM537="","",AM534*AM537)</f>
        <v/>
      </c>
      <c r="AN538" s="750" t="str">
        <f t="shared" ref="AN538" si="1721">IF(AN537="","",AN534*AN537)</f>
        <v/>
      </c>
      <c r="AO538" s="750" t="str">
        <f t="shared" ref="AO538" si="1722">IF(AO537="","",AO534*AO537)</f>
        <v/>
      </c>
      <c r="AP538" s="750" t="str">
        <f t="shared" ref="AP538" si="1723">IF(AP537="","",AP534*AP537)</f>
        <v/>
      </c>
      <c r="AQ538" s="750" t="str">
        <f t="shared" ref="AQ538" si="1724">IF(AQ537="","",AQ534*AQ537)</f>
        <v/>
      </c>
      <c r="AR538" s="750" t="str">
        <f t="shared" ref="AR538" si="1725">IF(AR537="","",AR534*AR537)</f>
        <v/>
      </c>
      <c r="AS538" s="750" t="str">
        <f t="shared" ref="AS538" si="1726">IF(AS537="","",AS534*AS537)</f>
        <v/>
      </c>
      <c r="AT538" s="750" t="str">
        <f t="shared" ref="AT538" si="1727">IF(AT537="","",AT534*AT537)</f>
        <v/>
      </c>
      <c r="AU538" s="750" t="str">
        <f t="shared" ref="AU538" si="1728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9">IF(BE537="","",BE534*BE537)</f>
        <v/>
      </c>
      <c r="BF538" s="750" t="str">
        <f t="shared" ref="BF538" si="1730">IF(BF537="","",BF534*BF537)</f>
        <v/>
      </c>
      <c r="BG538" s="750" t="str">
        <f t="shared" ref="BG538" si="1731">IF(BG537="","",BG534*BG537)</f>
        <v/>
      </c>
      <c r="BH538" s="750" t="str">
        <f t="shared" ref="BH538" si="1732">IF(BH537="","",BH534*BH537)</f>
        <v/>
      </c>
      <c r="BI538" s="750" t="str">
        <f t="shared" ref="BI538" si="1733">IF(BI537="","",BI534*BI537)</f>
        <v/>
      </c>
      <c r="BJ538" s="750" t="str">
        <f t="shared" ref="BJ538" si="1734">IF(BJ537="","",BJ534*BJ537)</f>
        <v/>
      </c>
      <c r="BK538" s="750" t="str">
        <f t="shared" ref="BK538" si="1735">IF(BK537="","",BK534*BK537)</f>
        <v/>
      </c>
      <c r="BL538" s="750" t="str">
        <f t="shared" ref="BL538" si="1736">IF(BL537="","",BL534*BL537)</f>
        <v/>
      </c>
      <c r="BM538" s="750" t="str">
        <f t="shared" ref="BM538" si="1737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8">IF(BV537="","",BV534*BV537)</f>
        <v/>
      </c>
      <c r="BW538" s="750" t="str">
        <f t="shared" ref="BW538" si="1739">IF(BW537="","",BW534*BW537)</f>
        <v/>
      </c>
      <c r="BX538" s="750" t="str">
        <f t="shared" ref="BX538" si="1740">IF(BX537="","",BX534*BX537)</f>
        <v/>
      </c>
      <c r="BY538" s="750" t="str">
        <f t="shared" ref="BY538" si="1741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2">2350*$K$1</f>
        <v>9838.98</v>
      </c>
      <c r="D541" s="751">
        <f t="shared" si="1742"/>
        <v>9838.98</v>
      </c>
      <c r="E541" s="751">
        <f t="shared" si="1742"/>
        <v>9838.98</v>
      </c>
      <c r="F541" s="751">
        <f t="shared" si="1742"/>
        <v>9838.98</v>
      </c>
      <c r="G541" s="751">
        <f t="shared" si="1742"/>
        <v>9838.98</v>
      </c>
      <c r="H541" s="751">
        <f t="shared" si="1742"/>
        <v>9838.98</v>
      </c>
      <c r="I541" s="751">
        <f t="shared" si="1742"/>
        <v>9838.98</v>
      </c>
      <c r="J541" s="751">
        <f t="shared" si="1742"/>
        <v>9838.98</v>
      </c>
      <c r="K541" s="751">
        <f t="shared" si="1742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3">2350*$K$1</f>
        <v>9838.98</v>
      </c>
      <c r="V541" s="751">
        <f t="shared" si="1743"/>
        <v>9838.98</v>
      </c>
      <c r="W541" s="751">
        <f t="shared" si="1743"/>
        <v>9838.98</v>
      </c>
      <c r="X541" s="751">
        <f t="shared" si="1743"/>
        <v>9838.98</v>
      </c>
      <c r="Y541" s="751">
        <f t="shared" si="1743"/>
        <v>9838.98</v>
      </c>
      <c r="Z541" s="751">
        <f t="shared" si="1743"/>
        <v>9838.98</v>
      </c>
      <c r="AA541" s="751">
        <f t="shared" si="1743"/>
        <v>9838.98</v>
      </c>
      <c r="AB541" s="751">
        <f t="shared" si="1743"/>
        <v>9838.98</v>
      </c>
      <c r="AC541" s="751">
        <f t="shared" si="1743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4">2350*$K$1</f>
        <v>9838.98</v>
      </c>
      <c r="AN541" s="751">
        <f t="shared" si="1744"/>
        <v>9838.98</v>
      </c>
      <c r="AO541" s="751">
        <f t="shared" si="1744"/>
        <v>9838.98</v>
      </c>
      <c r="AP541" s="751">
        <f t="shared" si="1744"/>
        <v>9838.98</v>
      </c>
      <c r="AQ541" s="751">
        <f t="shared" si="1744"/>
        <v>9838.98</v>
      </c>
      <c r="AR541" s="751">
        <f t="shared" si="1744"/>
        <v>9838.98</v>
      </c>
      <c r="AS541" s="751">
        <f t="shared" si="1744"/>
        <v>9838.98</v>
      </c>
      <c r="AT541" s="751">
        <f t="shared" si="1744"/>
        <v>9838.98</v>
      </c>
      <c r="AU541" s="751">
        <f t="shared" si="1744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5">2350*$K$1</f>
        <v>9838.98</v>
      </c>
      <c r="BF541" s="751">
        <f t="shared" si="1745"/>
        <v>9838.98</v>
      </c>
      <c r="BG541" s="751">
        <f t="shared" si="1745"/>
        <v>9838.98</v>
      </c>
      <c r="BH541" s="751">
        <f t="shared" si="1745"/>
        <v>9838.98</v>
      </c>
      <c r="BI541" s="751">
        <f t="shared" si="1745"/>
        <v>9838.98</v>
      </c>
      <c r="BJ541" s="751">
        <f t="shared" si="1745"/>
        <v>9838.98</v>
      </c>
      <c r="BK541" s="751">
        <f t="shared" si="1745"/>
        <v>9838.98</v>
      </c>
      <c r="BL541" s="751">
        <f t="shared" si="1745"/>
        <v>9838.98</v>
      </c>
      <c r="BM541" s="751">
        <f t="shared" si="1745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5"/>
        <v>9838.98</v>
      </c>
      <c r="BW541" s="751">
        <f t="shared" si="1745"/>
        <v>9838.98</v>
      </c>
      <c r="BX541" s="751">
        <f t="shared" si="1745"/>
        <v>9838.98</v>
      </c>
      <c r="BY541" s="751">
        <f t="shared" si="1745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6">IF(B539="","",B539*B540*B541/B$46/365/$G$1)</f>
        <v/>
      </c>
      <c r="C542" s="623" t="str">
        <f t="shared" si="1746"/>
        <v/>
      </c>
      <c r="D542" s="753" t="str">
        <f t="shared" si="1746"/>
        <v/>
      </c>
      <c r="E542" s="623" t="str">
        <f t="shared" si="1746"/>
        <v/>
      </c>
      <c r="F542" s="753">
        <f t="shared" si="1746"/>
        <v>9.1895828144458284E-3</v>
      </c>
      <c r="G542" s="623" t="str">
        <f t="shared" si="1746"/>
        <v/>
      </c>
      <c r="H542" s="623" t="str">
        <f t="shared" si="1746"/>
        <v/>
      </c>
      <c r="I542" s="753" t="str">
        <f t="shared" si="1746"/>
        <v/>
      </c>
      <c r="J542" s="753" t="str">
        <f t="shared" si="1746"/>
        <v/>
      </c>
      <c r="K542" s="623" t="str">
        <f t="shared" si="1746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7">IF(T539="","",T539*T540*T541/T$46/365/$G$1)</f>
        <v/>
      </c>
      <c r="U542" s="623" t="str">
        <f t="shared" si="1747"/>
        <v/>
      </c>
      <c r="V542" s="623" t="str">
        <f t="shared" si="1747"/>
        <v/>
      </c>
      <c r="W542" s="623" t="str">
        <f t="shared" si="1747"/>
        <v/>
      </c>
      <c r="X542" s="623" t="str">
        <f t="shared" si="1747"/>
        <v/>
      </c>
      <c r="Y542" s="623" t="str">
        <f t="shared" si="1747"/>
        <v/>
      </c>
      <c r="Z542" s="623" t="str">
        <f t="shared" si="1747"/>
        <v/>
      </c>
      <c r="AA542" s="623" t="str">
        <f t="shared" si="1747"/>
        <v/>
      </c>
      <c r="AB542" s="623" t="str">
        <f t="shared" si="1747"/>
        <v/>
      </c>
      <c r="AC542" s="623" t="str">
        <f t="shared" si="1747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8">IF(AL539="","",AL539*AL540*AL541/AL$46/365/$G$1)</f>
        <v/>
      </c>
      <c r="AM542" s="623">
        <f t="shared" si="1748"/>
        <v>1.0502380359366658E-2</v>
      </c>
      <c r="AN542" s="623" t="str">
        <f t="shared" si="1748"/>
        <v/>
      </c>
      <c r="AO542" s="623">
        <f t="shared" si="1748"/>
        <v>1.5753570539049987E-2</v>
      </c>
      <c r="AP542" s="623">
        <f t="shared" si="1748"/>
        <v>2.2973957036114566E-2</v>
      </c>
      <c r="AQ542" s="623">
        <f t="shared" si="1748"/>
        <v>1.3784374221668741E-2</v>
      </c>
      <c r="AR542" s="623" t="str">
        <f t="shared" si="1748"/>
        <v/>
      </c>
      <c r="AS542" s="623" t="str">
        <f t="shared" si="1748"/>
        <v/>
      </c>
      <c r="AT542" s="623" t="str">
        <f t="shared" si="1748"/>
        <v/>
      </c>
      <c r="AU542" s="623" t="str">
        <f t="shared" si="1748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9">IF(BD539="","",BD539*BD540*BD541/BD$46/365/$G$1)</f>
        <v/>
      </c>
      <c r="BE542" s="623" t="str">
        <f t="shared" si="1749"/>
        <v/>
      </c>
      <c r="BF542" s="623" t="str">
        <f t="shared" si="1749"/>
        <v/>
      </c>
      <c r="BG542" s="623" t="str">
        <f t="shared" si="1749"/>
        <v/>
      </c>
      <c r="BH542" s="623" t="str">
        <f t="shared" si="1749"/>
        <v/>
      </c>
      <c r="BI542" s="623" t="str">
        <f t="shared" si="1749"/>
        <v/>
      </c>
      <c r="BJ542" s="623" t="str">
        <f t="shared" si="1749"/>
        <v/>
      </c>
      <c r="BK542" s="623" t="str">
        <f t="shared" si="1749"/>
        <v/>
      </c>
      <c r="BL542" s="623" t="str">
        <f t="shared" si="1749"/>
        <v/>
      </c>
      <c r="BM542" s="623" t="str">
        <f t="shared" si="1749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50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50"/>
        <v/>
      </c>
      <c r="CG542" s="1326">
        <f t="shared" si="1750"/>
        <v>1.0502380359366658E-2</v>
      </c>
      <c r="CH542" s="1327">
        <f t="shared" si="1750"/>
        <v>1.3784374221668741E-2</v>
      </c>
      <c r="CI542" s="1326">
        <f t="shared" si="1750"/>
        <v>1.5753570539049987E-2</v>
      </c>
      <c r="CJ542" s="1326">
        <f t="shared" si="1750"/>
        <v>2.2973957036114566E-2</v>
      </c>
      <c r="CK542" s="1326" t="str">
        <f t="shared" si="1750"/>
        <v/>
      </c>
      <c r="CL542" s="1326" t="str">
        <f t="shared" si="1750"/>
        <v/>
      </c>
      <c r="CM542" s="1325" t="str">
        <f t="shared" si="1750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1">IF(B543="","",B539*B540*B543)</f>
        <v/>
      </c>
      <c r="C544" s="750" t="str">
        <f t="shared" si="1751"/>
        <v/>
      </c>
      <c r="D544" s="750" t="str">
        <f t="shared" si="1751"/>
        <v/>
      </c>
      <c r="E544" s="750" t="str">
        <f t="shared" si="1751"/>
        <v/>
      </c>
      <c r="F544" s="750">
        <f t="shared" si="1751"/>
        <v>480</v>
      </c>
      <c r="G544" s="750" t="str">
        <f t="shared" si="1751"/>
        <v/>
      </c>
      <c r="H544" s="750" t="str">
        <f t="shared" si="1751"/>
        <v/>
      </c>
      <c r="I544" s="750" t="str">
        <f t="shared" si="1751"/>
        <v/>
      </c>
      <c r="J544" s="750" t="str">
        <f t="shared" si="1751"/>
        <v/>
      </c>
      <c r="K544" s="750" t="str">
        <f t="shared" si="1751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2">IF(T543="","",T539*T540*T543)</f>
        <v/>
      </c>
      <c r="U544" s="750" t="str">
        <f t="shared" si="1752"/>
        <v/>
      </c>
      <c r="V544" s="750" t="str">
        <f t="shared" si="1752"/>
        <v/>
      </c>
      <c r="W544" s="750" t="str">
        <f t="shared" si="1752"/>
        <v/>
      </c>
      <c r="X544" s="750" t="str">
        <f t="shared" si="1752"/>
        <v/>
      </c>
      <c r="Y544" s="750" t="str">
        <f t="shared" si="1752"/>
        <v/>
      </c>
      <c r="Z544" s="750" t="str">
        <f t="shared" si="1752"/>
        <v/>
      </c>
      <c r="AA544" s="750" t="str">
        <f t="shared" si="1752"/>
        <v/>
      </c>
      <c r="AB544" s="750" t="str">
        <f t="shared" si="1752"/>
        <v/>
      </c>
      <c r="AC544" s="750" t="str">
        <f t="shared" si="1752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3">IF(AL543="","",AL539*AL540*AL543)</f>
        <v/>
      </c>
      <c r="AM544" s="750">
        <f t="shared" si="1753"/>
        <v>960</v>
      </c>
      <c r="AN544" s="750" t="str">
        <f t="shared" si="1753"/>
        <v/>
      </c>
      <c r="AO544" s="750">
        <f t="shared" si="1753"/>
        <v>1152</v>
      </c>
      <c r="AP544" s="750">
        <f t="shared" si="1753"/>
        <v>2280</v>
      </c>
      <c r="AQ544" s="750">
        <f t="shared" si="1753"/>
        <v>1332</v>
      </c>
      <c r="AR544" s="750" t="str">
        <f t="shared" si="1753"/>
        <v/>
      </c>
      <c r="AS544" s="750" t="str">
        <f t="shared" si="1753"/>
        <v/>
      </c>
      <c r="AT544" s="750" t="str">
        <f t="shared" si="1753"/>
        <v/>
      </c>
      <c r="AU544" s="750" t="str">
        <f t="shared" si="1753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4">IF(BD543="","",BD539*BD540*BD543)</f>
        <v/>
      </c>
      <c r="BE544" s="750" t="str">
        <f t="shared" si="1754"/>
        <v/>
      </c>
      <c r="BF544" s="750" t="str">
        <f t="shared" si="1754"/>
        <v/>
      </c>
      <c r="BG544" s="750" t="str">
        <f t="shared" si="1754"/>
        <v/>
      </c>
      <c r="BH544" s="750" t="str">
        <f t="shared" si="1754"/>
        <v/>
      </c>
      <c r="BI544" s="750" t="str">
        <f t="shared" si="1754"/>
        <v/>
      </c>
      <c r="BJ544" s="750" t="str">
        <f t="shared" si="1754"/>
        <v/>
      </c>
      <c r="BK544" s="750" t="str">
        <f t="shared" si="1754"/>
        <v/>
      </c>
      <c r="BL544" s="750" t="str">
        <f t="shared" si="1754"/>
        <v/>
      </c>
      <c r="BM544" s="750" t="str">
        <f t="shared" si="1754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5">IF(C546="","",C546*C547/C$46/365/$G$1)</f>
        <v/>
      </c>
      <c r="D548" s="753" t="str">
        <f t="shared" ref="D548" si="1756">IF(D546="","",D546*D547/D$46/365/$G$1)</f>
        <v/>
      </c>
      <c r="E548" s="753" t="str">
        <f t="shared" ref="E548" si="1757">IF(E546="","",E546*E547/E$46/365/$G$1)</f>
        <v/>
      </c>
      <c r="F548" s="753" t="str">
        <f t="shared" ref="F548" si="1758">IF(F546="","",F546*F547/F$46/365/$G$1)</f>
        <v/>
      </c>
      <c r="G548" s="753" t="str">
        <f t="shared" ref="G548" si="1759">IF(G546="","",G546*G547/G$46/365/$G$1)</f>
        <v/>
      </c>
      <c r="H548" s="753" t="str">
        <f t="shared" ref="H548" si="1760">IF(H546="","",H546*H547/H$46/365/$G$1)</f>
        <v/>
      </c>
      <c r="I548" s="753" t="str">
        <f t="shared" ref="I548" si="1761">IF(I546="","",I546*I547/I$46/365/$G$1)</f>
        <v/>
      </c>
      <c r="J548" s="753" t="str">
        <f t="shared" ref="J548" si="1762">IF(J546="","",J546*J547/J$46/365/$G$1)</f>
        <v/>
      </c>
      <c r="K548" s="753" t="str">
        <f t="shared" ref="K548" si="1763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4">IF(U546="","",U546*U547/U$46/365/$G$1)</f>
        <v/>
      </c>
      <c r="V548" s="753" t="str">
        <f t="shared" ref="V548" si="1765">IF(V546="","",V546*V547/V$46/365/$G$1)</f>
        <v/>
      </c>
      <c r="W548" s="753" t="str">
        <f t="shared" ref="W548" si="1766">IF(W546="","",W546*W547/W$46/365/$G$1)</f>
        <v/>
      </c>
      <c r="X548" s="753" t="str">
        <f t="shared" ref="X548" si="1767">IF(X546="","",X546*X547/X$46/365/$G$1)</f>
        <v/>
      </c>
      <c r="Y548" s="753" t="str">
        <f t="shared" ref="Y548" si="1768">IF(Y546="","",Y546*Y547/Y$46/365/$G$1)</f>
        <v/>
      </c>
      <c r="Z548" s="753" t="str">
        <f t="shared" ref="Z548" si="1769">IF(Z546="","",Z546*Z547/Z$46/365/$G$1)</f>
        <v/>
      </c>
      <c r="AA548" s="753" t="str">
        <f t="shared" ref="AA548" si="1770">IF(AA546="","",AA546*AA547/AA$46/365/$G$1)</f>
        <v/>
      </c>
      <c r="AB548" s="753" t="str">
        <f t="shared" ref="AB548" si="1771">IF(AB546="","",AB546*AB547/AB$46/365/$G$1)</f>
        <v/>
      </c>
      <c r="AC548" s="753" t="str">
        <f t="shared" ref="AC548" si="1772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3">IF(AM546="","",AM546*AM547/AM$46/365/$G$1)</f>
        <v/>
      </c>
      <c r="AN548" s="753">
        <f t="shared" ref="AN548" si="1774">IF(AN546="","",AN546*AN547/AN$46/365/$G$1)</f>
        <v>1.6272312162723124E-3</v>
      </c>
      <c r="AO548" s="753" t="str">
        <f t="shared" ref="AO548" si="1775">IF(AO546="","",AO546*AO547/AO$46/365/$G$1)</f>
        <v/>
      </c>
      <c r="AP548" s="753" t="str">
        <f t="shared" ref="AP548" si="1776">IF(AP546="","",AP546*AP547/AP$46/365/$G$1)</f>
        <v/>
      </c>
      <c r="AQ548" s="753" t="str">
        <f t="shared" ref="AQ548" si="1777">IF(AQ546="","",AQ546*AQ547/AQ$46/365/$G$1)</f>
        <v/>
      </c>
      <c r="AR548" s="753" t="str">
        <f t="shared" ref="AR548" si="1778">IF(AR546="","",AR546*AR547/AR$46/365/$G$1)</f>
        <v/>
      </c>
      <c r="AS548" s="753" t="str">
        <f t="shared" ref="AS548" si="1779">IF(AS546="","",AS546*AS547/AS$46/365/$G$1)</f>
        <v/>
      </c>
      <c r="AT548" s="753" t="str">
        <f t="shared" ref="AT548" si="1780">IF(AT546="","",AT546*AT547/AT$46/365/$G$1)</f>
        <v/>
      </c>
      <c r="AU548" s="753" t="str">
        <f t="shared" ref="AU548" si="1781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2">IF(BE546="","",BE546*BE547/BE$46/365/$G$1)</f>
        <v/>
      </c>
      <c r="BF548" s="753" t="str">
        <f t="shared" ref="BF548" si="1783">IF(BF546="","",BF546*BF547/BF$46/365/$G$1)</f>
        <v/>
      </c>
      <c r="BG548" s="753" t="str">
        <f t="shared" ref="BG548" si="1784">IF(BG546="","",BG546*BG547/BG$46/365/$G$1)</f>
        <v/>
      </c>
      <c r="BH548" s="753" t="str">
        <f t="shared" ref="BH548" si="1785">IF(BH546="","",BH546*BH547/BH$46/365/$G$1)</f>
        <v/>
      </c>
      <c r="BI548" s="753" t="str">
        <f t="shared" ref="BI548" si="1786">IF(BI546="","",BI546*BI547/BI$46/365/$G$1)</f>
        <v/>
      </c>
      <c r="BJ548" s="753" t="str">
        <f t="shared" ref="BJ548" si="1787">IF(BJ546="","",BJ546*BJ547/BJ$46/365/$G$1)</f>
        <v/>
      </c>
      <c r="BK548" s="753" t="str">
        <f t="shared" ref="BK548" si="1788">IF(BK546="","",BK546*BK547/BK$46/365/$G$1)</f>
        <v/>
      </c>
      <c r="BL548" s="753" t="str">
        <f t="shared" ref="BL548" si="1789">IF(BL546="","",BL546*BL547/BL$46/365/$G$1)</f>
        <v/>
      </c>
      <c r="BM548" s="753" t="str">
        <f t="shared" ref="BM548" si="1790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1">IF(BV546="","",BV546*BV547/BV$46/365/$G$1)</f>
        <v/>
      </c>
      <c r="BW548" s="753" t="str">
        <f t="shared" ref="BW548" si="1792">IF(BW546="","",BW546*BW547/BW$46/365/$G$1)</f>
        <v/>
      </c>
      <c r="BX548" s="753" t="str">
        <f t="shared" ref="BX548" si="1793">IF(BX546="","",BX546*BX547/BX$46/365/$G$1)</f>
        <v/>
      </c>
      <c r="BY548" s="753" t="str">
        <f t="shared" ref="BY548" si="1794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5"/>
        <v/>
      </c>
      <c r="CG548" s="1326" t="str">
        <f t="shared" si="1795"/>
        <v/>
      </c>
      <c r="CH548" s="1327">
        <f t="shared" si="1795"/>
        <v>1.6272312162723124E-3</v>
      </c>
      <c r="CI548" s="1326" t="str">
        <f t="shared" si="1795"/>
        <v/>
      </c>
      <c r="CJ548" s="1326" t="str">
        <f t="shared" si="1795"/>
        <v/>
      </c>
      <c r="CK548" s="1326" t="str">
        <f t="shared" si="1795"/>
        <v/>
      </c>
      <c r="CL548" s="1326" t="str">
        <f t="shared" si="1795"/>
        <v/>
      </c>
      <c r="CM548" s="1325" t="str">
        <f t="shared" si="1795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6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6"/>
        <v/>
      </c>
      <c r="CG549" s="1323" t="str">
        <f t="shared" si="1796"/>
        <v/>
      </c>
      <c r="CH549" s="1324">
        <f t="shared" si="1796"/>
        <v>28</v>
      </c>
      <c r="CI549" s="1323" t="str">
        <f t="shared" si="1796"/>
        <v/>
      </c>
      <c r="CJ549" s="1323" t="str">
        <f t="shared" si="1796"/>
        <v/>
      </c>
      <c r="CK549" s="1323" t="str">
        <f t="shared" si="1796"/>
        <v/>
      </c>
      <c r="CL549" s="1323" t="str">
        <f t="shared" si="1796"/>
        <v/>
      </c>
      <c r="CM549" s="1322" t="str">
        <f t="shared" si="1796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7">IF(C549="","",C546*C549)</f>
        <v/>
      </c>
      <c r="D550" s="750" t="str">
        <f t="shared" ref="D550" si="1798">IF(D549="","",D546*D549)</f>
        <v/>
      </c>
      <c r="E550" s="750" t="str">
        <f t="shared" ref="E550" si="1799">IF(E549="","",E546*E549)</f>
        <v/>
      </c>
      <c r="F550" s="750" t="str">
        <f t="shared" ref="F550" si="1800">IF(F549="","",F546*F549)</f>
        <v/>
      </c>
      <c r="G550" s="750" t="str">
        <f t="shared" ref="G550" si="1801">IF(G549="","",G546*G549)</f>
        <v/>
      </c>
      <c r="H550" s="750" t="str">
        <f t="shared" ref="H550" si="1802">IF(H549="","",H546*H549)</f>
        <v/>
      </c>
      <c r="I550" s="750" t="str">
        <f t="shared" ref="I550" si="1803">IF(I549="","",I546*I549)</f>
        <v/>
      </c>
      <c r="J550" s="750" t="str">
        <f t="shared" ref="J550" si="1804">IF(J549="","",J546*J549)</f>
        <v/>
      </c>
      <c r="K550" s="750" t="str">
        <f t="shared" ref="K550" si="1805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6">IF(U549="","",U546*U549)</f>
        <v/>
      </c>
      <c r="V550" s="750" t="str">
        <f t="shared" ref="V550" si="1807">IF(V549="","",V546*V549)</f>
        <v/>
      </c>
      <c r="W550" s="750" t="str">
        <f t="shared" ref="W550" si="1808">IF(W549="","",W546*W549)</f>
        <v/>
      </c>
      <c r="X550" s="750" t="str">
        <f t="shared" ref="X550" si="1809">IF(X549="","",X546*X549)</f>
        <v/>
      </c>
      <c r="Y550" s="750" t="str">
        <f t="shared" ref="Y550" si="1810">IF(Y549="","",Y546*Y549)</f>
        <v/>
      </c>
      <c r="Z550" s="750" t="str">
        <f t="shared" ref="Z550" si="1811">IF(Z549="","",Z546*Z549)</f>
        <v/>
      </c>
      <c r="AA550" s="750" t="str">
        <f t="shared" ref="AA550" si="1812">IF(AA549="","",AA546*AA549)</f>
        <v/>
      </c>
      <c r="AB550" s="750" t="str">
        <f t="shared" ref="AB550" si="1813">IF(AB549="","",AB546*AB549)</f>
        <v/>
      </c>
      <c r="AC550" s="750" t="str">
        <f t="shared" ref="AC550" si="1814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5">IF(AM549="","",AM546*AM549)</f>
        <v/>
      </c>
      <c r="AN550" s="750">
        <f t="shared" ref="AN550" si="1816">IF(AN549="","",AN546*AN549)</f>
        <v>112</v>
      </c>
      <c r="AO550" s="750" t="str">
        <f t="shared" ref="AO550" si="1817">IF(AO549="","",AO546*AO549)</f>
        <v/>
      </c>
      <c r="AP550" s="750" t="str">
        <f t="shared" ref="AP550" si="1818">IF(AP549="","",AP546*AP549)</f>
        <v/>
      </c>
      <c r="AQ550" s="750" t="str">
        <f t="shared" ref="AQ550" si="1819">IF(AQ549="","",AQ546*AQ549)</f>
        <v/>
      </c>
      <c r="AR550" s="750" t="str">
        <f t="shared" ref="AR550" si="1820">IF(AR549="","",AR546*AR549)</f>
        <v/>
      </c>
      <c r="AS550" s="750" t="str">
        <f t="shared" ref="AS550" si="1821">IF(AS549="","",AS546*AS549)</f>
        <v/>
      </c>
      <c r="AT550" s="750" t="str">
        <f t="shared" ref="AT550" si="1822">IF(AT549="","",AT546*AT549)</f>
        <v/>
      </c>
      <c r="AU550" s="750" t="str">
        <f t="shared" ref="AU550" si="1823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4">IF(BE549="","",BE546*BE549)</f>
        <v/>
      </c>
      <c r="BF550" s="750" t="str">
        <f t="shared" ref="BF550" si="1825">IF(BF549="","",BF546*BF549)</f>
        <v/>
      </c>
      <c r="BG550" s="750" t="str">
        <f t="shared" ref="BG550" si="1826">IF(BG549="","",BG546*BG549)</f>
        <v/>
      </c>
      <c r="BH550" s="750" t="str">
        <f t="shared" ref="BH550" si="1827">IF(BH549="","",BH546*BH549)</f>
        <v/>
      </c>
      <c r="BI550" s="750" t="str">
        <f t="shared" ref="BI550" si="1828">IF(BI549="","",BI546*BI549)</f>
        <v/>
      </c>
      <c r="BJ550" s="750" t="str">
        <f t="shared" ref="BJ550" si="1829">IF(BJ549="","",BJ546*BJ549)</f>
        <v/>
      </c>
      <c r="BK550" s="750" t="str">
        <f t="shared" ref="BK550" si="1830">IF(BK549="","",BK546*BK549)</f>
        <v/>
      </c>
      <c r="BL550" s="750" t="str">
        <f t="shared" ref="BL550" si="1831">IF(BL549="","",BL546*BL549)</f>
        <v/>
      </c>
      <c r="BM550" s="750" t="str">
        <f t="shared" ref="BM550" si="1832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3">IF(BV549="","",BV546*BV549)</f>
        <v/>
      </c>
      <c r="BW550" s="750" t="str">
        <f t="shared" ref="BW550" si="1834">IF(BW549="","",BW546*BW549)</f>
        <v/>
      </c>
      <c r="BX550" s="750" t="str">
        <f t="shared" ref="BX550" si="1835">IF(BX549="","",BX546*BX549)</f>
        <v/>
      </c>
      <c r="BY550" s="750" t="str">
        <f t="shared" ref="BY550" si="1836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6"/>
        <v/>
      </c>
      <c r="CF550" s="1323" t="str">
        <f t="shared" si="1796"/>
        <v/>
      </c>
      <c r="CG550" s="1323" t="str">
        <f t="shared" si="1796"/>
        <v/>
      </c>
      <c r="CH550" s="1324">
        <f t="shared" si="1796"/>
        <v>112</v>
      </c>
      <c r="CI550" s="1323" t="str">
        <f t="shared" si="1796"/>
        <v/>
      </c>
      <c r="CJ550" s="1323" t="str">
        <f t="shared" si="1796"/>
        <v/>
      </c>
      <c r="CK550" s="1323" t="str">
        <f t="shared" si="1796"/>
        <v/>
      </c>
      <c r="CL550" s="1323" t="str">
        <f t="shared" si="1796"/>
        <v/>
      </c>
      <c r="CM550" s="1322" t="str">
        <f t="shared" si="1796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6"/>
        <v>19.68</v>
      </c>
      <c r="CF552" s="1323">
        <f t="shared" si="1796"/>
        <v>20.5</v>
      </c>
      <c r="CG552" s="1323">
        <f t="shared" si="1796"/>
        <v>24.6</v>
      </c>
      <c r="CH552" s="1324">
        <f t="shared" si="1796"/>
        <v>29.52</v>
      </c>
      <c r="CI552" s="1323">
        <f t="shared" si="1796"/>
        <v>34.44</v>
      </c>
      <c r="CJ552" s="1323">
        <f t="shared" si="1796"/>
        <v>39.6</v>
      </c>
      <c r="CK552" s="1323">
        <f t="shared" si="1796"/>
        <v>41</v>
      </c>
      <c r="CL552" s="1323">
        <f t="shared" si="1796"/>
        <v>41</v>
      </c>
      <c r="CM552" s="1322" t="str">
        <f t="shared" si="1796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1200*$K$1</f>
        <v>5024.16</v>
      </c>
      <c r="C553" s="751">
        <f t="shared" ref="C553:K553" si="1837">1200*$K$1</f>
        <v>5024.16</v>
      </c>
      <c r="D553" s="751">
        <f t="shared" si="1837"/>
        <v>5024.16</v>
      </c>
      <c r="E553" s="751">
        <f t="shared" si="1837"/>
        <v>5024.16</v>
      </c>
      <c r="F553" s="751">
        <f t="shared" si="1837"/>
        <v>5024.16</v>
      </c>
      <c r="G553" s="751">
        <f t="shared" si="1837"/>
        <v>5024.16</v>
      </c>
      <c r="H553" s="751">
        <f t="shared" si="1837"/>
        <v>5024.16</v>
      </c>
      <c r="I553" s="751">
        <f t="shared" si="1837"/>
        <v>5024.16</v>
      </c>
      <c r="J553" s="751">
        <f t="shared" si="1837"/>
        <v>5024.16</v>
      </c>
      <c r="K553" s="751">
        <f t="shared" si="1837"/>
        <v>5024.16</v>
      </c>
      <c r="L553" s="751"/>
      <c r="M553" s="751"/>
      <c r="N553" s="751"/>
      <c r="O553" s="751"/>
      <c r="P553" s="751"/>
      <c r="Q553" s="751"/>
      <c r="R553" s="751"/>
      <c r="S553" s="593"/>
      <c r="T553" s="751">
        <f>1200*$K$1</f>
        <v>5024.16</v>
      </c>
      <c r="U553" s="751">
        <f t="shared" ref="U553:AC553" si="1838">1200*$K$1</f>
        <v>5024.16</v>
      </c>
      <c r="V553" s="751">
        <f t="shared" si="1838"/>
        <v>5024.16</v>
      </c>
      <c r="W553" s="751">
        <f t="shared" si="1838"/>
        <v>5024.16</v>
      </c>
      <c r="X553" s="751">
        <f t="shared" si="1838"/>
        <v>5024.16</v>
      </c>
      <c r="Y553" s="751">
        <f t="shared" si="1838"/>
        <v>5024.16</v>
      </c>
      <c r="Z553" s="751">
        <f t="shared" si="1838"/>
        <v>5024.16</v>
      </c>
      <c r="AA553" s="751">
        <f t="shared" si="1838"/>
        <v>5024.16</v>
      </c>
      <c r="AB553" s="751">
        <f t="shared" si="1838"/>
        <v>5024.16</v>
      </c>
      <c r="AC553" s="751">
        <f t="shared" si="1838"/>
        <v>5024.16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1200*$K$1</f>
        <v>5024.16</v>
      </c>
      <c r="AM553" s="751">
        <f t="shared" ref="AM553:AU553" si="1839">1200*$K$1</f>
        <v>5024.16</v>
      </c>
      <c r="AN553" s="751">
        <f t="shared" si="1839"/>
        <v>5024.16</v>
      </c>
      <c r="AO553" s="751">
        <f t="shared" si="1839"/>
        <v>5024.16</v>
      </c>
      <c r="AP553" s="751">
        <f t="shared" si="1839"/>
        <v>5024.16</v>
      </c>
      <c r="AQ553" s="751">
        <f t="shared" si="1839"/>
        <v>5024.16</v>
      </c>
      <c r="AR553" s="751">
        <f t="shared" si="1839"/>
        <v>5024.16</v>
      </c>
      <c r="AS553" s="751">
        <f t="shared" si="1839"/>
        <v>5024.16</v>
      </c>
      <c r="AT553" s="751">
        <f t="shared" si="1839"/>
        <v>5024.16</v>
      </c>
      <c r="AU553" s="751">
        <f t="shared" si="1839"/>
        <v>5024.16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1200*$K$1</f>
        <v>5024.16</v>
      </c>
      <c r="BE553" s="751">
        <f t="shared" ref="BE553:BM553" si="1840">1200*$K$1</f>
        <v>5024.16</v>
      </c>
      <c r="BF553" s="751">
        <f t="shared" si="1840"/>
        <v>5024.16</v>
      </c>
      <c r="BG553" s="751">
        <f t="shared" si="1840"/>
        <v>5024.16</v>
      </c>
      <c r="BH553" s="751">
        <f t="shared" si="1840"/>
        <v>5024.16</v>
      </c>
      <c r="BI553" s="751">
        <f t="shared" si="1840"/>
        <v>5024.16</v>
      </c>
      <c r="BJ553" s="751">
        <f t="shared" si="1840"/>
        <v>5024.16</v>
      </c>
      <c r="BK553" s="751">
        <f t="shared" si="1840"/>
        <v>5024.16</v>
      </c>
      <c r="BL553" s="751">
        <f t="shared" si="1840"/>
        <v>5024.16</v>
      </c>
      <c r="BM553" s="751">
        <f t="shared" si="1840"/>
        <v>5024.16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ref="BV553:BY553" si="1841">1200*$K$1</f>
        <v>5024.16</v>
      </c>
      <c r="BW553" s="751">
        <f t="shared" si="1841"/>
        <v>5024.16</v>
      </c>
      <c r="BX553" s="751">
        <f t="shared" si="1841"/>
        <v>5024.16</v>
      </c>
      <c r="BY553" s="751">
        <f t="shared" si="1841"/>
        <v>5024.16</v>
      </c>
      <c r="BZ553" s="588">
        <f>IF(DE553&lt;3,"",(SUM(B553:R553)-MIN(B553:R553)-MAX(B553:R553))/(DE553-2))</f>
        <v>5024.16</v>
      </c>
      <c r="CA553" s="588">
        <f>IF(DF553&lt;3,"",(SUM(T553:AJ553)-MIN(T553:AJ553)-MAX(T553:AJ553))/(DF553-2))</f>
        <v>5024.16</v>
      </c>
      <c r="CB553" s="588">
        <f>IF(DG553&lt;3,"",(SUM(AL553:BB553)-MIN(AL553:BB553)-MAX(AL553:BB553))/(DG553-2))</f>
        <v>5024.16</v>
      </c>
      <c r="CC553" s="679">
        <f>IF(DH553&lt;3,"",(SUM(BD553:BT553)-MIN(BD553:BT553)-MAX(BD553:BT553))/(DH553-2))</f>
        <v>5024.16</v>
      </c>
      <c r="CD553" s="1322">
        <f t="shared" si="1500"/>
        <v>5024.16</v>
      </c>
      <c r="CE553" s="1323">
        <f t="shared" si="1796"/>
        <v>5024.16</v>
      </c>
      <c r="CF553" s="1323">
        <f t="shared" si="1796"/>
        <v>5024.16</v>
      </c>
      <c r="CG553" s="1323">
        <f t="shared" si="1796"/>
        <v>5024.16</v>
      </c>
      <c r="CH553" s="1324">
        <f t="shared" si="1796"/>
        <v>5024.16</v>
      </c>
      <c r="CI553" s="1323">
        <f t="shared" si="1796"/>
        <v>5024.16</v>
      </c>
      <c r="CJ553" s="1323">
        <f t="shared" si="1796"/>
        <v>5024.16</v>
      </c>
      <c r="CK553" s="1323">
        <f t="shared" si="1796"/>
        <v>5024.16</v>
      </c>
      <c r="CL553" s="1323">
        <f t="shared" si="1796"/>
        <v>5024.16</v>
      </c>
      <c r="CM553" s="1322">
        <f t="shared" si="1796"/>
        <v>5024.16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5024.16</v>
      </c>
      <c r="CS553" s="541">
        <f t="shared" si="1484"/>
        <v>5024.16</v>
      </c>
      <c r="CT553" s="541">
        <f t="shared" si="1485"/>
        <v>5024.16</v>
      </c>
      <c r="CU553" s="542">
        <f t="shared" si="1486"/>
        <v>5024.16</v>
      </c>
      <c r="CV553" s="542">
        <f t="shared" si="1487"/>
        <v>5024.16</v>
      </c>
      <c r="CW553" s="542">
        <f t="shared" si="1488"/>
        <v>5024.16</v>
      </c>
      <c r="CX553" s="541">
        <f t="shared" si="1489"/>
        <v>5024.16</v>
      </c>
      <c r="CY553" s="541">
        <f t="shared" si="1490"/>
        <v>5024.16</v>
      </c>
      <c r="CZ553" s="541">
        <f t="shared" si="1491"/>
        <v>5024.16</v>
      </c>
      <c r="DA553" s="541">
        <f t="shared" si="1492"/>
        <v>5024.16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2">IF(C552="","",C552*C553/C$46/365/$G$1)</f>
        <v/>
      </c>
      <c r="D554" s="753" t="str">
        <f t="shared" ref="D554" si="1843">IF(D552="","",D552*D553/D$46/365/$G$1)</f>
        <v/>
      </c>
      <c r="E554" s="753">
        <f t="shared" ref="E554" si="1844">IF(E552="","",E552*E553/E$46/365/$G$1)</f>
        <v>3.2624415584415583E-4</v>
      </c>
      <c r="F554" s="753">
        <f t="shared" ref="F554" si="1845">IF(F552="","",F552*F553/F$46/365/$G$1)</f>
        <v>3.206577833125778E-4</v>
      </c>
      <c r="G554" s="753">
        <f t="shared" ref="G554" si="1846">IF(G552="","",G552*G553/G$46/365/$G$1)</f>
        <v>3.206577833125778E-4</v>
      </c>
      <c r="H554" s="753" t="str">
        <f t="shared" ref="H554" si="1847">IF(H552="","",H552*H553/H$46/365/$G$1)</f>
        <v/>
      </c>
      <c r="I554" s="753" t="str">
        <f t="shared" ref="I554" si="1848">IF(I552="","",I552*I553/I$46/365/$G$1)</f>
        <v/>
      </c>
      <c r="J554" s="753" t="str">
        <f t="shared" ref="J554" si="1849">IF(J552="","",J552*J553/J$46/365/$G$1)</f>
        <v/>
      </c>
      <c r="K554" s="753" t="str">
        <f t="shared" ref="K554" si="1850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3.2981943426436578E-3</v>
      </c>
      <c r="U554" s="753" t="str">
        <f t="shared" ref="U554" si="1851">IF(U552="","",U552*U553/U$46/365/$G$1)</f>
        <v/>
      </c>
      <c r="V554" s="753">
        <f t="shared" ref="V554" si="1852">IF(V552="","",V552*V553/V$46/365/$G$1)</f>
        <v>2.1987962284291053E-3</v>
      </c>
      <c r="W554" s="753" t="str">
        <f t="shared" ref="W554" si="1853">IF(W552="","",W552*W553/W$46/365/$G$1)</f>
        <v/>
      </c>
      <c r="X554" s="753" t="str">
        <f t="shared" ref="X554" si="1854">IF(X552="","",X552*X553/X$46/365/$G$1)</f>
        <v/>
      </c>
      <c r="Y554" s="753" t="str">
        <f t="shared" ref="Y554" si="1855">IF(Y552="","",Y552*Y553/Y$46/365/$G$1)</f>
        <v/>
      </c>
      <c r="Z554" s="753" t="str">
        <f t="shared" ref="Z554" si="1856">IF(Z552="","",Z552*Z553/Z$46/365/$G$1)</f>
        <v/>
      </c>
      <c r="AA554" s="753" t="str">
        <f t="shared" ref="AA554" si="1857">IF(AA552="","",AA552*AA553/AA$46/365/$G$1)</f>
        <v/>
      </c>
      <c r="AB554" s="753" t="str">
        <f t="shared" ref="AB554" si="1858">IF(AB552="","",AB552*AB553/AB$46/365/$G$1)</f>
        <v/>
      </c>
      <c r="AC554" s="753" t="str">
        <f t="shared" ref="AC554" si="1859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6.4131556662515568E-3</v>
      </c>
      <c r="AM554" s="753">
        <f t="shared" ref="AM554" si="1860">IF(AM552="","",AM552*AM553/AM$46/365/$G$1)</f>
        <v>8.8488140900195699E-3</v>
      </c>
      <c r="AN554" s="753">
        <f t="shared" ref="AN554" si="1861">IF(AN552="","",AN552*AN553/AN$46/365/$G$1)</f>
        <v>3.5628642590286425E-3</v>
      </c>
      <c r="AO554" s="753">
        <f t="shared" ref="AO554" si="1862">IF(AO552="","",AO552*AO553/AO$46/365/$G$1)</f>
        <v>9.161650951787937E-3</v>
      </c>
      <c r="AP554" s="753">
        <f t="shared" ref="AP554" si="1863">IF(AP552="","",AP552*AP553/AP$46/365/$G$1)</f>
        <v>3.847893399750934E-3</v>
      </c>
      <c r="AQ554" s="753">
        <f t="shared" ref="AQ554" si="1864">IF(AQ552="","",AQ552*AQ553/AQ$46/365/$G$1)</f>
        <v>6.7338134495641341E-3</v>
      </c>
      <c r="AR554" s="753">
        <f t="shared" ref="AR554" si="1865">IF(AR552="","",AR552*AR553/AR$46/365/$G$1)</f>
        <v>8.0164445828144453E-3</v>
      </c>
      <c r="AS554" s="753" t="str">
        <f t="shared" ref="AS554" si="1866">IF(AS552="","",AS552*AS553/AS$46/365/$G$1)</f>
        <v/>
      </c>
      <c r="AT554" s="753" t="str">
        <f t="shared" ref="AT554" si="1867">IF(AT552="","",AT552*AT553/AT$46/365/$G$1)</f>
        <v/>
      </c>
      <c r="AU554" s="753">
        <f t="shared" ref="AU554" si="1868">IF(AU552="","",AU552*AU553/AU$46/365/$G$1)</f>
        <v>6.5963886852873155E-3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9">IF(BE552="","",BE552*BE553/BE$46/365/$G$1)</f>
        <v/>
      </c>
      <c r="BF554" s="753" t="str">
        <f t="shared" ref="BF554" si="1870">IF(BF552="","",BF552*BF553/BF$46/365/$G$1)</f>
        <v/>
      </c>
      <c r="BG554" s="753" t="str">
        <f t="shared" ref="BG554" si="1871">IF(BG552="","",BG552*BG553/BG$46/365/$G$1)</f>
        <v/>
      </c>
      <c r="BH554" s="753" t="str">
        <f t="shared" ref="BH554" si="1872">IF(BH552="","",BH552*BH553/BH$46/365/$G$1)</f>
        <v/>
      </c>
      <c r="BI554" s="753" t="str">
        <f t="shared" ref="BI554" si="1873">IF(BI552="","",BI552*BI553/BI$46/365/$G$1)</f>
        <v/>
      </c>
      <c r="BJ554" s="753" t="str">
        <f t="shared" ref="BJ554" si="1874">IF(BJ552="","",BJ552*BJ553/BJ$46/365/$G$1)</f>
        <v/>
      </c>
      <c r="BK554" s="753" t="str">
        <f t="shared" ref="BK554" si="1875">IF(BK552="","",BK552*BK553/BK$46/365/$G$1)</f>
        <v/>
      </c>
      <c r="BL554" s="753" t="str">
        <f t="shared" ref="BL554" si="1876">IF(BL552="","",BL552*BL553/BL$46/365/$G$1)</f>
        <v/>
      </c>
      <c r="BM554" s="753" t="str">
        <f t="shared" ref="BM554" si="1877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8">IF(BV552="","",BV552*BV553/BV$46/365/$G$1)</f>
        <v>3.9104607721046077E-4</v>
      </c>
      <c r="BW554" s="753">
        <f t="shared" ref="BW554" si="1879">IF(BW552="","",BW552*BW553/BW$46/365/$G$1)</f>
        <v>2.9328455790784552E-3</v>
      </c>
      <c r="BX554" s="753">
        <f t="shared" ref="BX554" si="1880">IF(BX552="","",BX552*BX553/BX$46/365/$G$1)</f>
        <v>6.7036470378936128E-3</v>
      </c>
      <c r="BY554" s="753" t="str">
        <f t="shared" ref="BY554" si="1881">IF(BY552="","",BY552*BY553/BY$46/365/$G$1)</f>
        <v/>
      </c>
      <c r="BZ554" s="613">
        <f>IF(DE554&lt;3,"",(SUM(B554:R554)-MIN(B554:R554)-MAX(B554:R554))/(DE554-2))</f>
        <v>3.2065778331257774E-4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6.7427516456146598E-3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6"/>
        <v>3.5628642590286425E-3</v>
      </c>
      <c r="CF554" s="1326">
        <f t="shared" si="1796"/>
        <v>3.847893399750934E-3</v>
      </c>
      <c r="CG554" s="1326">
        <f t="shared" si="1796"/>
        <v>6.4131556662515568E-3</v>
      </c>
      <c r="CH554" s="1327">
        <f t="shared" si="1796"/>
        <v>6.5963886852873155E-3</v>
      </c>
      <c r="CI554" s="1326">
        <f t="shared" si="1796"/>
        <v>6.7338134495641341E-3</v>
      </c>
      <c r="CJ554" s="1326">
        <f t="shared" si="1796"/>
        <v>8.0164445828144453E-3</v>
      </c>
      <c r="CK554" s="1326">
        <f t="shared" si="1796"/>
        <v>8.8488140900195699E-3</v>
      </c>
      <c r="CL554" s="1326">
        <f t="shared" si="1796"/>
        <v>9.161650951787937E-3</v>
      </c>
      <c r="CM554" s="1325" t="str">
        <f t="shared" ref="CM554" si="188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6"/>
        <v>19.5</v>
      </c>
      <c r="CF555" s="1323">
        <f t="shared" si="1796"/>
        <v>23</v>
      </c>
      <c r="CG555" s="1323">
        <f t="shared" si="1796"/>
        <v>23.2</v>
      </c>
      <c r="CH555" s="1324">
        <f t="shared" si="1796"/>
        <v>23.2</v>
      </c>
      <c r="CI555" s="1323">
        <f t="shared" si="1796"/>
        <v>23.2</v>
      </c>
      <c r="CJ555" s="1323">
        <f t="shared" si="1796"/>
        <v>23.2</v>
      </c>
      <c r="CK555" s="1323">
        <f t="shared" si="1796"/>
        <v>23.4</v>
      </c>
      <c r="CL555" s="1323">
        <f t="shared" si="1796"/>
        <v>26.8</v>
      </c>
      <c r="CM555" s="1322" t="str">
        <f t="shared" si="1796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3">IF(C555="","",C552*C555)</f>
        <v/>
      </c>
      <c r="D556" s="750" t="str">
        <f t="shared" ref="D556" si="1884">IF(D555="","",D552*D555)</f>
        <v/>
      </c>
      <c r="E556" s="750">
        <f t="shared" ref="E556" si="1885">IF(E555="","",E552*E555)</f>
        <v>28.47</v>
      </c>
      <c r="F556" s="750">
        <f t="shared" ref="F556" si="1886">IF(F555="","",F552*F555)</f>
        <v>36.08</v>
      </c>
      <c r="G556" s="750">
        <f t="shared" ref="G556" si="1887">IF(G555="","",G552*G555)</f>
        <v>49.199999999999996</v>
      </c>
      <c r="H556" s="750" t="str">
        <f t="shared" ref="H556" si="1888">IF(H555="","",H552*H555)</f>
        <v/>
      </c>
      <c r="I556" s="750" t="str">
        <f t="shared" ref="I556" si="1889">IF(I555="","",I552*I555)</f>
        <v/>
      </c>
      <c r="J556" s="750" t="str">
        <f t="shared" ref="J556" si="1890">IF(J555="","",J552*J555)</f>
        <v/>
      </c>
      <c r="K556" s="750" t="str">
        <f t="shared" ref="K556" si="1891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2">IF(U555="","",U552*U555)</f>
        <v/>
      </c>
      <c r="V556" s="750">
        <f t="shared" ref="V556" si="1893">IF(V555="","",V552*V555)</f>
        <v>228.28799999999998</v>
      </c>
      <c r="W556" s="750" t="str">
        <f t="shared" ref="W556" si="1894">IF(W555="","",W552*W555)</f>
        <v/>
      </c>
      <c r="X556" s="750" t="str">
        <f t="shared" ref="X556" si="1895">IF(X555="","",X552*X555)</f>
        <v/>
      </c>
      <c r="Y556" s="750" t="str">
        <f t="shared" ref="Y556" si="1896">IF(Y555="","",Y552*Y555)</f>
        <v/>
      </c>
      <c r="Z556" s="750" t="str">
        <f t="shared" ref="Z556" si="1897">IF(Z555="","",Z552*Z555)</f>
        <v/>
      </c>
      <c r="AA556" s="750" t="str">
        <f t="shared" ref="AA556" si="1898">IF(AA555="","",AA552*AA555)</f>
        <v/>
      </c>
      <c r="AB556" s="750" t="str">
        <f t="shared" ref="AB556" si="1899">IF(AB555="","",AB552*AB555)</f>
        <v/>
      </c>
      <c r="AC556" s="750" t="str">
        <f t="shared" ref="AC556" si="190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1">IF(AM555="","",AM552*AM555)</f>
        <v>910.80000000000007</v>
      </c>
      <c r="AN556" s="750">
        <f t="shared" ref="AN556" si="1902">IF(AN555="","",AN552*AN555)</f>
        <v>475.59999999999997</v>
      </c>
      <c r="AO556" s="750">
        <f t="shared" ref="AO556" si="1903">IF(AO555="","",AO552*AO555)</f>
        <v>959.4</v>
      </c>
      <c r="AP556" s="750">
        <f t="shared" ref="AP556" si="1904">IF(AP555="","",AP552*AP555)</f>
        <v>383.76</v>
      </c>
      <c r="AQ556" s="750">
        <f t="shared" ref="AQ556" si="1905">IF(AQ555="","",AQ552*AQ555)</f>
        <v>799.00799999999992</v>
      </c>
      <c r="AR556" s="750">
        <f t="shared" ref="AR556" si="1906">IF(AR555="","",AR552*AR555)</f>
        <v>951.19999999999993</v>
      </c>
      <c r="AS556" s="750" t="str">
        <f t="shared" ref="AS556" si="1907">IF(AS555="","",AS552*AS555)</f>
        <v/>
      </c>
      <c r="AT556" s="750" t="str">
        <f t="shared" ref="AT556" si="1908">IF(AT555="","",AT552*AT555)</f>
        <v/>
      </c>
      <c r="AU556" s="750">
        <f t="shared" ref="AU556" si="1909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0">IF(BE555="","",BE552*BE555)</f>
        <v/>
      </c>
      <c r="BF556" s="750" t="str">
        <f t="shared" ref="BF556" si="1911">IF(BF555="","",BF552*BF555)</f>
        <v/>
      </c>
      <c r="BG556" s="750" t="str">
        <f t="shared" ref="BG556" si="1912">IF(BG555="","",BG552*BG555)</f>
        <v/>
      </c>
      <c r="BH556" s="750" t="str">
        <f t="shared" ref="BH556" si="1913">IF(BH555="","",BH552*BH555)</f>
        <v/>
      </c>
      <c r="BI556" s="750" t="str">
        <f t="shared" ref="BI556" si="1914">IF(BI555="","",BI552*BI555)</f>
        <v/>
      </c>
      <c r="BJ556" s="750" t="str">
        <f t="shared" ref="BJ556" si="1915">IF(BJ555="","",BJ552*BJ555)</f>
        <v/>
      </c>
      <c r="BK556" s="750" t="str">
        <f t="shared" ref="BK556" si="1916">IF(BK555="","",BK552*BK555)</f>
        <v/>
      </c>
      <c r="BL556" s="750" t="str">
        <f t="shared" ref="BL556" si="1917">IF(BL555="","",BL552*BL555)</f>
        <v/>
      </c>
      <c r="BM556" s="750" t="str">
        <f t="shared" ref="BM556" si="1918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9">IF(BV555="","",BV552*BV555)</f>
        <v>46</v>
      </c>
      <c r="BW556" s="750">
        <f t="shared" ref="BW556" si="1920">IF(BW555="","",BW552*BW555)</f>
        <v>345</v>
      </c>
      <c r="BX556" s="750">
        <f t="shared" ref="BX556" si="1921">IF(BX555="","",BX552*BX555)</f>
        <v>690</v>
      </c>
      <c r="BY556" s="750" t="str">
        <f t="shared" ref="BY556" si="1922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6"/>
        <v>383.76</v>
      </c>
      <c r="CF556" s="1323">
        <f t="shared" si="1796"/>
        <v>475.59999999999997</v>
      </c>
      <c r="CG556" s="1323">
        <f t="shared" si="1796"/>
        <v>659.28000000000009</v>
      </c>
      <c r="CH556" s="1324">
        <f t="shared" si="1796"/>
        <v>684.86399999999992</v>
      </c>
      <c r="CI556" s="1323">
        <f t="shared" si="1796"/>
        <v>799.00799999999992</v>
      </c>
      <c r="CJ556" s="1323">
        <f t="shared" si="1796"/>
        <v>910.80000000000007</v>
      </c>
      <c r="CK556" s="1323">
        <f t="shared" si="1796"/>
        <v>951.19999999999993</v>
      </c>
      <c r="CL556" s="1323">
        <f t="shared" si="1796"/>
        <v>959.4</v>
      </c>
      <c r="CM556" s="1322" t="str">
        <f t="shared" si="1796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6"/>
        <v/>
      </c>
      <c r="CF558" s="1323" t="str">
        <f t="shared" si="1796"/>
        <v/>
      </c>
      <c r="CG558" s="1323">
        <f t="shared" si="1796"/>
        <v>5</v>
      </c>
      <c r="CH558" s="1324">
        <f t="shared" si="1796"/>
        <v>60</v>
      </c>
      <c r="CI558" s="1323">
        <f t="shared" si="1796"/>
        <v>100</v>
      </c>
      <c r="CJ558" s="1323" t="str">
        <f t="shared" si="1796"/>
        <v/>
      </c>
      <c r="CK558" s="1323" t="str">
        <f t="shared" si="1796"/>
        <v/>
      </c>
      <c r="CL558" s="1323" t="str">
        <f t="shared" si="1796"/>
        <v/>
      </c>
      <c r="CM558" s="1322" t="str">
        <f t="shared" si="1796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3">200*$K$1</f>
        <v>837.36</v>
      </c>
      <c r="D559" s="751">
        <f t="shared" si="1923"/>
        <v>837.36</v>
      </c>
      <c r="E559" s="751">
        <f t="shared" si="1923"/>
        <v>837.36</v>
      </c>
      <c r="F559" s="751">
        <f t="shared" si="1923"/>
        <v>837.36</v>
      </c>
      <c r="G559" s="751">
        <f t="shared" si="1923"/>
        <v>837.36</v>
      </c>
      <c r="H559" s="751">
        <f t="shared" si="1923"/>
        <v>837.36</v>
      </c>
      <c r="I559" s="751">
        <f t="shared" si="1923"/>
        <v>837.36</v>
      </c>
      <c r="J559" s="751">
        <f t="shared" si="1923"/>
        <v>837.36</v>
      </c>
      <c r="K559" s="751">
        <f t="shared" si="1923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4">200*$K$1</f>
        <v>837.36</v>
      </c>
      <c r="V559" s="751">
        <f t="shared" si="1924"/>
        <v>837.36</v>
      </c>
      <c r="W559" s="751">
        <f t="shared" si="1924"/>
        <v>837.36</v>
      </c>
      <c r="X559" s="751">
        <f t="shared" si="1924"/>
        <v>837.36</v>
      </c>
      <c r="Y559" s="751">
        <f t="shared" si="1924"/>
        <v>837.36</v>
      </c>
      <c r="Z559" s="751">
        <f t="shared" si="1924"/>
        <v>837.36</v>
      </c>
      <c r="AA559" s="751">
        <f t="shared" si="1924"/>
        <v>837.36</v>
      </c>
      <c r="AB559" s="751">
        <f t="shared" si="1924"/>
        <v>837.36</v>
      </c>
      <c r="AC559" s="751">
        <f t="shared" si="1924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5">200*$K$1</f>
        <v>837.36</v>
      </c>
      <c r="AN559" s="751">
        <f t="shared" si="1925"/>
        <v>837.36</v>
      </c>
      <c r="AO559" s="751">
        <f t="shared" si="1925"/>
        <v>837.36</v>
      </c>
      <c r="AP559" s="751">
        <f t="shared" si="1925"/>
        <v>837.36</v>
      </c>
      <c r="AQ559" s="751">
        <f t="shared" si="1925"/>
        <v>837.36</v>
      </c>
      <c r="AR559" s="751">
        <f t="shared" si="1925"/>
        <v>837.36</v>
      </c>
      <c r="AS559" s="751">
        <f t="shared" si="1925"/>
        <v>837.36</v>
      </c>
      <c r="AT559" s="751">
        <f t="shared" si="1925"/>
        <v>837.36</v>
      </c>
      <c r="AU559" s="751">
        <f t="shared" si="1925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6">200*$K$1</f>
        <v>837.36</v>
      </c>
      <c r="BF559" s="751">
        <f t="shared" si="1926"/>
        <v>837.36</v>
      </c>
      <c r="BG559" s="751">
        <f t="shared" si="1926"/>
        <v>837.36</v>
      </c>
      <c r="BH559" s="751">
        <f t="shared" si="1926"/>
        <v>837.36</v>
      </c>
      <c r="BI559" s="751">
        <f t="shared" si="1926"/>
        <v>837.36</v>
      </c>
      <c r="BJ559" s="751">
        <f t="shared" si="1926"/>
        <v>837.36</v>
      </c>
      <c r="BK559" s="751">
        <f t="shared" si="1926"/>
        <v>837.36</v>
      </c>
      <c r="BL559" s="751">
        <f t="shared" si="1926"/>
        <v>837.36</v>
      </c>
      <c r="BM559" s="751">
        <f t="shared" si="1926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6"/>
        <v>837.36</v>
      </c>
      <c r="BW559" s="751">
        <f t="shared" si="1926"/>
        <v>837.36</v>
      </c>
      <c r="BX559" s="751">
        <f t="shared" si="1926"/>
        <v>837.36</v>
      </c>
      <c r="BY559" s="751">
        <f t="shared" si="1926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6"/>
        <v>837.36</v>
      </c>
      <c r="CF559" s="1323">
        <f t="shared" si="1796"/>
        <v>837.36</v>
      </c>
      <c r="CG559" s="1323">
        <f t="shared" si="1796"/>
        <v>837.36</v>
      </c>
      <c r="CH559" s="1324">
        <f t="shared" si="1796"/>
        <v>837.36</v>
      </c>
      <c r="CI559" s="1323">
        <f t="shared" si="1796"/>
        <v>837.36</v>
      </c>
      <c r="CJ559" s="1323">
        <f t="shared" si="1796"/>
        <v>837.36</v>
      </c>
      <c r="CK559" s="1323">
        <f t="shared" si="1796"/>
        <v>837.36</v>
      </c>
      <c r="CL559" s="1323">
        <f t="shared" si="1796"/>
        <v>837.36</v>
      </c>
      <c r="CM559" s="1322">
        <f t="shared" si="1796"/>
        <v>837.36</v>
      </c>
      <c r="CN559" s="539" t="str">
        <f t="shared" ref="CN559:DC562" si="1927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7"/>
        <v/>
      </c>
      <c r="CP559" s="541" t="str">
        <f t="shared" si="1927"/>
        <v/>
      </c>
      <c r="CQ559" s="541" t="str">
        <f t="shared" si="1927"/>
        <v/>
      </c>
      <c r="CR559" s="541">
        <f t="shared" si="1927"/>
        <v>837.36</v>
      </c>
      <c r="CS559" s="541">
        <f t="shared" si="1927"/>
        <v>837.36</v>
      </c>
      <c r="CT559" s="541">
        <f t="shared" si="1927"/>
        <v>837.36</v>
      </c>
      <c r="CU559" s="542">
        <f t="shared" si="1927"/>
        <v>837.36</v>
      </c>
      <c r="CV559" s="542">
        <f t="shared" si="1927"/>
        <v>837.36</v>
      </c>
      <c r="CW559" s="542">
        <f t="shared" si="1927"/>
        <v>837.36</v>
      </c>
      <c r="CX559" s="541">
        <f t="shared" si="1927"/>
        <v>837.36</v>
      </c>
      <c r="CY559" s="541">
        <f t="shared" si="1927"/>
        <v>837.36</v>
      </c>
      <c r="CZ559" s="541">
        <f t="shared" si="1927"/>
        <v>837.36</v>
      </c>
      <c r="DA559" s="541">
        <f t="shared" si="1927"/>
        <v>837.36</v>
      </c>
      <c r="DB559" s="541" t="str">
        <f t="shared" si="1927"/>
        <v/>
      </c>
      <c r="DC559" s="540" t="str">
        <f t="shared" si="1927"/>
        <v/>
      </c>
      <c r="DD559" s="539" t="str">
        <f t="shared" ref="DD559:DD562" si="19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9">IF(C558="","",C558*C559/C$46/365/$G$1)</f>
        <v/>
      </c>
      <c r="D560" s="753">
        <f t="shared" ref="D560" si="1930">IF(D558="","",D558*D559/D$46/365/$G$1)</f>
        <v>1.4483188044831882E-4</v>
      </c>
      <c r="E560" s="753" t="str">
        <f t="shared" ref="E560" si="1931">IF(E558="","",E558*E559/E$46/365/$G$1)</f>
        <v/>
      </c>
      <c r="F560" s="753" t="str">
        <f t="shared" ref="F560" si="1932">IF(F558="","",F558*F559/F$46/365/$G$1)</f>
        <v/>
      </c>
      <c r="G560" s="753" t="str">
        <f t="shared" ref="G560" si="1933">IF(G558="","",G558*G559/G$46/365/$G$1)</f>
        <v/>
      </c>
      <c r="H560" s="753" t="str">
        <f t="shared" ref="H560" si="1934">IF(H558="","",H558*H559/H$46/365/$G$1)</f>
        <v/>
      </c>
      <c r="I560" s="753" t="str">
        <f t="shared" ref="I560" si="1935">IF(I558="","",I558*I559/I$46/365/$G$1)</f>
        <v/>
      </c>
      <c r="J560" s="753" t="str">
        <f t="shared" ref="J560" si="1936">IF(J558="","",J558*J559/J$46/365/$G$1)</f>
        <v/>
      </c>
      <c r="K560" s="753" t="str">
        <f t="shared" ref="K560" si="1937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8">IF(U558="","",U558*U559/U$46/365/$G$1)</f>
        <v/>
      </c>
      <c r="V560" s="753" t="str">
        <f t="shared" ref="V560" si="1939">IF(V558="","",V558*V559/V$46/365/$G$1)</f>
        <v/>
      </c>
      <c r="W560" s="753" t="str">
        <f t="shared" ref="W560" si="1940">IF(W558="","",W558*W559/W$46/365/$G$1)</f>
        <v/>
      </c>
      <c r="X560" s="753" t="str">
        <f t="shared" ref="X560" si="1941">IF(X558="","",X558*X559/X$46/365/$G$1)</f>
        <v/>
      </c>
      <c r="Y560" s="753" t="str">
        <f t="shared" ref="Y560" si="1942">IF(Y558="","",Y558*Y559/Y$46/365/$G$1)</f>
        <v/>
      </c>
      <c r="Z560" s="753" t="str">
        <f t="shared" ref="Z560" si="1943">IF(Z558="","",Z558*Z559/Z$46/365/$G$1)</f>
        <v/>
      </c>
      <c r="AA560" s="753" t="str">
        <f t="shared" ref="AA560" si="1944">IF(AA558="","",AA558*AA559/AA$46/365/$G$1)</f>
        <v/>
      </c>
      <c r="AB560" s="753" t="str">
        <f t="shared" ref="AB560" si="1945">IF(AB558="","",AB558*AB559/AB$46/365/$G$1)</f>
        <v/>
      </c>
      <c r="AC560" s="753">
        <f t="shared" ref="AC560" si="1946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7">IF(AM558="","",AM558*AM559/AM$46/365/$G$1)</f>
        <v>1.8621241771926705E-4</v>
      </c>
      <c r="AN560" s="753" t="str">
        <f t="shared" ref="AN560" si="1948">IF(AN558="","",AN558*AN559/AN$46/365/$G$1)</f>
        <v/>
      </c>
      <c r="AO560" s="753">
        <f t="shared" ref="AO560" si="1949">IF(AO558="","",AO558*AO559/AO$46/365/$G$1)</f>
        <v>2.2345490126312044E-3</v>
      </c>
      <c r="AP560" s="753" t="str">
        <f t="shared" ref="AP560" si="1950">IF(AP558="","",AP558*AP559/AP$46/365/$G$1)</f>
        <v/>
      </c>
      <c r="AQ560" s="753" t="str">
        <f t="shared" ref="AQ560" si="1951">IF(AQ558="","",AQ558*AQ559/AQ$46/365/$G$1)</f>
        <v/>
      </c>
      <c r="AR560" s="753" t="str">
        <f t="shared" ref="AR560" si="1952">IF(AR558="","",AR558*AR559/AR$46/365/$G$1)</f>
        <v/>
      </c>
      <c r="AS560" s="753" t="str">
        <f t="shared" ref="AS560" si="1953">IF(AS558="","",AS558*AS559/AS$46/365/$G$1)</f>
        <v/>
      </c>
      <c r="AT560" s="753">
        <f t="shared" ref="AT560" si="1954">IF(AT558="","",AT558*AT559/AT$46/365/$G$1)</f>
        <v>2.8966376089663761E-3</v>
      </c>
      <c r="AU560" s="753" t="str">
        <f t="shared" ref="AU560" si="1955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6">IF(BE558="","",BE558*BE559/BE$46/365/$G$1)</f>
        <v/>
      </c>
      <c r="BF560" s="753" t="str">
        <f t="shared" ref="BF560" si="1957">IF(BF558="","",BF558*BF559/BF$46/365/$G$1)</f>
        <v/>
      </c>
      <c r="BG560" s="753" t="str">
        <f t="shared" ref="BG560" si="1958">IF(BG558="","",BG558*BG559/BG$46/365/$G$1)</f>
        <v/>
      </c>
      <c r="BH560" s="753" t="str">
        <f t="shared" ref="BH560" si="1959">IF(BH558="","",BH558*BH559/BH$46/365/$G$1)</f>
        <v/>
      </c>
      <c r="BI560" s="753" t="str">
        <f t="shared" ref="BI560" si="1960">IF(BI558="","",BI558*BI559/BI$46/365/$G$1)</f>
        <v/>
      </c>
      <c r="BJ560" s="753" t="str">
        <f t="shared" ref="BJ560" si="1961">IF(BJ558="","",BJ558*BJ559/BJ$46/365/$G$1)</f>
        <v/>
      </c>
      <c r="BK560" s="753" t="str">
        <f t="shared" ref="BK560" si="1962">IF(BK558="","",BK558*BK559/BK$46/365/$G$1)</f>
        <v/>
      </c>
      <c r="BL560" s="753" t="str">
        <f t="shared" ref="BL560" si="1963">IF(BL558="","",BL558*BL559/BL$46/365/$G$1)</f>
        <v/>
      </c>
      <c r="BM560" s="753" t="str">
        <f t="shared" ref="BM560" si="1964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5">IF(BV558="","",BV558*BV559/BV$46/365/$G$1)</f>
        <v/>
      </c>
      <c r="BW560" s="753" t="str">
        <f t="shared" ref="BW560" si="1966">IF(BW558="","",BW558*BW559/BW$46/365/$G$1)</f>
        <v/>
      </c>
      <c r="BX560" s="753">
        <f t="shared" ref="BX560" si="1967">IF(BX558="","",BX558*BX559/BX$46/365/$G$1)</f>
        <v>2.2345490126312044E-3</v>
      </c>
      <c r="BY560" s="753" t="str">
        <f t="shared" ref="BY560" si="1968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9"/>
        <v/>
      </c>
      <c r="CG560" s="1326">
        <f t="shared" si="1969"/>
        <v>1.8621241771926705E-4</v>
      </c>
      <c r="CH560" s="1327">
        <f t="shared" si="1969"/>
        <v>2.2345490126312044E-3</v>
      </c>
      <c r="CI560" s="1326">
        <f t="shared" si="1969"/>
        <v>2.8966376089663761E-3</v>
      </c>
      <c r="CJ560" s="1326" t="str">
        <f t="shared" si="1969"/>
        <v/>
      </c>
      <c r="CK560" s="1326" t="str">
        <f t="shared" si="1969"/>
        <v/>
      </c>
      <c r="CL560" s="1326" t="str">
        <f t="shared" si="1969"/>
        <v/>
      </c>
      <c r="CM560" s="1325" t="str">
        <f t="shared" si="1969"/>
        <v/>
      </c>
      <c r="CN560" s="527" t="str">
        <f t="shared" si="1927"/>
        <v/>
      </c>
      <c r="CO560" s="528" t="str">
        <f t="shared" si="1927"/>
        <v/>
      </c>
      <c r="CP560" s="529" t="str">
        <f t="shared" si="1927"/>
        <v/>
      </c>
      <c r="CQ560" s="529" t="str">
        <f t="shared" si="1927"/>
        <v/>
      </c>
      <c r="CR560" s="529" t="str">
        <f t="shared" si="1927"/>
        <v/>
      </c>
      <c r="CS560" s="529" t="str">
        <f t="shared" si="1927"/>
        <v/>
      </c>
      <c r="CT560" s="529" t="str">
        <f t="shared" si="1927"/>
        <v/>
      </c>
      <c r="CU560" s="530" t="str">
        <f t="shared" si="1927"/>
        <v/>
      </c>
      <c r="CV560" s="530" t="str">
        <f t="shared" si="1927"/>
        <v/>
      </c>
      <c r="CW560" s="530" t="str">
        <f t="shared" si="1927"/>
        <v/>
      </c>
      <c r="CX560" s="529" t="str">
        <f t="shared" si="1927"/>
        <v/>
      </c>
      <c r="CY560" s="529" t="str">
        <f t="shared" si="1927"/>
        <v/>
      </c>
      <c r="CZ560" s="529" t="str">
        <f t="shared" si="1927"/>
        <v/>
      </c>
      <c r="DA560" s="529" t="str">
        <f t="shared" si="1927"/>
        <v/>
      </c>
      <c r="DB560" s="529" t="str">
        <f t="shared" si="1927"/>
        <v/>
      </c>
      <c r="DC560" s="528" t="str">
        <f t="shared" si="1927"/>
        <v/>
      </c>
      <c r="DD560" s="527" t="str">
        <f t="shared" si="1928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6"/>
        <v/>
      </c>
      <c r="CF561" s="1323" t="str">
        <f t="shared" si="1796"/>
        <v/>
      </c>
      <c r="CG561" s="1323">
        <f t="shared" si="1796"/>
        <v>3.5</v>
      </c>
      <c r="CH561" s="1324">
        <f t="shared" si="1796"/>
        <v>5.6</v>
      </c>
      <c r="CI561" s="1323">
        <f t="shared" si="1796"/>
        <v>6</v>
      </c>
      <c r="CJ561" s="1323" t="str">
        <f t="shared" si="1796"/>
        <v/>
      </c>
      <c r="CK561" s="1323" t="str">
        <f t="shared" si="1796"/>
        <v/>
      </c>
      <c r="CL561" s="1323" t="str">
        <f t="shared" si="1796"/>
        <v/>
      </c>
      <c r="CM561" s="1322" t="str">
        <f t="shared" si="1796"/>
        <v/>
      </c>
      <c r="CN561" s="539" t="str">
        <f t="shared" si="1927"/>
        <v/>
      </c>
      <c r="CO561" s="540" t="str">
        <f t="shared" si="1927"/>
        <v/>
      </c>
      <c r="CP561" s="541" t="str">
        <f t="shared" si="1927"/>
        <v/>
      </c>
      <c r="CQ561" s="541" t="str">
        <f t="shared" si="1927"/>
        <v/>
      </c>
      <c r="CR561" s="541" t="str">
        <f t="shared" si="1927"/>
        <v/>
      </c>
      <c r="CS561" s="541" t="str">
        <f t="shared" si="1927"/>
        <v/>
      </c>
      <c r="CT561" s="541" t="str">
        <f t="shared" si="1927"/>
        <v/>
      </c>
      <c r="CU561" s="542" t="str">
        <f t="shared" si="1927"/>
        <v/>
      </c>
      <c r="CV561" s="542" t="str">
        <f t="shared" si="1927"/>
        <v/>
      </c>
      <c r="CW561" s="542" t="str">
        <f t="shared" si="1927"/>
        <v/>
      </c>
      <c r="CX561" s="541" t="str">
        <f t="shared" si="1927"/>
        <v/>
      </c>
      <c r="CY561" s="541" t="str">
        <f t="shared" si="1927"/>
        <v/>
      </c>
      <c r="CZ561" s="541" t="str">
        <f t="shared" si="1927"/>
        <v/>
      </c>
      <c r="DA561" s="541" t="str">
        <f t="shared" si="1927"/>
        <v/>
      </c>
      <c r="DB561" s="541" t="str">
        <f t="shared" si="1927"/>
        <v/>
      </c>
      <c r="DC561" s="540" t="str">
        <f t="shared" si="1927"/>
        <v/>
      </c>
      <c r="DD561" s="539" t="str">
        <f t="shared" si="1928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0">IF(C561="","",C558*C561)</f>
        <v/>
      </c>
      <c r="D562" s="750">
        <f t="shared" ref="D562" si="1971">IF(D561="","",D558*D561)</f>
        <v>15</v>
      </c>
      <c r="E562" s="750" t="str">
        <f t="shared" ref="E562" si="1972">IF(E561="","",E558*E561)</f>
        <v/>
      </c>
      <c r="F562" s="750" t="str">
        <f t="shared" ref="F562" si="1973">IF(F561="","",F558*F561)</f>
        <v/>
      </c>
      <c r="G562" s="750" t="str">
        <f t="shared" ref="G562" si="1974">IF(G561="","",G558*G561)</f>
        <v/>
      </c>
      <c r="H562" s="750" t="str">
        <f t="shared" ref="H562" si="1975">IF(H561="","",H558*H561)</f>
        <v/>
      </c>
      <c r="I562" s="750" t="str">
        <f t="shared" ref="I562" si="1976">IF(I561="","",I558*I561)</f>
        <v/>
      </c>
      <c r="J562" s="750" t="str">
        <f t="shared" ref="J562" si="1977">IF(J561="","",J558*J561)</f>
        <v/>
      </c>
      <c r="K562" s="750" t="str">
        <f t="shared" ref="K562" si="1978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9">IF(U561="","",U558*U561)</f>
        <v/>
      </c>
      <c r="V562" s="750" t="str">
        <f t="shared" ref="V562" si="1980">IF(V561="","",V558*V561)</f>
        <v/>
      </c>
      <c r="W562" s="750" t="str">
        <f t="shared" ref="W562" si="1981">IF(W561="","",W558*W561)</f>
        <v/>
      </c>
      <c r="X562" s="750" t="str">
        <f t="shared" ref="X562" si="1982">IF(X561="","",X558*X561)</f>
        <v/>
      </c>
      <c r="Y562" s="750" t="str">
        <f t="shared" ref="Y562" si="1983">IF(Y561="","",Y558*Y561)</f>
        <v/>
      </c>
      <c r="Z562" s="750" t="str">
        <f t="shared" ref="Z562" si="1984">IF(Z561="","",Z558*Z561)</f>
        <v/>
      </c>
      <c r="AA562" s="750" t="str">
        <f t="shared" ref="AA562" si="1985">IF(AA561="","",AA558*AA561)</f>
        <v/>
      </c>
      <c r="AB562" s="750" t="str">
        <f t="shared" ref="AB562" si="1986">IF(AB561="","",AB558*AB561)</f>
        <v/>
      </c>
      <c r="AC562" s="750">
        <f t="shared" ref="AC562" si="1987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8">IF(AM561="","",AM558*AM561)</f>
        <v>30</v>
      </c>
      <c r="AN562" s="750" t="str">
        <f t="shared" ref="AN562" si="1989">IF(AN561="","",AN558*AN561)</f>
        <v/>
      </c>
      <c r="AO562" s="750">
        <f t="shared" ref="AO562" si="1990">IF(AO561="","",AO558*AO561)</f>
        <v>336</v>
      </c>
      <c r="AP562" s="750" t="str">
        <f t="shared" ref="AP562" si="1991">IF(AP561="","",AP558*AP561)</f>
        <v/>
      </c>
      <c r="AQ562" s="750" t="str">
        <f t="shared" ref="AQ562" si="1992">IF(AQ561="","",AQ558*AQ561)</f>
        <v/>
      </c>
      <c r="AR562" s="750" t="str">
        <f t="shared" ref="AR562" si="1993">IF(AR561="","",AR558*AR561)</f>
        <v/>
      </c>
      <c r="AS562" s="750" t="str">
        <f t="shared" ref="AS562" si="1994">IF(AS561="","",AS558*AS561)</f>
        <v/>
      </c>
      <c r="AT562" s="750">
        <f t="shared" ref="AT562" si="1995">IF(AT561="","",AT558*AT561)</f>
        <v>350</v>
      </c>
      <c r="AU562" s="750" t="str">
        <f t="shared" ref="AU562" si="1996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7">IF(BE561="","",BE558*BE561)</f>
        <v/>
      </c>
      <c r="BF562" s="750" t="str">
        <f t="shared" ref="BF562" si="1998">IF(BF561="","",BF558*BF561)</f>
        <v/>
      </c>
      <c r="BG562" s="750" t="str">
        <f t="shared" ref="BG562" si="1999">IF(BG561="","",BG558*BG561)</f>
        <v/>
      </c>
      <c r="BH562" s="750" t="str">
        <f t="shared" ref="BH562" si="2000">IF(BH561="","",BH558*BH561)</f>
        <v/>
      </c>
      <c r="BI562" s="750" t="str">
        <f t="shared" ref="BI562" si="2001">IF(BI561="","",BI558*BI561)</f>
        <v/>
      </c>
      <c r="BJ562" s="750" t="str">
        <f t="shared" ref="BJ562" si="2002">IF(BJ561="","",BJ558*BJ561)</f>
        <v/>
      </c>
      <c r="BK562" s="750" t="str">
        <f t="shared" ref="BK562" si="2003">IF(BK561="","",BK558*BK561)</f>
        <v/>
      </c>
      <c r="BL562" s="750" t="str">
        <f t="shared" ref="BL562" si="2004">IF(BL561="","",BL558*BL561)</f>
        <v/>
      </c>
      <c r="BM562" s="750" t="str">
        <f t="shared" ref="BM562" si="2005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6">IF(BV561="","",BV558*BV561)</f>
        <v/>
      </c>
      <c r="BW562" s="750" t="str">
        <f t="shared" ref="BW562" si="2007">IF(BW561="","",BW558*BW561)</f>
        <v/>
      </c>
      <c r="BX562" s="750">
        <f t="shared" ref="BX562" si="2008">IF(BX561="","",BX558*BX561)</f>
        <v>360</v>
      </c>
      <c r="BY562" s="750" t="str">
        <f t="shared" ref="BY562" si="2009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6"/>
        <v/>
      </c>
      <c r="CF562" s="1323" t="str">
        <f t="shared" si="1796"/>
        <v/>
      </c>
      <c r="CG562" s="1323">
        <f t="shared" si="1796"/>
        <v>30</v>
      </c>
      <c r="CH562" s="1324">
        <f t="shared" si="1796"/>
        <v>336</v>
      </c>
      <c r="CI562" s="1323">
        <f t="shared" si="1796"/>
        <v>350</v>
      </c>
      <c r="CJ562" s="1323" t="str">
        <f t="shared" si="1796"/>
        <v/>
      </c>
      <c r="CK562" s="1323" t="str">
        <f t="shared" si="1796"/>
        <v/>
      </c>
      <c r="CL562" s="1323" t="str">
        <f t="shared" si="1796"/>
        <v/>
      </c>
      <c r="CM562" s="1322" t="str">
        <f t="shared" si="1796"/>
        <v/>
      </c>
      <c r="CN562" s="539" t="str">
        <f t="shared" si="1927"/>
        <v/>
      </c>
      <c r="CO562" s="540" t="str">
        <f t="shared" si="1927"/>
        <v/>
      </c>
      <c r="CP562" s="541" t="str">
        <f t="shared" si="1927"/>
        <v/>
      </c>
      <c r="CQ562" s="541" t="str">
        <f t="shared" si="1927"/>
        <v/>
      </c>
      <c r="CR562" s="541" t="str">
        <f t="shared" si="1927"/>
        <v/>
      </c>
      <c r="CS562" s="541" t="str">
        <f t="shared" si="1927"/>
        <v/>
      </c>
      <c r="CT562" s="541" t="str">
        <f t="shared" si="1927"/>
        <v/>
      </c>
      <c r="CU562" s="542" t="str">
        <f t="shared" si="1927"/>
        <v/>
      </c>
      <c r="CV562" s="542" t="str">
        <f t="shared" si="1927"/>
        <v/>
      </c>
      <c r="CW562" s="542" t="str">
        <f t="shared" si="1927"/>
        <v/>
      </c>
      <c r="CX562" s="541" t="str">
        <f t="shared" si="1927"/>
        <v/>
      </c>
      <c r="CY562" s="541" t="str">
        <f t="shared" si="1927"/>
        <v/>
      </c>
      <c r="CZ562" s="541" t="str">
        <f t="shared" si="1927"/>
        <v/>
      </c>
      <c r="DA562" s="541" t="str">
        <f t="shared" si="1927"/>
        <v/>
      </c>
      <c r="DB562" s="541" t="str">
        <f t="shared" si="1927"/>
        <v/>
      </c>
      <c r="DC562" s="540" t="str">
        <f t="shared" si="1927"/>
        <v/>
      </c>
      <c r="DD562" s="539" t="str">
        <f t="shared" si="1928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0"/>
        <v/>
      </c>
      <c r="CF564" s="83" t="str">
        <f t="shared" si="2010"/>
        <v/>
      </c>
      <c r="CG564" s="83" t="str">
        <f t="shared" si="2010"/>
        <v/>
      </c>
      <c r="CH564" s="146">
        <f t="shared" si="2010"/>
        <v>10</v>
      </c>
      <c r="CI564" s="83" t="str">
        <f t="shared" si="2010"/>
        <v/>
      </c>
      <c r="CJ564" s="83" t="str">
        <f t="shared" si="2010"/>
        <v/>
      </c>
      <c r="CK564" s="83" t="str">
        <f t="shared" si="2010"/>
        <v/>
      </c>
      <c r="CL564" s="83" t="str">
        <f t="shared" si="2010"/>
        <v/>
      </c>
      <c r="CM564" s="510" t="str">
        <f t="shared" si="2010"/>
        <v/>
      </c>
      <c r="CN564" s="539" t="str">
        <f t="shared" ref="CN564:DC572" si="201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1"/>
        <v/>
      </c>
      <c r="CP564" s="541" t="str">
        <f t="shared" si="2011"/>
        <v/>
      </c>
      <c r="CQ564" s="541" t="str">
        <f t="shared" si="2011"/>
        <v/>
      </c>
      <c r="CR564" s="541" t="str">
        <f t="shared" si="2011"/>
        <v/>
      </c>
      <c r="CS564" s="541" t="str">
        <f t="shared" si="2011"/>
        <v/>
      </c>
      <c r="CT564" s="541" t="str">
        <f t="shared" si="2011"/>
        <v/>
      </c>
      <c r="CU564" s="542" t="str">
        <f t="shared" si="2011"/>
        <v/>
      </c>
      <c r="CV564" s="542" t="str">
        <f t="shared" si="2011"/>
        <v/>
      </c>
      <c r="CW564" s="542" t="str">
        <f t="shared" si="2011"/>
        <v/>
      </c>
      <c r="CX564" s="541" t="str">
        <f t="shared" si="2011"/>
        <v/>
      </c>
      <c r="CY564" s="541" t="str">
        <f t="shared" si="2011"/>
        <v/>
      </c>
      <c r="CZ564" s="541" t="str">
        <f t="shared" si="2011"/>
        <v/>
      </c>
      <c r="DA564" s="541" t="str">
        <f t="shared" si="2011"/>
        <v/>
      </c>
      <c r="DB564" s="541" t="str">
        <f t="shared" si="2011"/>
        <v/>
      </c>
      <c r="DC564" s="540" t="str">
        <f t="shared" si="2011"/>
        <v/>
      </c>
      <c r="DD564" s="539" t="str">
        <f t="shared" ref="DD564:DD572" si="201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3">COUNT(B564:R564)</f>
        <v>1</v>
      </c>
      <c r="DF564" s="835">
        <f t="shared" ref="DF564:DF580" si="2014">COUNT(T564:AJ564)</f>
        <v>3</v>
      </c>
      <c r="DG564" s="835">
        <f t="shared" ref="DG564:DG580" si="2015">COUNT(AL564:BB564)</f>
        <v>1</v>
      </c>
      <c r="DH564" s="835">
        <f t="shared" ref="DH564:DH580" si="2016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7">480*$K$1</f>
        <v>2009.664</v>
      </c>
      <c r="D565" s="751">
        <f t="shared" si="2017"/>
        <v>2009.664</v>
      </c>
      <c r="E565" s="751">
        <f t="shared" si="2017"/>
        <v>2009.664</v>
      </c>
      <c r="F565" s="751">
        <f t="shared" si="2017"/>
        <v>2009.664</v>
      </c>
      <c r="G565" s="751">
        <f t="shared" si="2017"/>
        <v>2009.664</v>
      </c>
      <c r="H565" s="751">
        <f t="shared" si="2017"/>
        <v>2009.664</v>
      </c>
      <c r="I565" s="751">
        <f t="shared" si="2017"/>
        <v>2009.664</v>
      </c>
      <c r="J565" s="751">
        <f t="shared" si="2017"/>
        <v>2009.664</v>
      </c>
      <c r="K565" s="751">
        <f t="shared" si="2017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8">480*$K$1</f>
        <v>2009.664</v>
      </c>
      <c r="V565" s="751">
        <f t="shared" si="2018"/>
        <v>2009.664</v>
      </c>
      <c r="W565" s="751">
        <f t="shared" si="2018"/>
        <v>2009.664</v>
      </c>
      <c r="X565" s="751">
        <f t="shared" si="2018"/>
        <v>2009.664</v>
      </c>
      <c r="Y565" s="751">
        <f t="shared" si="2018"/>
        <v>2009.664</v>
      </c>
      <c r="Z565" s="751">
        <f t="shared" si="2018"/>
        <v>2009.664</v>
      </c>
      <c r="AA565" s="751">
        <f t="shared" si="2018"/>
        <v>2009.664</v>
      </c>
      <c r="AB565" s="751">
        <f t="shared" si="2018"/>
        <v>2009.664</v>
      </c>
      <c r="AC565" s="751">
        <f t="shared" si="2018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9">480*$K$1</f>
        <v>2009.664</v>
      </c>
      <c r="AN565" s="751">
        <f t="shared" si="2019"/>
        <v>2009.664</v>
      </c>
      <c r="AO565" s="751">
        <f t="shared" si="2019"/>
        <v>2009.664</v>
      </c>
      <c r="AP565" s="751">
        <f t="shared" si="2019"/>
        <v>2009.664</v>
      </c>
      <c r="AQ565" s="751">
        <f t="shared" si="2019"/>
        <v>2009.664</v>
      </c>
      <c r="AR565" s="751">
        <f t="shared" si="2019"/>
        <v>2009.664</v>
      </c>
      <c r="AS565" s="751">
        <f t="shared" si="2019"/>
        <v>2009.664</v>
      </c>
      <c r="AT565" s="751">
        <f t="shared" si="2019"/>
        <v>2009.664</v>
      </c>
      <c r="AU565" s="751">
        <f t="shared" si="2019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0">480*$K$1</f>
        <v>2009.664</v>
      </c>
      <c r="BF565" s="751">
        <f t="shared" si="2020"/>
        <v>2009.664</v>
      </c>
      <c r="BG565" s="751">
        <f t="shared" si="2020"/>
        <v>2009.664</v>
      </c>
      <c r="BH565" s="751">
        <f t="shared" si="2020"/>
        <v>2009.664</v>
      </c>
      <c r="BI565" s="751">
        <f t="shared" si="2020"/>
        <v>2009.664</v>
      </c>
      <c r="BJ565" s="751">
        <f t="shared" si="2020"/>
        <v>2009.664</v>
      </c>
      <c r="BK565" s="751">
        <f t="shared" si="2020"/>
        <v>2009.664</v>
      </c>
      <c r="BL565" s="751">
        <f t="shared" si="2020"/>
        <v>2009.664</v>
      </c>
      <c r="BM565" s="751">
        <f t="shared" si="2020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0"/>
        <v>2009.664</v>
      </c>
      <c r="BW565" s="751">
        <f t="shared" si="2020"/>
        <v>2009.664</v>
      </c>
      <c r="BX565" s="751">
        <f t="shared" si="2020"/>
        <v>2009.664</v>
      </c>
      <c r="BY565" s="751">
        <f t="shared" si="2020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0"/>
        <v>2009.664</v>
      </c>
      <c r="CE565" s="83">
        <f t="shared" si="2010"/>
        <v>2009.664</v>
      </c>
      <c r="CF565" s="83">
        <f t="shared" si="2010"/>
        <v>2009.664</v>
      </c>
      <c r="CG565" s="83">
        <f t="shared" si="2010"/>
        <v>2009.664</v>
      </c>
      <c r="CH565" s="146">
        <f t="shared" si="2010"/>
        <v>2009.664</v>
      </c>
      <c r="CI565" s="83">
        <f t="shared" si="2010"/>
        <v>2009.664</v>
      </c>
      <c r="CJ565" s="83">
        <f t="shared" si="2010"/>
        <v>2009.664</v>
      </c>
      <c r="CK565" s="83">
        <f t="shared" si="2010"/>
        <v>2009.664</v>
      </c>
      <c r="CL565" s="83">
        <f t="shared" si="2010"/>
        <v>2009.664</v>
      </c>
      <c r="CM565" s="510">
        <f t="shared" si="2010"/>
        <v>2009.664</v>
      </c>
      <c r="CN565" s="539" t="str">
        <f t="shared" si="2011"/>
        <v/>
      </c>
      <c r="CO565" s="540" t="str">
        <f t="shared" si="2011"/>
        <v/>
      </c>
      <c r="CP565" s="541" t="str">
        <f t="shared" si="2011"/>
        <v/>
      </c>
      <c r="CQ565" s="541" t="str">
        <f t="shared" si="2011"/>
        <v/>
      </c>
      <c r="CR565" s="541">
        <f t="shared" si="2011"/>
        <v>2009.664</v>
      </c>
      <c r="CS565" s="541">
        <f t="shared" si="2011"/>
        <v>2009.664</v>
      </c>
      <c r="CT565" s="541">
        <f t="shared" si="2011"/>
        <v>2009.664</v>
      </c>
      <c r="CU565" s="542">
        <f t="shared" si="2011"/>
        <v>2009.664</v>
      </c>
      <c r="CV565" s="542">
        <f t="shared" si="2011"/>
        <v>2009.664</v>
      </c>
      <c r="CW565" s="542">
        <f t="shared" si="2011"/>
        <v>2009.664</v>
      </c>
      <c r="CX565" s="541">
        <f t="shared" si="2011"/>
        <v>2009.664</v>
      </c>
      <c r="CY565" s="541">
        <f t="shared" si="2011"/>
        <v>2009.664</v>
      </c>
      <c r="CZ565" s="541">
        <f t="shared" si="2011"/>
        <v>2009.664</v>
      </c>
      <c r="DA565" s="541">
        <f t="shared" si="2011"/>
        <v>2009.664</v>
      </c>
      <c r="DB565" s="541" t="str">
        <f t="shared" si="2011"/>
        <v/>
      </c>
      <c r="DC565" s="540" t="str">
        <f t="shared" si="2011"/>
        <v/>
      </c>
      <c r="DD565" s="539" t="str">
        <f t="shared" si="2012"/>
        <v/>
      </c>
      <c r="DE565" s="880">
        <f t="shared" si="2013"/>
        <v>10</v>
      </c>
      <c r="DF565" s="835">
        <f t="shared" si="2014"/>
        <v>10</v>
      </c>
      <c r="DG565" s="835">
        <f t="shared" si="2015"/>
        <v>10</v>
      </c>
      <c r="DH565" s="835">
        <f t="shared" si="2016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1">IF(C564="","",C564*C565/C$46/365/$G$1)</f>
        <v/>
      </c>
      <c r="D566" s="753" t="str">
        <f t="shared" ref="D566" si="2022">IF(D564="","",D564*D565/D$46/365/$G$1)</f>
        <v/>
      </c>
      <c r="E566" s="753" t="str">
        <f t="shared" ref="E566" si="2023">IF(E564="","",E564*E565/E$46/365/$G$1)</f>
        <v/>
      </c>
      <c r="F566" s="753">
        <f t="shared" ref="F566" si="2024">IF(F564="","",F564*F565/F$46/365/$G$1)</f>
        <v>3.9104607721046077E-4</v>
      </c>
      <c r="G566" s="753" t="str">
        <f t="shared" ref="G566" si="2025">IF(G564="","",G564*G565/G$46/365/$G$1)</f>
        <v/>
      </c>
      <c r="H566" s="753" t="str">
        <f t="shared" ref="H566" si="2026">IF(H564="","",H564*H565/H$46/365/$G$1)</f>
        <v/>
      </c>
      <c r="I566" s="753" t="str">
        <f t="shared" ref="I566" si="2027">IF(I564="","",I564*I565/I$46/365/$G$1)</f>
        <v/>
      </c>
      <c r="J566" s="753" t="str">
        <f t="shared" ref="J566" si="2028">IF(J564="","",J564*J565/J$46/365/$G$1)</f>
        <v/>
      </c>
      <c r="K566" s="753" t="str">
        <f t="shared" ref="K566" si="2029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0">IF(U564="","",U564*U565/U$46/365/$G$1)</f>
        <v/>
      </c>
      <c r="V566" s="753" t="str">
        <f t="shared" ref="V566" si="2031">IF(V564="","",V564*V565/V$46/365/$G$1)</f>
        <v/>
      </c>
      <c r="W566" s="753">
        <f t="shared" ref="W566" si="2032">IF(W564="","",W564*W565/W$46/365/$G$1)</f>
        <v>4.1711581569115813E-3</v>
      </c>
      <c r="X566" s="753" t="str">
        <f t="shared" ref="X566" si="2033">IF(X564="","",X564*X565/X$46/365/$G$1)</f>
        <v/>
      </c>
      <c r="Y566" s="753">
        <f t="shared" ref="Y566" si="2034">IF(Y564="","",Y564*Y565/Y$46/365/$G$1)</f>
        <v>5.3629176303148897E-3</v>
      </c>
      <c r="Z566" s="753" t="str">
        <f t="shared" ref="Z566" si="2035">IF(Z564="","",Z564*Z565/Z$46/365/$G$1)</f>
        <v/>
      </c>
      <c r="AA566" s="753" t="str">
        <f t="shared" ref="AA566" si="2036">IF(AA564="","",AA564*AA565/AA$46/365/$G$1)</f>
        <v/>
      </c>
      <c r="AB566" s="753" t="str">
        <f t="shared" ref="AB566" si="2037">IF(AB564="","",AB564*AB565/AB$46/365/$G$1)</f>
        <v/>
      </c>
      <c r="AC566" s="753">
        <f t="shared" ref="AC566" si="2038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9">IF(AM564="","",AM564*AM565/AM$46/365/$G$1)</f>
        <v>8.9381960505248177E-4</v>
      </c>
      <c r="AN566" s="753" t="str">
        <f t="shared" ref="AN566" si="2040">IF(AN564="","",AN564*AN565/AN$46/365/$G$1)</f>
        <v/>
      </c>
      <c r="AO566" s="753" t="str">
        <f t="shared" ref="AO566" si="2041">IF(AO564="","",AO564*AO565/AO$46/365/$G$1)</f>
        <v/>
      </c>
      <c r="AP566" s="753" t="str">
        <f t="shared" ref="AP566" si="2042">IF(AP564="","",AP564*AP565/AP$46/365/$G$1)</f>
        <v/>
      </c>
      <c r="AQ566" s="753" t="str">
        <f t="shared" ref="AQ566" si="2043">IF(AQ564="","",AQ564*AQ565/AQ$46/365/$G$1)</f>
        <v/>
      </c>
      <c r="AR566" s="753" t="str">
        <f t="shared" ref="AR566" si="2044">IF(AR564="","",AR564*AR565/AR$46/365/$G$1)</f>
        <v/>
      </c>
      <c r="AS566" s="753" t="str">
        <f t="shared" ref="AS566" si="2045">IF(AS564="","",AS564*AS565/AS$46/365/$G$1)</f>
        <v/>
      </c>
      <c r="AT566" s="753" t="str">
        <f t="shared" ref="AT566" si="2046">IF(AT564="","",AT564*AT565/AT$46/365/$G$1)</f>
        <v/>
      </c>
      <c r="AU566" s="753" t="str">
        <f t="shared" ref="AU566" si="2047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8">IF(BE564="","",BE564*BE565/BE$46/365/$G$1)</f>
        <v/>
      </c>
      <c r="BF566" s="753" t="str">
        <f t="shared" ref="BF566" si="2049">IF(BF564="","",BF564*BF565/BF$46/365/$G$1)</f>
        <v/>
      </c>
      <c r="BG566" s="753" t="str">
        <f t="shared" ref="BG566" si="2050">IF(BG564="","",BG564*BG565/BG$46/365/$G$1)</f>
        <v/>
      </c>
      <c r="BH566" s="753" t="str">
        <f t="shared" ref="BH566" si="2051">IF(BH564="","",BH564*BH565/BH$46/365/$G$1)</f>
        <v/>
      </c>
      <c r="BI566" s="753" t="str">
        <f t="shared" ref="BI566" si="2052">IF(BI564="","",BI564*BI565/BI$46/365/$G$1)</f>
        <v/>
      </c>
      <c r="BJ566" s="753" t="str">
        <f t="shared" ref="BJ566" si="2053">IF(BJ564="","",BJ564*BJ565/BJ$46/365/$G$1)</f>
        <v/>
      </c>
      <c r="BK566" s="753" t="str">
        <f t="shared" ref="BK566" si="2054">IF(BK564="","",BK564*BK565/BK$46/365/$G$1)</f>
        <v/>
      </c>
      <c r="BL566" s="753" t="str">
        <f t="shared" ref="BL566" si="2055">IF(BL564="","",BL564*BL565/BL$46/365/$G$1)</f>
        <v/>
      </c>
      <c r="BM566" s="753" t="str">
        <f t="shared" ref="BM566" si="2056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7">IF(BV564="","",BV564*BV565/BV$46/365/$G$1)</f>
        <v/>
      </c>
      <c r="BW566" s="753">
        <f t="shared" ref="BW566" si="2058">IF(BW564="","",BW564*BW565/BW$46/365/$G$1)</f>
        <v>4.6925529265255291E-3</v>
      </c>
      <c r="BX566" s="753" t="str">
        <f t="shared" ref="BX566" si="2059">IF(BX564="","",BX564*BX565/BX$46/365/$G$1)</f>
        <v/>
      </c>
      <c r="BY566" s="753" t="str">
        <f t="shared" ref="BY566" si="2060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10"/>
        <v/>
      </c>
      <c r="CF566" s="1326" t="str">
        <f t="shared" si="2010"/>
        <v/>
      </c>
      <c r="CG566" s="1326" t="str">
        <f t="shared" si="2010"/>
        <v/>
      </c>
      <c r="CH566" s="1327">
        <f t="shared" si="2010"/>
        <v>8.9381960505248177E-4</v>
      </c>
      <c r="CI566" s="1326" t="str">
        <f t="shared" si="2010"/>
        <v/>
      </c>
      <c r="CJ566" s="1326" t="str">
        <f t="shared" si="2010"/>
        <v/>
      </c>
      <c r="CK566" s="1326" t="str">
        <f t="shared" si="2010"/>
        <v/>
      </c>
      <c r="CL566" s="1326" t="str">
        <f t="shared" si="2010"/>
        <v/>
      </c>
      <c r="CM566" s="1325" t="str">
        <f t="shared" si="2010"/>
        <v/>
      </c>
      <c r="CN566" s="527" t="str">
        <f t="shared" si="2011"/>
        <v/>
      </c>
      <c r="CO566" s="528" t="str">
        <f t="shared" si="2011"/>
        <v/>
      </c>
      <c r="CP566" s="529" t="str">
        <f t="shared" si="2011"/>
        <v/>
      </c>
      <c r="CQ566" s="529" t="str">
        <f t="shared" si="2011"/>
        <v/>
      </c>
      <c r="CR566" s="529" t="str">
        <f t="shared" si="2011"/>
        <v/>
      </c>
      <c r="CS566" s="529" t="str">
        <f t="shared" si="2011"/>
        <v/>
      </c>
      <c r="CT566" s="529" t="str">
        <f t="shared" si="2011"/>
        <v/>
      </c>
      <c r="CU566" s="530" t="str">
        <f t="shared" si="2011"/>
        <v/>
      </c>
      <c r="CV566" s="530" t="str">
        <f t="shared" si="2011"/>
        <v/>
      </c>
      <c r="CW566" s="530" t="str">
        <f t="shared" si="2011"/>
        <v/>
      </c>
      <c r="CX566" s="529" t="str">
        <f t="shared" si="2011"/>
        <v/>
      </c>
      <c r="CY566" s="529" t="str">
        <f t="shared" si="2011"/>
        <v/>
      </c>
      <c r="CZ566" s="529" t="str">
        <f t="shared" si="2011"/>
        <v/>
      </c>
      <c r="DA566" s="529" t="str">
        <f t="shared" si="2011"/>
        <v/>
      </c>
      <c r="DB566" s="529" t="str">
        <f t="shared" si="2011"/>
        <v/>
      </c>
      <c r="DC566" s="528" t="str">
        <f t="shared" si="2011"/>
        <v/>
      </c>
      <c r="DD566" s="527" t="str">
        <f t="shared" si="2012"/>
        <v/>
      </c>
      <c r="DE566" s="644">
        <f t="shared" si="2013"/>
        <v>1</v>
      </c>
      <c r="DF566" s="98">
        <f t="shared" si="2014"/>
        <v>3</v>
      </c>
      <c r="DG566" s="98">
        <f t="shared" si="2015"/>
        <v>1</v>
      </c>
      <c r="DH566" s="98">
        <f t="shared" si="2016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0"/>
        <v/>
      </c>
      <c r="CE567" s="83" t="str">
        <f t="shared" si="2010"/>
        <v/>
      </c>
      <c r="CF567" s="83" t="str">
        <f t="shared" si="2010"/>
        <v/>
      </c>
      <c r="CG567" s="83" t="str">
        <f t="shared" si="2010"/>
        <v/>
      </c>
      <c r="CH567" s="146">
        <f t="shared" si="2010"/>
        <v>5.5</v>
      </c>
      <c r="CI567" s="83" t="str">
        <f t="shared" si="2010"/>
        <v/>
      </c>
      <c r="CJ567" s="83" t="str">
        <f t="shared" si="2010"/>
        <v/>
      </c>
      <c r="CK567" s="83" t="str">
        <f t="shared" si="2010"/>
        <v/>
      </c>
      <c r="CL567" s="83" t="str">
        <f t="shared" si="2010"/>
        <v/>
      </c>
      <c r="CM567" s="510" t="str">
        <f t="shared" si="2010"/>
        <v/>
      </c>
      <c r="CN567" s="539" t="str">
        <f t="shared" si="2011"/>
        <v/>
      </c>
      <c r="CO567" s="540" t="str">
        <f t="shared" si="2011"/>
        <v/>
      </c>
      <c r="CP567" s="541" t="str">
        <f t="shared" si="2011"/>
        <v/>
      </c>
      <c r="CQ567" s="541" t="str">
        <f t="shared" si="2011"/>
        <v/>
      </c>
      <c r="CR567" s="541" t="str">
        <f t="shared" si="2011"/>
        <v/>
      </c>
      <c r="CS567" s="541" t="str">
        <f t="shared" si="2011"/>
        <v/>
      </c>
      <c r="CT567" s="541" t="str">
        <f t="shared" si="2011"/>
        <v/>
      </c>
      <c r="CU567" s="542" t="str">
        <f t="shared" si="2011"/>
        <v/>
      </c>
      <c r="CV567" s="542" t="str">
        <f t="shared" si="2011"/>
        <v/>
      </c>
      <c r="CW567" s="542" t="str">
        <f t="shared" si="2011"/>
        <v/>
      </c>
      <c r="CX567" s="541" t="str">
        <f t="shared" si="2011"/>
        <v/>
      </c>
      <c r="CY567" s="541" t="str">
        <f t="shared" si="2011"/>
        <v/>
      </c>
      <c r="CZ567" s="541" t="str">
        <f t="shared" si="2011"/>
        <v/>
      </c>
      <c r="DA567" s="541" t="str">
        <f t="shared" si="2011"/>
        <v/>
      </c>
      <c r="DB567" s="541" t="str">
        <f t="shared" si="2011"/>
        <v/>
      </c>
      <c r="DC567" s="540" t="str">
        <f t="shared" si="2011"/>
        <v/>
      </c>
      <c r="DD567" s="539" t="str">
        <f t="shared" si="2012"/>
        <v/>
      </c>
      <c r="DE567" s="880">
        <f t="shared" si="2013"/>
        <v>1</v>
      </c>
      <c r="DF567" s="835">
        <f t="shared" si="2014"/>
        <v>3</v>
      </c>
      <c r="DG567" s="835">
        <f t="shared" si="2015"/>
        <v>1</v>
      </c>
      <c r="DH567" s="835">
        <f t="shared" si="2016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1">IF(C567="","",C564*C567)</f>
        <v/>
      </c>
      <c r="D568" s="750" t="str">
        <f t="shared" ref="D568" si="2062">IF(D567="","",D564*D567)</f>
        <v/>
      </c>
      <c r="E568" s="750" t="str">
        <f t="shared" ref="E568" si="2063">IF(E567="","",E564*E567)</f>
        <v/>
      </c>
      <c r="F568" s="750">
        <f t="shared" ref="F568" si="2064">IF(F567="","",F564*F567)</f>
        <v>25</v>
      </c>
      <c r="G568" s="750" t="str">
        <f t="shared" ref="G568" si="2065">IF(G567="","",G564*G567)</f>
        <v/>
      </c>
      <c r="H568" s="750" t="str">
        <f t="shared" ref="H568" si="2066">IF(H567="","",H564*H567)</f>
        <v/>
      </c>
      <c r="I568" s="750" t="str">
        <f t="shared" ref="I568" si="2067">IF(I567="","",I564*I567)</f>
        <v/>
      </c>
      <c r="J568" s="750" t="str">
        <f t="shared" ref="J568" si="2068">IF(J567="","",J564*J567)</f>
        <v/>
      </c>
      <c r="K568" s="750" t="str">
        <f t="shared" ref="K568" si="206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0">IF(U567="","",U564*U567)</f>
        <v/>
      </c>
      <c r="V568" s="750" t="str">
        <f t="shared" ref="V568" si="2071">IF(V567="","",V564*V567)</f>
        <v/>
      </c>
      <c r="W568" s="750">
        <f t="shared" ref="W568" si="2072">IF(W567="","",W564*W567)</f>
        <v>240</v>
      </c>
      <c r="X568" s="750" t="str">
        <f t="shared" ref="X568" si="2073">IF(X567="","",X564*X567)</f>
        <v/>
      </c>
      <c r="Y568" s="750">
        <f t="shared" ref="Y568" si="2074">IF(Y567="","",Y564*Y567)</f>
        <v>180</v>
      </c>
      <c r="Z568" s="750" t="str">
        <f t="shared" ref="Z568" si="2075">IF(Z567="","",Z564*Z567)</f>
        <v/>
      </c>
      <c r="AA568" s="750" t="str">
        <f t="shared" ref="AA568" si="2076">IF(AA567="","",AA564*AA567)</f>
        <v/>
      </c>
      <c r="AB568" s="750" t="str">
        <f t="shared" ref="AB568" si="2077">IF(AB567="","",AB564*AB567)</f>
        <v/>
      </c>
      <c r="AC568" s="750">
        <f t="shared" ref="AC568" si="2078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9">IF(AM567="","",AM564*AM567)</f>
        <v>55</v>
      </c>
      <c r="AN568" s="750" t="str">
        <f t="shared" ref="AN568" si="2080">IF(AN567="","",AN564*AN567)</f>
        <v/>
      </c>
      <c r="AO568" s="750" t="str">
        <f t="shared" ref="AO568" si="2081">IF(AO567="","",AO564*AO567)</f>
        <v/>
      </c>
      <c r="AP568" s="750" t="str">
        <f t="shared" ref="AP568" si="2082">IF(AP567="","",AP564*AP567)</f>
        <v/>
      </c>
      <c r="AQ568" s="750" t="str">
        <f t="shared" ref="AQ568" si="2083">IF(AQ567="","",AQ564*AQ567)</f>
        <v/>
      </c>
      <c r="AR568" s="750" t="str">
        <f t="shared" ref="AR568" si="2084">IF(AR567="","",AR564*AR567)</f>
        <v/>
      </c>
      <c r="AS568" s="750" t="str">
        <f t="shared" ref="AS568" si="2085">IF(AS567="","",AS564*AS567)</f>
        <v/>
      </c>
      <c r="AT568" s="750" t="str">
        <f t="shared" ref="AT568" si="2086">IF(AT567="","",AT564*AT567)</f>
        <v/>
      </c>
      <c r="AU568" s="750" t="str">
        <f t="shared" ref="AU568" si="208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8">IF(BE567="","",BE564*BE567)</f>
        <v/>
      </c>
      <c r="BF568" s="750" t="str">
        <f t="shared" ref="BF568" si="2089">IF(BF567="","",BF564*BF567)</f>
        <v/>
      </c>
      <c r="BG568" s="750" t="str">
        <f t="shared" ref="BG568" si="2090">IF(BG567="","",BG564*BG567)</f>
        <v/>
      </c>
      <c r="BH568" s="750" t="str">
        <f t="shared" ref="BH568" si="2091">IF(BH567="","",BH564*BH567)</f>
        <v/>
      </c>
      <c r="BI568" s="750" t="str">
        <f t="shared" ref="BI568" si="2092">IF(BI567="","",BI564*BI567)</f>
        <v/>
      </c>
      <c r="BJ568" s="750" t="str">
        <f t="shared" ref="BJ568" si="2093">IF(BJ567="","",BJ564*BJ567)</f>
        <v/>
      </c>
      <c r="BK568" s="750" t="str">
        <f t="shared" ref="BK568" si="2094">IF(BK567="","",BK564*BK567)</f>
        <v/>
      </c>
      <c r="BL568" s="750" t="str">
        <f t="shared" ref="BL568" si="2095">IF(BL567="","",BL564*BL567)</f>
        <v/>
      </c>
      <c r="BM568" s="750" t="str">
        <f t="shared" ref="BM568" si="2096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7">IF(BV567="","",BV564*BV567)</f>
        <v/>
      </c>
      <c r="BW568" s="750">
        <f t="shared" ref="BW568" si="2098">IF(BW567="","",BW564*BW567)</f>
        <v>240</v>
      </c>
      <c r="BX568" s="750" t="str">
        <f t="shared" ref="BX568" si="2099">IF(BX567="","",BX564*BX567)</f>
        <v/>
      </c>
      <c r="BY568" s="750" t="str">
        <f t="shared" ref="BY568" si="2100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0"/>
        <v/>
      </c>
      <c r="CE568" s="83" t="str">
        <f t="shared" si="2010"/>
        <v/>
      </c>
      <c r="CF568" s="83" t="str">
        <f t="shared" si="2010"/>
        <v/>
      </c>
      <c r="CG568" s="83" t="str">
        <f t="shared" si="2010"/>
        <v/>
      </c>
      <c r="CH568" s="146">
        <f t="shared" si="2010"/>
        <v>55</v>
      </c>
      <c r="CI568" s="83" t="str">
        <f t="shared" si="2010"/>
        <v/>
      </c>
      <c r="CJ568" s="83" t="str">
        <f t="shared" si="2010"/>
        <v/>
      </c>
      <c r="CK568" s="83" t="str">
        <f t="shared" si="2010"/>
        <v/>
      </c>
      <c r="CL568" s="83" t="str">
        <f t="shared" si="2010"/>
        <v/>
      </c>
      <c r="CM568" s="510" t="str">
        <f t="shared" si="2010"/>
        <v/>
      </c>
      <c r="CN568" s="539" t="str">
        <f t="shared" si="2011"/>
        <v/>
      </c>
      <c r="CO568" s="540" t="str">
        <f t="shared" si="2011"/>
        <v/>
      </c>
      <c r="CP568" s="541" t="str">
        <f t="shared" si="2011"/>
        <v/>
      </c>
      <c r="CQ568" s="541" t="str">
        <f t="shared" si="2011"/>
        <v/>
      </c>
      <c r="CR568" s="541" t="str">
        <f t="shared" si="2011"/>
        <v/>
      </c>
      <c r="CS568" s="541" t="str">
        <f t="shared" si="2011"/>
        <v/>
      </c>
      <c r="CT568" s="541" t="str">
        <f t="shared" si="2011"/>
        <v/>
      </c>
      <c r="CU568" s="542" t="str">
        <f t="shared" si="2011"/>
        <v/>
      </c>
      <c r="CV568" s="542" t="str">
        <f t="shared" si="2011"/>
        <v/>
      </c>
      <c r="CW568" s="542" t="str">
        <f t="shared" si="2011"/>
        <v/>
      </c>
      <c r="CX568" s="541" t="str">
        <f t="shared" si="2011"/>
        <v/>
      </c>
      <c r="CY568" s="541" t="str">
        <f t="shared" si="2011"/>
        <v/>
      </c>
      <c r="CZ568" s="541" t="str">
        <f t="shared" si="2011"/>
        <v/>
      </c>
      <c r="DA568" s="541" t="str">
        <f t="shared" si="2011"/>
        <v/>
      </c>
      <c r="DB568" s="541" t="str">
        <f t="shared" si="2011"/>
        <v/>
      </c>
      <c r="DC568" s="540" t="str">
        <f t="shared" si="2011"/>
        <v/>
      </c>
      <c r="DD568" s="539" t="str">
        <f t="shared" si="2012"/>
        <v/>
      </c>
      <c r="DE568" s="880">
        <f t="shared" si="2013"/>
        <v>1</v>
      </c>
      <c r="DF568" s="835">
        <f t="shared" si="2014"/>
        <v>3</v>
      </c>
      <c r="DG568" s="835">
        <f t="shared" si="2015"/>
        <v>1</v>
      </c>
      <c r="DH568" s="835">
        <f t="shared" si="2016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1"/>
        <v/>
      </c>
      <c r="CO569" s="528" t="str">
        <f t="shared" si="2011"/>
        <v/>
      </c>
      <c r="CP569" s="529" t="str">
        <f t="shared" si="2011"/>
        <v/>
      </c>
      <c r="CQ569" s="529" t="str">
        <f t="shared" si="2011"/>
        <v/>
      </c>
      <c r="CR569" s="529" t="str">
        <f t="shared" si="2011"/>
        <v/>
      </c>
      <c r="CS569" s="529" t="str">
        <f t="shared" si="2011"/>
        <v/>
      </c>
      <c r="CT569" s="529" t="str">
        <f t="shared" si="2011"/>
        <v/>
      </c>
      <c r="CU569" s="530" t="str">
        <f t="shared" si="2011"/>
        <v/>
      </c>
      <c r="CV569" s="530" t="str">
        <f t="shared" si="2011"/>
        <v/>
      </c>
      <c r="CW569" s="530" t="str">
        <f t="shared" si="2011"/>
        <v/>
      </c>
      <c r="CX569" s="529" t="str">
        <f t="shared" si="2011"/>
        <v/>
      </c>
      <c r="CY569" s="529" t="str">
        <f t="shared" si="2011"/>
        <v/>
      </c>
      <c r="CZ569" s="529" t="str">
        <f t="shared" si="2011"/>
        <v/>
      </c>
      <c r="DA569" s="529" t="str">
        <f t="shared" si="2011"/>
        <v/>
      </c>
      <c r="DB569" s="529" t="str">
        <f t="shared" si="2011"/>
        <v/>
      </c>
      <c r="DC569" s="528" t="str">
        <f t="shared" si="2011"/>
        <v/>
      </c>
      <c r="DD569" s="527" t="str">
        <f t="shared" si="2012"/>
        <v/>
      </c>
      <c r="DE569" s="880">
        <f t="shared" si="2013"/>
        <v>0</v>
      </c>
      <c r="DF569" s="835">
        <f t="shared" si="2014"/>
        <v>0</v>
      </c>
      <c r="DG569" s="835">
        <f t="shared" si="2015"/>
        <v>0</v>
      </c>
      <c r="DH569" s="835">
        <f t="shared" si="2016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1">IF(DE570&lt;3,"",(SUM(B570:R570)-MIN(B570:R570)-MAX(B570:R570))/(DE570-2))</f>
        <v/>
      </c>
      <c r="CA570" s="878" t="str">
        <f t="shared" ref="CA570:CA580" si="2102">IF(DF570&lt;3,"",(SUM(T570:AJ570)-MIN(T570:AJ570)-MAX(T570:AJ570))/(DF570-2))</f>
        <v/>
      </c>
      <c r="CB570" s="878" t="str">
        <f t="shared" ref="CB570:CB580" si="2103">IF(DG570&lt;3,"",(SUM(AL570:BB570)-MIN(AL570:BB570)-MAX(AL570:BB570))/(DG570-2))</f>
        <v/>
      </c>
      <c r="CC570" s="879" t="str">
        <f t="shared" ref="CC570:CC580" si="2104">IF(DH570&lt;3,"",(SUM(BD570:BT570)-MIN(BD570:BT570)-MAX(BD570:BT570))/(DH570-2))</f>
        <v/>
      </c>
      <c r="CD570" s="510" t="str">
        <f t="shared" si="2010"/>
        <v/>
      </c>
      <c r="CE570" s="83" t="str">
        <f t="shared" si="2010"/>
        <v/>
      </c>
      <c r="CF570" s="83" t="str">
        <f t="shared" si="2010"/>
        <v/>
      </c>
      <c r="CG570" s="83" t="str">
        <f t="shared" si="2010"/>
        <v/>
      </c>
      <c r="CH570" s="146">
        <f t="shared" si="2010"/>
        <v>60</v>
      </c>
      <c r="CI570" s="83" t="str">
        <f t="shared" si="2010"/>
        <v/>
      </c>
      <c r="CJ570" s="83" t="str">
        <f t="shared" si="2010"/>
        <v/>
      </c>
      <c r="CK570" s="83" t="str">
        <f t="shared" si="2010"/>
        <v/>
      </c>
      <c r="CL570" s="83" t="str">
        <f t="shared" si="2010"/>
        <v/>
      </c>
      <c r="CM570" s="510" t="str">
        <f t="shared" si="2010"/>
        <v/>
      </c>
      <c r="CN570" s="539" t="str">
        <f t="shared" si="2011"/>
        <v/>
      </c>
      <c r="CO570" s="540" t="str">
        <f t="shared" si="2011"/>
        <v/>
      </c>
      <c r="CP570" s="541" t="str">
        <f t="shared" si="2011"/>
        <v/>
      </c>
      <c r="CQ570" s="541" t="str">
        <f t="shared" si="2011"/>
        <v/>
      </c>
      <c r="CR570" s="541" t="str">
        <f t="shared" si="2011"/>
        <v/>
      </c>
      <c r="CS570" s="541" t="str">
        <f t="shared" si="2011"/>
        <v/>
      </c>
      <c r="CT570" s="541" t="str">
        <f t="shared" si="2011"/>
        <v/>
      </c>
      <c r="CU570" s="542" t="str">
        <f t="shared" si="2011"/>
        <v/>
      </c>
      <c r="CV570" s="542" t="str">
        <f t="shared" si="2011"/>
        <v/>
      </c>
      <c r="CW570" s="542" t="str">
        <f t="shared" si="2011"/>
        <v/>
      </c>
      <c r="CX570" s="541" t="str">
        <f t="shared" si="2011"/>
        <v/>
      </c>
      <c r="CY570" s="541" t="str">
        <f t="shared" si="2011"/>
        <v/>
      </c>
      <c r="CZ570" s="541" t="str">
        <f t="shared" si="2011"/>
        <v/>
      </c>
      <c r="DA570" s="541" t="str">
        <f t="shared" si="2011"/>
        <v/>
      </c>
      <c r="DB570" s="541" t="str">
        <f t="shared" si="2011"/>
        <v/>
      </c>
      <c r="DC570" s="540" t="str">
        <f t="shared" si="2011"/>
        <v/>
      </c>
      <c r="DD570" s="539" t="str">
        <f t="shared" si="2012"/>
        <v/>
      </c>
      <c r="DE570" s="880">
        <f t="shared" si="2013"/>
        <v>0</v>
      </c>
      <c r="DF570" s="835">
        <f t="shared" si="2014"/>
        <v>0</v>
      </c>
      <c r="DG570" s="835">
        <f t="shared" si="2015"/>
        <v>1</v>
      </c>
      <c r="DH570" s="835">
        <f t="shared" si="2016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5">1160*$K$1</f>
        <v>4856.6880000000001</v>
      </c>
      <c r="D571" s="751">
        <f t="shared" si="2105"/>
        <v>4856.6880000000001</v>
      </c>
      <c r="E571" s="751">
        <f t="shared" si="2105"/>
        <v>4856.6880000000001</v>
      </c>
      <c r="F571" s="751">
        <f t="shared" si="2105"/>
        <v>4856.6880000000001</v>
      </c>
      <c r="G571" s="751">
        <f t="shared" si="2105"/>
        <v>4856.6880000000001</v>
      </c>
      <c r="H571" s="751">
        <f t="shared" si="2105"/>
        <v>4856.6880000000001</v>
      </c>
      <c r="I571" s="751">
        <f t="shared" si="2105"/>
        <v>4856.6880000000001</v>
      </c>
      <c r="J571" s="751">
        <f t="shared" si="2105"/>
        <v>4856.6880000000001</v>
      </c>
      <c r="K571" s="751">
        <f t="shared" si="2105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6">1160*$K$1</f>
        <v>4856.6880000000001</v>
      </c>
      <c r="V571" s="751">
        <f t="shared" si="2106"/>
        <v>4856.6880000000001</v>
      </c>
      <c r="W571" s="751">
        <f t="shared" si="2106"/>
        <v>4856.6880000000001</v>
      </c>
      <c r="X571" s="751">
        <f t="shared" si="2106"/>
        <v>4856.6880000000001</v>
      </c>
      <c r="Y571" s="751">
        <f t="shared" si="2106"/>
        <v>4856.6880000000001</v>
      </c>
      <c r="Z571" s="751">
        <f t="shared" si="2106"/>
        <v>4856.6880000000001</v>
      </c>
      <c r="AA571" s="751">
        <f t="shared" si="2106"/>
        <v>4856.6880000000001</v>
      </c>
      <c r="AB571" s="751">
        <f t="shared" si="2106"/>
        <v>4856.6880000000001</v>
      </c>
      <c r="AC571" s="751">
        <f t="shared" si="2106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7">1160*$K$1</f>
        <v>4856.6880000000001</v>
      </c>
      <c r="AN571" s="751">
        <f t="shared" si="2107"/>
        <v>4856.6880000000001</v>
      </c>
      <c r="AO571" s="751">
        <f t="shared" si="2107"/>
        <v>4856.6880000000001</v>
      </c>
      <c r="AP571" s="751">
        <f t="shared" si="2107"/>
        <v>4856.6880000000001</v>
      </c>
      <c r="AQ571" s="751">
        <f t="shared" si="2107"/>
        <v>4856.6880000000001</v>
      </c>
      <c r="AR571" s="751">
        <f t="shared" si="2107"/>
        <v>4856.6880000000001</v>
      </c>
      <c r="AS571" s="751">
        <f t="shared" si="2107"/>
        <v>4856.6880000000001</v>
      </c>
      <c r="AT571" s="751">
        <f t="shared" si="2107"/>
        <v>4856.6880000000001</v>
      </c>
      <c r="AU571" s="751">
        <f t="shared" si="2107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8">1160*$K$1</f>
        <v>4856.6880000000001</v>
      </c>
      <c r="BF571" s="751">
        <f t="shared" si="2108"/>
        <v>4856.6880000000001</v>
      </c>
      <c r="BG571" s="751">
        <f t="shared" si="2108"/>
        <v>4856.6880000000001</v>
      </c>
      <c r="BH571" s="751">
        <f t="shared" si="2108"/>
        <v>4856.6880000000001</v>
      </c>
      <c r="BI571" s="751">
        <f t="shared" si="2108"/>
        <v>4856.6880000000001</v>
      </c>
      <c r="BJ571" s="751">
        <f t="shared" si="2108"/>
        <v>4856.6880000000001</v>
      </c>
      <c r="BK571" s="751">
        <f t="shared" si="2108"/>
        <v>4856.6880000000001</v>
      </c>
      <c r="BL571" s="751">
        <f t="shared" si="2108"/>
        <v>4856.6880000000001</v>
      </c>
      <c r="BM571" s="751">
        <f t="shared" si="2108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8"/>
        <v>4856.6880000000001</v>
      </c>
      <c r="BW571" s="751">
        <f t="shared" si="2108"/>
        <v>4856.6880000000001</v>
      </c>
      <c r="BX571" s="751">
        <f t="shared" si="2108"/>
        <v>4856.6880000000001</v>
      </c>
      <c r="BY571" s="751">
        <f t="shared" si="2108"/>
        <v>4856.6880000000001</v>
      </c>
      <c r="BZ571" s="878">
        <f t="shared" si="2101"/>
        <v>4856.688000000001</v>
      </c>
      <c r="CA571" s="878">
        <f t="shared" si="2102"/>
        <v>4856.688000000001</v>
      </c>
      <c r="CB571" s="878">
        <f t="shared" si="2103"/>
        <v>4856.688000000001</v>
      </c>
      <c r="CC571" s="879">
        <f t="shared" si="2104"/>
        <v>4856.688000000001</v>
      </c>
      <c r="CD571" s="510">
        <f t="shared" si="2010"/>
        <v>4856.6880000000001</v>
      </c>
      <c r="CE571" s="83">
        <f t="shared" si="2010"/>
        <v>4856.6880000000001</v>
      </c>
      <c r="CF571" s="83">
        <f t="shared" si="2010"/>
        <v>4856.6880000000001</v>
      </c>
      <c r="CG571" s="83">
        <f t="shared" si="2010"/>
        <v>4856.6880000000001</v>
      </c>
      <c r="CH571" s="146">
        <f t="shared" si="2010"/>
        <v>4856.6880000000001</v>
      </c>
      <c r="CI571" s="83">
        <f t="shared" si="2010"/>
        <v>4856.6880000000001</v>
      </c>
      <c r="CJ571" s="83">
        <f t="shared" si="2010"/>
        <v>4856.6880000000001</v>
      </c>
      <c r="CK571" s="83">
        <f t="shared" si="2010"/>
        <v>4856.6880000000001</v>
      </c>
      <c r="CL571" s="83">
        <f t="shared" si="2010"/>
        <v>4856.6880000000001</v>
      </c>
      <c r="CM571" s="510">
        <f t="shared" si="2010"/>
        <v>4856.6880000000001</v>
      </c>
      <c r="CN571" s="539" t="str">
        <f t="shared" si="2011"/>
        <v/>
      </c>
      <c r="CO571" s="540" t="str">
        <f t="shared" si="2011"/>
        <v/>
      </c>
      <c r="CP571" s="541" t="str">
        <f t="shared" si="2011"/>
        <v/>
      </c>
      <c r="CQ571" s="541" t="str">
        <f t="shared" si="2011"/>
        <v/>
      </c>
      <c r="CR571" s="541">
        <f t="shared" si="2011"/>
        <v>4856.6880000000001</v>
      </c>
      <c r="CS571" s="541">
        <f t="shared" si="2011"/>
        <v>4856.6880000000001</v>
      </c>
      <c r="CT571" s="541">
        <f t="shared" si="2011"/>
        <v>4856.6880000000001</v>
      </c>
      <c r="CU571" s="542">
        <f t="shared" si="2011"/>
        <v>4856.6880000000001</v>
      </c>
      <c r="CV571" s="542">
        <f t="shared" si="2011"/>
        <v>4856.6880000000001</v>
      </c>
      <c r="CW571" s="542">
        <f t="shared" si="2011"/>
        <v>4856.6880000000001</v>
      </c>
      <c r="CX571" s="541">
        <f t="shared" si="2011"/>
        <v>4856.6880000000001</v>
      </c>
      <c r="CY571" s="541">
        <f t="shared" si="2011"/>
        <v>4856.6880000000001</v>
      </c>
      <c r="CZ571" s="541">
        <f t="shared" si="2011"/>
        <v>4856.6880000000001</v>
      </c>
      <c r="DA571" s="541">
        <f t="shared" si="2011"/>
        <v>4856.6880000000001</v>
      </c>
      <c r="DB571" s="541" t="str">
        <f t="shared" si="2011"/>
        <v/>
      </c>
      <c r="DC571" s="540" t="str">
        <f t="shared" si="2011"/>
        <v/>
      </c>
      <c r="DD571" s="539" t="str">
        <f t="shared" si="2012"/>
        <v/>
      </c>
      <c r="DE571" s="880">
        <f t="shared" si="2013"/>
        <v>10</v>
      </c>
      <c r="DF571" s="835">
        <f t="shared" si="2014"/>
        <v>10</v>
      </c>
      <c r="DG571" s="835">
        <f t="shared" si="2015"/>
        <v>10</v>
      </c>
      <c r="DH571" s="835">
        <f t="shared" si="2016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9">IF(C570="","",C570*C571/C$46/365/$G$1)</f>
        <v/>
      </c>
      <c r="D572" s="753" t="str">
        <f t="shared" ref="D572" si="2110">IF(D570="","",D570*D571/D$46/365/$G$1)</f>
        <v/>
      </c>
      <c r="E572" s="753" t="str">
        <f t="shared" ref="E572" si="2111">IF(E570="","",E570*E571/E$46/365/$G$1)</f>
        <v/>
      </c>
      <c r="F572" s="753" t="str">
        <f t="shared" ref="F572" si="2112">IF(F570="","",F570*F571/F$46/365/$G$1)</f>
        <v/>
      </c>
      <c r="G572" s="753" t="str">
        <f t="shared" ref="G572" si="2113">IF(G570="","",G570*G571/G$46/365/$G$1)</f>
        <v/>
      </c>
      <c r="H572" s="753" t="str">
        <f t="shared" ref="H572" si="2114">IF(H570="","",H570*H571/H$46/365/$G$1)</f>
        <v/>
      </c>
      <c r="I572" s="753" t="str">
        <f t="shared" ref="I572" si="2115">IF(I570="","",I570*I571/I$46/365/$G$1)</f>
        <v/>
      </c>
      <c r="J572" s="753" t="str">
        <f t="shared" ref="J572" si="2116">IF(J570="","",J570*J571/J$46/365/$G$1)</f>
        <v/>
      </c>
      <c r="K572" s="753" t="str">
        <f t="shared" ref="K572" si="2117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8">IF(U570="","",U570*U571/U$46/365/$G$1)</f>
        <v/>
      </c>
      <c r="V572" s="753" t="str">
        <f t="shared" ref="V572" si="2119">IF(V570="","",V570*V571/V$46/365/$G$1)</f>
        <v/>
      </c>
      <c r="W572" s="753" t="str">
        <f t="shared" ref="W572" si="2120">IF(W570="","",W570*W571/W$46/365/$G$1)</f>
        <v/>
      </c>
      <c r="X572" s="753" t="str">
        <f t="shared" ref="X572" si="2121">IF(X570="","",X570*X571/X$46/365/$G$1)</f>
        <v/>
      </c>
      <c r="Y572" s="753" t="str">
        <f t="shared" ref="Y572" si="2122">IF(Y570="","",Y570*Y571/Y$46/365/$G$1)</f>
        <v/>
      </c>
      <c r="Z572" s="753" t="str">
        <f t="shared" ref="Z572" si="2123">IF(Z570="","",Z570*Z571/Z$46/365/$G$1)</f>
        <v/>
      </c>
      <c r="AA572" s="753" t="str">
        <f t="shared" ref="AA572" si="2124">IF(AA570="","",AA570*AA571/AA$46/365/$G$1)</f>
        <v/>
      </c>
      <c r="AB572" s="753" t="str">
        <f t="shared" ref="AB572" si="2125">IF(AB570="","",AB570*AB571/AB$46/365/$G$1)</f>
        <v/>
      </c>
      <c r="AC572" s="753" t="str">
        <f t="shared" ref="AC572" si="2126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7">IF(AM570="","",AM570*AM571/AM$46/365/$G$1)</f>
        <v/>
      </c>
      <c r="AN572" s="753" t="str">
        <f t="shared" ref="AN572" si="2128">IF(AN570="","",AN570*AN571/AN$46/365/$G$1)</f>
        <v/>
      </c>
      <c r="AO572" s="753" t="str">
        <f t="shared" ref="AO572" si="2129">IF(AO570="","",AO570*AO571/AO$46/365/$G$1)</f>
        <v/>
      </c>
      <c r="AP572" s="753" t="str">
        <f t="shared" ref="AP572" si="2130">IF(AP570="","",AP570*AP571/AP$46/365/$G$1)</f>
        <v/>
      </c>
      <c r="AQ572" s="753" t="str">
        <f t="shared" ref="AQ572" si="2131">IF(AQ570="","",AQ570*AQ571/AQ$46/365/$G$1)</f>
        <v/>
      </c>
      <c r="AR572" s="753" t="str">
        <f t="shared" ref="AR572" si="2132">IF(AR570="","",AR570*AR571/AR$46/365/$G$1)</f>
        <v/>
      </c>
      <c r="AS572" s="753">
        <f t="shared" ref="AS572" si="2133">IF(AS570="","",AS570*AS571/AS$46/365/$G$1)</f>
        <v>1.008029887920299E-2</v>
      </c>
      <c r="AT572" s="753" t="str">
        <f t="shared" ref="AT572" si="2134">IF(AT570="","",AT570*AT571/AT$46/365/$G$1)</f>
        <v/>
      </c>
      <c r="AU572" s="753" t="str">
        <f t="shared" ref="AU572" si="2135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6">IF(BE570="","",BE570*BE571/BE$46/365/$G$1)</f>
        <v/>
      </c>
      <c r="BF572" s="753" t="str">
        <f t="shared" ref="BF572" si="2137">IF(BF570="","",BF570*BF571/BF$46/365/$G$1)</f>
        <v/>
      </c>
      <c r="BG572" s="753" t="str">
        <f t="shared" ref="BG572" si="2138">IF(BG570="","",BG570*BG571/BG$46/365/$G$1)</f>
        <v/>
      </c>
      <c r="BH572" s="753" t="str">
        <f t="shared" ref="BH572" si="2139">IF(BH570="","",BH570*BH571/BH$46/365/$G$1)</f>
        <v/>
      </c>
      <c r="BI572" s="753" t="str">
        <f t="shared" ref="BI572" si="2140">IF(BI570="","",BI570*BI571/BI$46/365/$G$1)</f>
        <v/>
      </c>
      <c r="BJ572" s="753" t="str">
        <f t="shared" ref="BJ572" si="2141">IF(BJ570="","",BJ570*BJ571/BJ$46/365/$G$1)</f>
        <v/>
      </c>
      <c r="BK572" s="753" t="str">
        <f t="shared" ref="BK572" si="2142">IF(BK570="","",BK570*BK571/BK$46/365/$G$1)</f>
        <v/>
      </c>
      <c r="BL572" s="753" t="str">
        <f t="shared" ref="BL572" si="2143">IF(BL570="","",BL570*BL571/BL$46/365/$G$1)</f>
        <v/>
      </c>
      <c r="BM572" s="753" t="str">
        <f t="shared" ref="BM572" si="2144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5">IF(BV570="","",BV570*BV571/BV$46/365/$G$1)</f>
        <v/>
      </c>
      <c r="BW572" s="753" t="str">
        <f t="shared" ref="BW572" si="2146">IF(BW570="","",BW570*BW571/BW$46/365/$G$1)</f>
        <v/>
      </c>
      <c r="BX572" s="753" t="str">
        <f t="shared" ref="BX572" si="2147">IF(BX570="","",BX570*BX571/BX$46/365/$G$1)</f>
        <v/>
      </c>
      <c r="BY572" s="753" t="str">
        <f t="shared" ref="BY572" si="2148">IF(BY570="","",BY570*BY571/BY$46/365/$G$1)</f>
        <v/>
      </c>
      <c r="BZ572" s="613" t="str">
        <f t="shared" si="2101"/>
        <v/>
      </c>
      <c r="CA572" s="613" t="str">
        <f t="shared" si="2102"/>
        <v/>
      </c>
      <c r="CB572" s="613" t="str">
        <f t="shared" si="2103"/>
        <v/>
      </c>
      <c r="CC572" s="613" t="str">
        <f t="shared" si="2104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10"/>
        <v/>
      </c>
      <c r="CF572" s="1326" t="str">
        <f t="shared" si="2010"/>
        <v/>
      </c>
      <c r="CG572" s="1326" t="str">
        <f t="shared" si="2010"/>
        <v/>
      </c>
      <c r="CH572" s="1327">
        <f t="shared" si="2010"/>
        <v>1.008029887920299E-2</v>
      </c>
      <c r="CI572" s="1326" t="str">
        <f t="shared" si="2010"/>
        <v/>
      </c>
      <c r="CJ572" s="1326" t="str">
        <f t="shared" si="2010"/>
        <v/>
      </c>
      <c r="CK572" s="1326" t="str">
        <f t="shared" si="2010"/>
        <v/>
      </c>
      <c r="CL572" s="1326" t="str">
        <f t="shared" si="2010"/>
        <v/>
      </c>
      <c r="CM572" s="1325" t="str">
        <f t="shared" si="2010"/>
        <v/>
      </c>
      <c r="CN572" s="527" t="str">
        <f t="shared" si="2011"/>
        <v/>
      </c>
      <c r="CO572" s="528" t="str">
        <f t="shared" si="2011"/>
        <v/>
      </c>
      <c r="CP572" s="529" t="str">
        <f t="shared" si="2011"/>
        <v/>
      </c>
      <c r="CQ572" s="529" t="str">
        <f t="shared" si="2011"/>
        <v/>
      </c>
      <c r="CR572" s="529" t="str">
        <f t="shared" si="2011"/>
        <v/>
      </c>
      <c r="CS572" s="529" t="str">
        <f t="shared" si="2011"/>
        <v/>
      </c>
      <c r="CT572" s="529" t="str">
        <f t="shared" si="2011"/>
        <v/>
      </c>
      <c r="CU572" s="530" t="str">
        <f t="shared" si="2011"/>
        <v/>
      </c>
      <c r="CV572" s="530" t="str">
        <f t="shared" si="2011"/>
        <v/>
      </c>
      <c r="CW572" s="530" t="str">
        <f t="shared" si="2011"/>
        <v/>
      </c>
      <c r="CX572" s="529" t="str">
        <f t="shared" si="2011"/>
        <v/>
      </c>
      <c r="CY572" s="529" t="str">
        <f t="shared" si="2011"/>
        <v/>
      </c>
      <c r="CZ572" s="529" t="str">
        <f t="shared" si="2011"/>
        <v/>
      </c>
      <c r="DA572" s="529" t="str">
        <f t="shared" si="2011"/>
        <v/>
      </c>
      <c r="DB572" s="529" t="str">
        <f t="shared" si="2011"/>
        <v/>
      </c>
      <c r="DC572" s="528" t="str">
        <f t="shared" si="2011"/>
        <v/>
      </c>
      <c r="DD572" s="527" t="str">
        <f t="shared" si="2012"/>
        <v/>
      </c>
      <c r="DE572" s="644">
        <f t="shared" si="2013"/>
        <v>0</v>
      </c>
      <c r="DF572" s="98">
        <f t="shared" si="2014"/>
        <v>0</v>
      </c>
      <c r="DG572" s="98">
        <f t="shared" si="2015"/>
        <v>1</v>
      </c>
      <c r="DH572" s="98">
        <f t="shared" si="2016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1"/>
        <v/>
      </c>
      <c r="CA573" s="878" t="str">
        <f t="shared" si="2102"/>
        <v/>
      </c>
      <c r="CB573" s="878" t="str">
        <f t="shared" si="2103"/>
        <v/>
      </c>
      <c r="CC573" s="879" t="str">
        <f t="shared" si="2104"/>
        <v/>
      </c>
      <c r="CD573" s="510" t="str">
        <f t="shared" ref="CD573:CM585" si="2149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9"/>
        <v/>
      </c>
      <c r="CF573" s="83" t="str">
        <f t="shared" si="2149"/>
        <v/>
      </c>
      <c r="CG573" s="83" t="str">
        <f t="shared" si="2149"/>
        <v/>
      </c>
      <c r="CH573" s="1303">
        <f t="shared" si="2149"/>
        <v>7</v>
      </c>
      <c r="CI573" s="83" t="str">
        <f t="shared" si="2149"/>
        <v/>
      </c>
      <c r="CJ573" s="83" t="str">
        <f t="shared" si="2149"/>
        <v/>
      </c>
      <c r="CK573" s="83" t="str">
        <f t="shared" si="2149"/>
        <v/>
      </c>
      <c r="CL573" s="83" t="str">
        <f t="shared" si="2149"/>
        <v/>
      </c>
      <c r="CM573" s="510" t="str">
        <f t="shared" si="2149"/>
        <v/>
      </c>
      <c r="CN573" s="539" t="str">
        <f t="shared" ref="CN573:DC585" si="2150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0"/>
        <v/>
      </c>
      <c r="CP573" s="541" t="str">
        <f t="shared" si="2150"/>
        <v/>
      </c>
      <c r="CQ573" s="541" t="str">
        <f t="shared" si="2150"/>
        <v/>
      </c>
      <c r="CR573" s="541" t="str">
        <f t="shared" si="2150"/>
        <v/>
      </c>
      <c r="CS573" s="541" t="str">
        <f t="shared" si="2150"/>
        <v/>
      </c>
      <c r="CT573" s="541" t="str">
        <f t="shared" si="2150"/>
        <v/>
      </c>
      <c r="CU573" s="542" t="str">
        <f t="shared" si="2150"/>
        <v/>
      </c>
      <c r="CV573" s="542" t="str">
        <f t="shared" si="2150"/>
        <v/>
      </c>
      <c r="CW573" s="542" t="str">
        <f t="shared" si="2150"/>
        <v/>
      </c>
      <c r="CX573" s="541" t="str">
        <f t="shared" si="2150"/>
        <v/>
      </c>
      <c r="CY573" s="541" t="str">
        <f t="shared" si="2150"/>
        <v/>
      </c>
      <c r="CZ573" s="541" t="str">
        <f t="shared" si="2150"/>
        <v/>
      </c>
      <c r="DA573" s="541" t="str">
        <f t="shared" si="2150"/>
        <v/>
      </c>
      <c r="DB573" s="541" t="str">
        <f t="shared" si="2150"/>
        <v/>
      </c>
      <c r="DC573" s="540" t="str">
        <f t="shared" si="2150"/>
        <v/>
      </c>
      <c r="DD573" s="539" t="str">
        <f t="shared" ref="DD573:DD596" si="2151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3"/>
        <v>0</v>
      </c>
      <c r="DF573" s="835">
        <f t="shared" si="2014"/>
        <v>0</v>
      </c>
      <c r="DG573" s="835">
        <f t="shared" si="2015"/>
        <v>1</v>
      </c>
      <c r="DH573" s="835">
        <f t="shared" si="2016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2">IF(C573="","",C570*C573)</f>
        <v/>
      </c>
      <c r="D574" s="750" t="str">
        <f t="shared" ref="D574" si="2153">IF(D573="","",D570*D573)</f>
        <v/>
      </c>
      <c r="E574" s="750" t="str">
        <f t="shared" ref="E574" si="2154">IF(E573="","",E570*E573)</f>
        <v/>
      </c>
      <c r="F574" s="750" t="str">
        <f t="shared" ref="F574" si="2155">IF(F573="","",F570*F573)</f>
        <v/>
      </c>
      <c r="G574" s="750" t="str">
        <f t="shared" ref="G574" si="2156">IF(G573="","",G570*G573)</f>
        <v/>
      </c>
      <c r="H574" s="750" t="str">
        <f t="shared" ref="H574" si="2157">IF(H573="","",H570*H573)</f>
        <v/>
      </c>
      <c r="I574" s="750" t="str">
        <f t="shared" ref="I574" si="2158">IF(I573="","",I570*I573)</f>
        <v/>
      </c>
      <c r="J574" s="750" t="str">
        <f t="shared" ref="J574" si="2159">IF(J573="","",J570*J573)</f>
        <v/>
      </c>
      <c r="K574" s="750" t="str">
        <f t="shared" ref="K574" si="2160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1">IF(U573="","",U570*U573)</f>
        <v/>
      </c>
      <c r="V574" s="750" t="str">
        <f t="shared" ref="V574" si="2162">IF(V573="","",V570*V573)</f>
        <v/>
      </c>
      <c r="W574" s="750" t="str">
        <f t="shared" ref="W574" si="2163">IF(W573="","",W570*W573)</f>
        <v/>
      </c>
      <c r="X574" s="750" t="str">
        <f t="shared" ref="X574" si="2164">IF(X573="","",X570*X573)</f>
        <v/>
      </c>
      <c r="Y574" s="750" t="str">
        <f t="shared" ref="Y574" si="2165">IF(Y573="","",Y570*Y573)</f>
        <v/>
      </c>
      <c r="Z574" s="750" t="str">
        <f t="shared" ref="Z574" si="2166">IF(Z573="","",Z570*Z573)</f>
        <v/>
      </c>
      <c r="AA574" s="750" t="str">
        <f t="shared" ref="AA574" si="2167">IF(AA573="","",AA570*AA573)</f>
        <v/>
      </c>
      <c r="AB574" s="750" t="str">
        <f t="shared" ref="AB574" si="2168">IF(AB573="","",AB570*AB573)</f>
        <v/>
      </c>
      <c r="AC574" s="750" t="str">
        <f t="shared" ref="AC574" si="2169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0">IF(AM573="","",AM570*AM573)</f>
        <v/>
      </c>
      <c r="AN574" s="750" t="str">
        <f t="shared" ref="AN574" si="2171">IF(AN573="","",AN570*AN573)</f>
        <v/>
      </c>
      <c r="AO574" s="750" t="str">
        <f t="shared" ref="AO574" si="2172">IF(AO573="","",AO570*AO573)</f>
        <v/>
      </c>
      <c r="AP574" s="750" t="str">
        <f t="shared" ref="AP574" si="2173">IF(AP573="","",AP570*AP573)</f>
        <v/>
      </c>
      <c r="AQ574" s="750" t="str">
        <f t="shared" ref="AQ574" si="2174">IF(AQ573="","",AQ570*AQ573)</f>
        <v/>
      </c>
      <c r="AR574" s="750" t="str">
        <f t="shared" ref="AR574" si="2175">IF(AR573="","",AR570*AR573)</f>
        <v/>
      </c>
      <c r="AS574" s="750">
        <f t="shared" ref="AS574" si="2176">IF(AS573="","",AS570*AS573)</f>
        <v>420</v>
      </c>
      <c r="AT574" s="750" t="str">
        <f t="shared" ref="AT574" si="2177">IF(AT573="","",AT570*AT573)</f>
        <v/>
      </c>
      <c r="AU574" s="750" t="str">
        <f t="shared" ref="AU574" si="2178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9">IF(BE573="","",BE570*BE573)</f>
        <v/>
      </c>
      <c r="BF574" s="750" t="str">
        <f t="shared" ref="BF574" si="2180">IF(BF573="","",BF570*BF573)</f>
        <v/>
      </c>
      <c r="BG574" s="750" t="str">
        <f t="shared" ref="BG574" si="2181">IF(BG573="","",BG570*BG573)</f>
        <v/>
      </c>
      <c r="BH574" s="750" t="str">
        <f t="shared" ref="BH574" si="2182">IF(BH573="","",BH570*BH573)</f>
        <v/>
      </c>
      <c r="BI574" s="750" t="str">
        <f t="shared" ref="BI574" si="2183">IF(BI573="","",BI570*BI573)</f>
        <v/>
      </c>
      <c r="BJ574" s="750" t="str">
        <f t="shared" ref="BJ574" si="2184">IF(BJ573="","",BJ570*BJ573)</f>
        <v/>
      </c>
      <c r="BK574" s="750" t="str">
        <f t="shared" ref="BK574" si="2185">IF(BK573="","",BK570*BK573)</f>
        <v/>
      </c>
      <c r="BL574" s="750" t="str">
        <f t="shared" ref="BL574" si="2186">IF(BL573="","",BL570*BL573)</f>
        <v/>
      </c>
      <c r="BM574" s="750" t="str">
        <f t="shared" ref="BM574" si="2187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8">IF(BV573="","",BV570*BV573)</f>
        <v/>
      </c>
      <c r="BW574" s="750" t="str">
        <f t="shared" ref="BW574" si="2189">IF(BW573="","",BW570*BW573)</f>
        <v/>
      </c>
      <c r="BX574" s="750" t="str">
        <f t="shared" ref="BX574" si="2190">IF(BX573="","",BX570*BX573)</f>
        <v/>
      </c>
      <c r="BY574" s="750" t="str">
        <f t="shared" ref="BY574" si="2191">IF(BY573="","",BY570*BY573)</f>
        <v/>
      </c>
      <c r="BZ574" s="878" t="str">
        <f t="shared" si="2101"/>
        <v/>
      </c>
      <c r="CA574" s="878" t="str">
        <f t="shared" si="2102"/>
        <v/>
      </c>
      <c r="CB574" s="878" t="str">
        <f t="shared" si="2103"/>
        <v/>
      </c>
      <c r="CC574" s="879" t="str">
        <f t="shared" si="2104"/>
        <v/>
      </c>
      <c r="CD574" s="510" t="str">
        <f t="shared" si="2149"/>
        <v/>
      </c>
      <c r="CE574" s="83" t="str">
        <f t="shared" si="2149"/>
        <v/>
      </c>
      <c r="CF574" s="83" t="str">
        <f t="shared" si="2149"/>
        <v/>
      </c>
      <c r="CG574" s="83" t="str">
        <f t="shared" si="2149"/>
        <v/>
      </c>
      <c r="CH574" s="146">
        <f t="shared" si="2149"/>
        <v>420</v>
      </c>
      <c r="CI574" s="83" t="str">
        <f t="shared" si="2149"/>
        <v/>
      </c>
      <c r="CJ574" s="83" t="str">
        <f t="shared" si="2149"/>
        <v/>
      </c>
      <c r="CK574" s="83" t="str">
        <f t="shared" si="2149"/>
        <v/>
      </c>
      <c r="CL574" s="83" t="str">
        <f t="shared" si="2149"/>
        <v/>
      </c>
      <c r="CM574" s="510" t="str">
        <f t="shared" si="2149"/>
        <v/>
      </c>
      <c r="CN574" s="539" t="str">
        <f t="shared" si="2150"/>
        <v/>
      </c>
      <c r="CO574" s="540" t="str">
        <f t="shared" si="2150"/>
        <v/>
      </c>
      <c r="CP574" s="541" t="str">
        <f t="shared" si="2150"/>
        <v/>
      </c>
      <c r="CQ574" s="541" t="str">
        <f t="shared" si="2150"/>
        <v/>
      </c>
      <c r="CR574" s="541" t="str">
        <f t="shared" si="2150"/>
        <v/>
      </c>
      <c r="CS574" s="541" t="str">
        <f t="shared" si="2150"/>
        <v/>
      </c>
      <c r="CT574" s="541" t="str">
        <f t="shared" si="2150"/>
        <v/>
      </c>
      <c r="CU574" s="542" t="str">
        <f t="shared" si="2150"/>
        <v/>
      </c>
      <c r="CV574" s="542" t="str">
        <f t="shared" si="2150"/>
        <v/>
      </c>
      <c r="CW574" s="542" t="str">
        <f t="shared" si="2150"/>
        <v/>
      </c>
      <c r="CX574" s="541" t="str">
        <f t="shared" si="2150"/>
        <v/>
      </c>
      <c r="CY574" s="541" t="str">
        <f t="shared" si="2150"/>
        <v/>
      </c>
      <c r="CZ574" s="541" t="str">
        <f t="shared" si="2150"/>
        <v/>
      </c>
      <c r="DA574" s="541" t="str">
        <f t="shared" si="2150"/>
        <v/>
      </c>
      <c r="DB574" s="541" t="str">
        <f t="shared" si="2150"/>
        <v/>
      </c>
      <c r="DC574" s="540" t="str">
        <f t="shared" si="2150"/>
        <v/>
      </c>
      <c r="DD574" s="539" t="str">
        <f t="shared" si="2151"/>
        <v/>
      </c>
      <c r="DE574" s="880">
        <f t="shared" si="2013"/>
        <v>0</v>
      </c>
      <c r="DF574" s="835">
        <f t="shared" si="2014"/>
        <v>0</v>
      </c>
      <c r="DG574" s="835">
        <f t="shared" si="2015"/>
        <v>1</v>
      </c>
      <c r="DH574" s="835">
        <f t="shared" si="2016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1"/>
        <v>3</v>
      </c>
      <c r="CA575" s="878">
        <f t="shared" si="2102"/>
        <v>1</v>
      </c>
      <c r="CB575" s="878" t="str">
        <f t="shared" si="2103"/>
        <v/>
      </c>
      <c r="CC575" s="879" t="str">
        <f t="shared" si="2104"/>
        <v/>
      </c>
      <c r="CD575" s="510" t="str">
        <f t="shared" si="2149"/>
        <v/>
      </c>
      <c r="CE575" s="83" t="str">
        <f t="shared" si="2149"/>
        <v/>
      </c>
      <c r="CF575" s="83" t="str">
        <f t="shared" si="2149"/>
        <v/>
      </c>
      <c r="CG575" s="83" t="str">
        <f t="shared" si="2149"/>
        <v/>
      </c>
      <c r="CH575" s="146">
        <f t="shared" si="2149"/>
        <v>3</v>
      </c>
      <c r="CI575" s="83" t="str">
        <f t="shared" si="2149"/>
        <v/>
      </c>
      <c r="CJ575" s="83" t="str">
        <f t="shared" si="2149"/>
        <v/>
      </c>
      <c r="CK575" s="83" t="str">
        <f t="shared" si="2149"/>
        <v/>
      </c>
      <c r="CL575" s="83" t="str">
        <f t="shared" si="2149"/>
        <v/>
      </c>
      <c r="CM575" s="510" t="str">
        <f t="shared" si="2149"/>
        <v/>
      </c>
      <c r="CN575" s="539" t="str">
        <f t="shared" si="2150"/>
        <v/>
      </c>
      <c r="CO575" s="540" t="str">
        <f t="shared" si="2150"/>
        <v/>
      </c>
      <c r="CP575" s="541" t="str">
        <f t="shared" si="2150"/>
        <v/>
      </c>
      <c r="CQ575" s="541" t="str">
        <f t="shared" si="2150"/>
        <v/>
      </c>
      <c r="CR575" s="541" t="str">
        <f t="shared" si="2150"/>
        <v/>
      </c>
      <c r="CS575" s="541" t="str">
        <f t="shared" si="2150"/>
        <v/>
      </c>
      <c r="CT575" s="541" t="str">
        <f t="shared" si="2150"/>
        <v/>
      </c>
      <c r="CU575" s="542" t="str">
        <f t="shared" si="2150"/>
        <v/>
      </c>
      <c r="CV575" s="542" t="str">
        <f t="shared" si="2150"/>
        <v/>
      </c>
      <c r="CW575" s="542" t="str">
        <f t="shared" si="2150"/>
        <v/>
      </c>
      <c r="CX575" s="541" t="str">
        <f t="shared" si="2150"/>
        <v/>
      </c>
      <c r="CY575" s="541" t="str">
        <f t="shared" si="2150"/>
        <v/>
      </c>
      <c r="CZ575" s="541" t="str">
        <f t="shared" si="2150"/>
        <v/>
      </c>
      <c r="DA575" s="541" t="str">
        <f t="shared" si="2150"/>
        <v/>
      </c>
      <c r="DB575" s="541" t="str">
        <f t="shared" si="2150"/>
        <v/>
      </c>
      <c r="DC575" s="540" t="str">
        <f t="shared" si="2150"/>
        <v/>
      </c>
      <c r="DD575" s="539" t="str">
        <f t="shared" si="2151"/>
        <v/>
      </c>
      <c r="DE575" s="880">
        <f t="shared" si="2013"/>
        <v>3</v>
      </c>
      <c r="DF575" s="835">
        <f t="shared" si="2014"/>
        <v>3</v>
      </c>
      <c r="DG575" s="835">
        <f t="shared" si="2015"/>
        <v>1</v>
      </c>
      <c r="DH575" s="835">
        <f t="shared" si="2016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1"/>
        <v>12</v>
      </c>
      <c r="CA576" s="878">
        <f t="shared" si="2102"/>
        <v>10</v>
      </c>
      <c r="CB576" s="878" t="str">
        <f t="shared" si="2103"/>
        <v/>
      </c>
      <c r="CC576" s="879" t="str">
        <f t="shared" si="2104"/>
        <v/>
      </c>
      <c r="CD576" s="510" t="str">
        <f t="shared" si="2149"/>
        <v/>
      </c>
      <c r="CE576" s="83" t="str">
        <f t="shared" si="2149"/>
        <v/>
      </c>
      <c r="CF576" s="83" t="str">
        <f t="shared" si="2149"/>
        <v/>
      </c>
      <c r="CG576" s="83" t="str">
        <f t="shared" si="2149"/>
        <v/>
      </c>
      <c r="CH576" s="146">
        <f t="shared" si="2149"/>
        <v>12</v>
      </c>
      <c r="CI576" s="83" t="str">
        <f t="shared" si="2149"/>
        <v/>
      </c>
      <c r="CJ576" s="83" t="str">
        <f t="shared" si="2149"/>
        <v/>
      </c>
      <c r="CK576" s="83" t="str">
        <f t="shared" si="2149"/>
        <v/>
      </c>
      <c r="CL576" s="83" t="str">
        <f t="shared" si="2149"/>
        <v/>
      </c>
      <c r="CM576" s="510" t="str">
        <f t="shared" si="2149"/>
        <v/>
      </c>
      <c r="CN576" s="539" t="str">
        <f t="shared" si="2150"/>
        <v/>
      </c>
      <c r="CO576" s="540" t="str">
        <f t="shared" si="2150"/>
        <v/>
      </c>
      <c r="CP576" s="541" t="str">
        <f t="shared" si="2150"/>
        <v/>
      </c>
      <c r="CQ576" s="541" t="str">
        <f t="shared" si="2150"/>
        <v/>
      </c>
      <c r="CR576" s="541" t="str">
        <f t="shared" si="2150"/>
        <v/>
      </c>
      <c r="CS576" s="541" t="str">
        <f t="shared" si="2150"/>
        <v/>
      </c>
      <c r="CT576" s="541" t="str">
        <f t="shared" si="2150"/>
        <v/>
      </c>
      <c r="CU576" s="542" t="str">
        <f t="shared" si="2150"/>
        <v/>
      </c>
      <c r="CV576" s="542" t="str">
        <f t="shared" si="2150"/>
        <v/>
      </c>
      <c r="CW576" s="542" t="str">
        <f t="shared" si="2150"/>
        <v/>
      </c>
      <c r="CX576" s="541" t="str">
        <f t="shared" si="2150"/>
        <v/>
      </c>
      <c r="CY576" s="541" t="str">
        <f t="shared" si="2150"/>
        <v/>
      </c>
      <c r="CZ576" s="541" t="str">
        <f t="shared" si="2150"/>
        <v/>
      </c>
      <c r="DA576" s="541" t="str">
        <f t="shared" si="2150"/>
        <v/>
      </c>
      <c r="DB576" s="541" t="str">
        <f t="shared" si="2150"/>
        <v/>
      </c>
      <c r="DC576" s="540" t="str">
        <f t="shared" si="2150"/>
        <v/>
      </c>
      <c r="DD576" s="539" t="str">
        <f t="shared" si="2151"/>
        <v/>
      </c>
      <c r="DE576" s="880">
        <f t="shared" si="2013"/>
        <v>3</v>
      </c>
      <c r="DF576" s="835">
        <f t="shared" si="2014"/>
        <v>3</v>
      </c>
      <c r="DG576" s="835">
        <f t="shared" si="2015"/>
        <v>1</v>
      </c>
      <c r="DH576" s="835">
        <f t="shared" si="2016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2">230*$K$1</f>
        <v>962.96399999999994</v>
      </c>
      <c r="D577" s="751">
        <f t="shared" si="2192"/>
        <v>962.96399999999994</v>
      </c>
      <c r="E577" s="751">
        <f t="shared" si="2192"/>
        <v>962.96399999999994</v>
      </c>
      <c r="F577" s="751">
        <f t="shared" si="2192"/>
        <v>962.96399999999994</v>
      </c>
      <c r="G577" s="751">
        <f t="shared" si="2192"/>
        <v>962.96399999999994</v>
      </c>
      <c r="H577" s="751">
        <f t="shared" si="2192"/>
        <v>962.96399999999994</v>
      </c>
      <c r="I577" s="751">
        <f t="shared" si="2192"/>
        <v>962.96399999999994</v>
      </c>
      <c r="J577" s="751">
        <f t="shared" si="2192"/>
        <v>962.96399999999994</v>
      </c>
      <c r="K577" s="751">
        <f t="shared" si="2192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3">230*$K$1</f>
        <v>962.96399999999994</v>
      </c>
      <c r="V577" s="751">
        <f t="shared" si="2193"/>
        <v>962.96399999999994</v>
      </c>
      <c r="W577" s="751">
        <f t="shared" si="2193"/>
        <v>962.96399999999994</v>
      </c>
      <c r="X577" s="751">
        <f t="shared" si="2193"/>
        <v>962.96399999999994</v>
      </c>
      <c r="Y577" s="751">
        <f t="shared" si="2193"/>
        <v>962.96399999999994</v>
      </c>
      <c r="Z577" s="751">
        <f t="shared" si="2193"/>
        <v>962.96399999999994</v>
      </c>
      <c r="AA577" s="751">
        <f t="shared" si="2193"/>
        <v>962.96399999999994</v>
      </c>
      <c r="AB577" s="751">
        <f t="shared" si="2193"/>
        <v>962.96399999999994</v>
      </c>
      <c r="AC577" s="751">
        <f t="shared" si="2193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4">230*$K$1</f>
        <v>962.96399999999994</v>
      </c>
      <c r="AN577" s="751">
        <f t="shared" si="2194"/>
        <v>962.96399999999994</v>
      </c>
      <c r="AO577" s="751">
        <f t="shared" si="2194"/>
        <v>962.96399999999994</v>
      </c>
      <c r="AP577" s="751">
        <f t="shared" si="2194"/>
        <v>962.96399999999994</v>
      </c>
      <c r="AQ577" s="751">
        <f t="shared" si="2194"/>
        <v>962.96399999999994</v>
      </c>
      <c r="AR577" s="751">
        <f t="shared" si="2194"/>
        <v>962.96399999999994</v>
      </c>
      <c r="AS577" s="751">
        <f t="shared" si="2194"/>
        <v>962.96399999999994</v>
      </c>
      <c r="AT577" s="751">
        <f t="shared" si="2194"/>
        <v>962.96399999999994</v>
      </c>
      <c r="AU577" s="751">
        <f t="shared" si="2194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5">230*$K$1</f>
        <v>962.96399999999994</v>
      </c>
      <c r="BF577" s="751">
        <f t="shared" si="2195"/>
        <v>962.96399999999994</v>
      </c>
      <c r="BG577" s="751">
        <f t="shared" si="2195"/>
        <v>962.96399999999994</v>
      </c>
      <c r="BH577" s="751">
        <f t="shared" si="2195"/>
        <v>962.96399999999994</v>
      </c>
      <c r="BI577" s="751">
        <f t="shared" si="2195"/>
        <v>962.96399999999994</v>
      </c>
      <c r="BJ577" s="751">
        <f t="shared" si="2195"/>
        <v>962.96399999999994</v>
      </c>
      <c r="BK577" s="751">
        <f t="shared" si="2195"/>
        <v>962.96399999999994</v>
      </c>
      <c r="BL577" s="751">
        <f t="shared" si="2195"/>
        <v>962.96399999999994</v>
      </c>
      <c r="BM577" s="751">
        <f t="shared" si="2195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5"/>
        <v>962.96399999999994</v>
      </c>
      <c r="BW577" s="751">
        <f t="shared" si="2195"/>
        <v>962.96399999999994</v>
      </c>
      <c r="BX577" s="751">
        <f t="shared" si="2195"/>
        <v>962.96399999999994</v>
      </c>
      <c r="BY577" s="751">
        <f t="shared" si="2195"/>
        <v>962.96399999999994</v>
      </c>
      <c r="BZ577" s="878">
        <f t="shared" si="2101"/>
        <v>962.96399999999994</v>
      </c>
      <c r="CA577" s="878">
        <f t="shared" si="2102"/>
        <v>962.96399999999994</v>
      </c>
      <c r="CB577" s="878">
        <f t="shared" si="2103"/>
        <v>962.96399999999994</v>
      </c>
      <c r="CC577" s="879">
        <f t="shared" si="2104"/>
        <v>962.96399999999994</v>
      </c>
      <c r="CD577" s="510">
        <f t="shared" si="2149"/>
        <v>962.96399999999994</v>
      </c>
      <c r="CE577" s="83">
        <f t="shared" si="2149"/>
        <v>962.96399999999994</v>
      </c>
      <c r="CF577" s="83">
        <f t="shared" si="2149"/>
        <v>962.96399999999994</v>
      </c>
      <c r="CG577" s="83">
        <f t="shared" si="2149"/>
        <v>962.96399999999994</v>
      </c>
      <c r="CH577" s="146">
        <f t="shared" si="2149"/>
        <v>962.96399999999994</v>
      </c>
      <c r="CI577" s="83">
        <f t="shared" si="2149"/>
        <v>962.96399999999994</v>
      </c>
      <c r="CJ577" s="83">
        <f t="shared" si="2149"/>
        <v>962.96399999999994</v>
      </c>
      <c r="CK577" s="83">
        <f t="shared" si="2149"/>
        <v>962.96399999999994</v>
      </c>
      <c r="CL577" s="83">
        <f t="shared" si="2149"/>
        <v>962.96399999999994</v>
      </c>
      <c r="CM577" s="510">
        <f t="shared" si="2149"/>
        <v>962.96399999999994</v>
      </c>
      <c r="CN577" s="539" t="str">
        <f t="shared" si="2150"/>
        <v/>
      </c>
      <c r="CO577" s="540" t="str">
        <f t="shared" si="2150"/>
        <v/>
      </c>
      <c r="CP577" s="541" t="str">
        <f t="shared" si="2150"/>
        <v/>
      </c>
      <c r="CQ577" s="541" t="str">
        <f t="shared" si="2150"/>
        <v/>
      </c>
      <c r="CR577" s="541">
        <f t="shared" si="2150"/>
        <v>962.96399999999994</v>
      </c>
      <c r="CS577" s="541">
        <f t="shared" si="2150"/>
        <v>962.96399999999994</v>
      </c>
      <c r="CT577" s="541">
        <f t="shared" si="2150"/>
        <v>962.96399999999994</v>
      </c>
      <c r="CU577" s="542">
        <f t="shared" si="2150"/>
        <v>962.96399999999994</v>
      </c>
      <c r="CV577" s="542">
        <f t="shared" si="2150"/>
        <v>962.96399999999994</v>
      </c>
      <c r="CW577" s="542">
        <f t="shared" si="2150"/>
        <v>962.96399999999994</v>
      </c>
      <c r="CX577" s="541">
        <f t="shared" si="2150"/>
        <v>962.96399999999994</v>
      </c>
      <c r="CY577" s="541">
        <f t="shared" si="2150"/>
        <v>962.96399999999994</v>
      </c>
      <c r="CZ577" s="541">
        <f t="shared" si="2150"/>
        <v>962.96399999999994</v>
      </c>
      <c r="DA577" s="541">
        <f t="shared" si="2150"/>
        <v>962.96399999999994</v>
      </c>
      <c r="DB577" s="541" t="str">
        <f t="shared" si="2150"/>
        <v/>
      </c>
      <c r="DC577" s="540" t="str">
        <f t="shared" si="2150"/>
        <v/>
      </c>
      <c r="DD577" s="539" t="str">
        <f t="shared" si="2151"/>
        <v/>
      </c>
      <c r="DE577" s="880">
        <f t="shared" si="2013"/>
        <v>10</v>
      </c>
      <c r="DF577" s="835">
        <f t="shared" si="2014"/>
        <v>10</v>
      </c>
      <c r="DG577" s="835">
        <f t="shared" si="2015"/>
        <v>10</v>
      </c>
      <c r="DH577" s="835">
        <f t="shared" si="2016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6">IF(C576="","",C575*C576*C577/C$46/365/$G$1)</f>
        <v/>
      </c>
      <c r="D578" s="753" t="str">
        <f t="shared" ref="D578" si="2197">IF(D576="","",D575*D576*D577/D$46/365/$G$1)</f>
        <v/>
      </c>
      <c r="E578" s="753" t="str">
        <f t="shared" ref="E578" si="2198">IF(E576="","",E575*E576*E577/E$46/365/$G$1)</f>
        <v/>
      </c>
      <c r="F578" s="753">
        <f t="shared" ref="F578" si="2199">IF(F576="","",F575*F576*F577/F$46/365/$G$1)</f>
        <v>1.4990099626400995E-3</v>
      </c>
      <c r="G578" s="753" t="str">
        <f t="shared" ref="G578" si="2200">IF(G576="","",G575*G576*G577/G$46/365/$G$1)</f>
        <v/>
      </c>
      <c r="H578" s="753" t="str">
        <f t="shared" ref="H578" si="2201">IF(H576="","",H575*H576*H577/H$46/365/$G$1)</f>
        <v/>
      </c>
      <c r="I578" s="753" t="str">
        <f t="shared" ref="I578" si="2202">IF(I576="","",I575*I576*I577/I$46/365/$G$1)</f>
        <v/>
      </c>
      <c r="J578" s="753">
        <f t="shared" ref="J578" si="2203">IF(J576="","",J575*J576*J577/J$46/365/$G$1)</f>
        <v>8.9940597758405975E-4</v>
      </c>
      <c r="K578" s="753">
        <f t="shared" ref="K578" si="2204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5">IF(U576="","",U575*U576*U577/U$46/365/$G$1)</f>
        <v/>
      </c>
      <c r="V578" s="753">
        <f t="shared" si="2205"/>
        <v>4.2828856075431416E-4</v>
      </c>
      <c r="W578" s="753" t="str">
        <f t="shared" si="2205"/>
        <v/>
      </c>
      <c r="X578" s="753" t="str">
        <f t="shared" si="2205"/>
        <v/>
      </c>
      <c r="Y578" s="753" t="str">
        <f t="shared" si="2205"/>
        <v/>
      </c>
      <c r="Z578" s="753" t="str">
        <f t="shared" si="2205"/>
        <v/>
      </c>
      <c r="AA578" s="753" t="str">
        <f t="shared" si="2205"/>
        <v/>
      </c>
      <c r="AB578" s="753" t="str">
        <f t="shared" si="2205"/>
        <v/>
      </c>
      <c r="AC578" s="753">
        <f t="shared" si="2205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6">IF(AM576="","",AM575*AM576*AM577/AM$46/365/$G$1)</f>
        <v>1.5418388187155312E-3</v>
      </c>
      <c r="AN578" s="753" t="str">
        <f t="shared" ref="AN578" si="2207">IF(AN576="","",AN575*AN576*AN577/AN$46/365/$G$1)</f>
        <v/>
      </c>
      <c r="AO578" s="753" t="str">
        <f t="shared" ref="AO578" si="2208">IF(AO576="","",AO575*AO576*AO577/AO$46/365/$G$1)</f>
        <v/>
      </c>
      <c r="AP578" s="753" t="str">
        <f t="shared" ref="AP578" si="2209">IF(AP576="","",AP575*AP576*AP577/AP$46/365/$G$1)</f>
        <v/>
      </c>
      <c r="AQ578" s="753" t="str">
        <f t="shared" ref="AQ578" si="2210">IF(AQ576="","",AQ575*AQ576*AQ577/AQ$46/365/$G$1)</f>
        <v/>
      </c>
      <c r="AR578" s="753" t="str">
        <f t="shared" ref="AR578" si="2211">IF(AR576="","",AR575*AR576*AR577/AR$46/365/$G$1)</f>
        <v/>
      </c>
      <c r="AS578" s="753" t="str">
        <f t="shared" ref="AS578" si="2212">IF(AS576="","",AS575*AS576*AS577/AS$46/365/$G$1)</f>
        <v/>
      </c>
      <c r="AT578" s="753" t="str">
        <f t="shared" ref="AT578" si="2213">IF(AT576="","",AT575*AT576*AT577/AT$46/365/$G$1)</f>
        <v/>
      </c>
      <c r="AU578" s="753" t="str">
        <f t="shared" ref="AU578" si="2214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5">IF(BE576="","",BE575*BE576*BE577/BE$46/365/$G$1)</f>
        <v/>
      </c>
      <c r="BF578" s="753" t="str">
        <f t="shared" ref="BF578" si="2216">IF(BF576="","",BF575*BF576*BF577/BF$46/365/$G$1)</f>
        <v/>
      </c>
      <c r="BG578" s="753" t="str">
        <f t="shared" ref="BG578" si="2217">IF(BG576="","",BG575*BG576*BG577/BG$46/365/$G$1)</f>
        <v/>
      </c>
      <c r="BH578" s="753" t="str">
        <f t="shared" ref="BH578" si="2218">IF(BH576="","",BH575*BH576*BH577/BH$46/365/$G$1)</f>
        <v/>
      </c>
      <c r="BI578" s="753" t="str">
        <f t="shared" ref="BI578" si="2219">IF(BI576="","",BI575*BI576*BI577/BI$46/365/$G$1)</f>
        <v/>
      </c>
      <c r="BJ578" s="753" t="str">
        <f t="shared" ref="BJ578" si="2220">IF(BJ576="","",BJ575*BJ576*BJ577/BJ$46/365/$G$1)</f>
        <v/>
      </c>
      <c r="BK578" s="753" t="str">
        <f t="shared" ref="BK578" si="2221">IF(BK576="","",BK575*BK576*BK577/BK$46/365/$G$1)</f>
        <v/>
      </c>
      <c r="BL578" s="753" t="str">
        <f t="shared" ref="BL578" si="2222">IF(BL576="","",BL575*BL576*BL577/BL$46/365/$G$1)</f>
        <v/>
      </c>
      <c r="BM578" s="753" t="str">
        <f t="shared" ref="BM578" si="2223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4">IF(BV576="","",BV575*BV576*BV577/BV$46/365/$G$1)</f>
        <v>1.3491089663760895E-3</v>
      </c>
      <c r="BW578" s="753">
        <f t="shared" ref="BW578" si="2225">IF(BW576="","",BW575*BW576*BW577/BW$46/365/$G$1)</f>
        <v>3.7475249066002488E-4</v>
      </c>
      <c r="BX578" s="753" t="str">
        <f t="shared" ref="BX578" si="2226">IF(BX576="","",BX575*BX576*BX577/BX$46/365/$G$1)</f>
        <v/>
      </c>
      <c r="BY578" s="753" t="str">
        <f t="shared" ref="BY578" si="2227">IF(BY576="","",BY575*BY576*BY577/BY$46/365/$G$1)</f>
        <v/>
      </c>
      <c r="BZ578" s="613">
        <f t="shared" si="2101"/>
        <v>1.0792871731008713E-3</v>
      </c>
      <c r="CA578" s="613">
        <f t="shared" si="2102"/>
        <v>4.2828856075431405E-4</v>
      </c>
      <c r="CB578" s="613" t="str">
        <f t="shared" si="2103"/>
        <v/>
      </c>
      <c r="CC578" s="613" t="str">
        <f t="shared" si="2104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9"/>
        <v/>
      </c>
      <c r="CF578" s="1326" t="str">
        <f t="shared" si="2149"/>
        <v/>
      </c>
      <c r="CG578" s="1326" t="str">
        <f t="shared" si="2149"/>
        <v/>
      </c>
      <c r="CH578" s="1327">
        <f t="shared" si="2149"/>
        <v>1.5418388187155312E-3</v>
      </c>
      <c r="CI578" s="1326" t="str">
        <f t="shared" si="2149"/>
        <v/>
      </c>
      <c r="CJ578" s="1326" t="str">
        <f t="shared" si="2149"/>
        <v/>
      </c>
      <c r="CK578" s="1326" t="str">
        <f t="shared" si="2149"/>
        <v/>
      </c>
      <c r="CL578" s="1326" t="str">
        <f t="shared" si="2149"/>
        <v/>
      </c>
      <c r="CM578" s="1325" t="str">
        <f t="shared" si="2149"/>
        <v/>
      </c>
      <c r="CN578" s="527" t="str">
        <f t="shared" si="2150"/>
        <v/>
      </c>
      <c r="CO578" s="528" t="str">
        <f t="shared" si="2150"/>
        <v/>
      </c>
      <c r="CP578" s="529" t="str">
        <f t="shared" si="2150"/>
        <v/>
      </c>
      <c r="CQ578" s="529" t="str">
        <f t="shared" si="2150"/>
        <v/>
      </c>
      <c r="CR578" s="529" t="str">
        <f t="shared" si="2150"/>
        <v/>
      </c>
      <c r="CS578" s="529" t="str">
        <f t="shared" si="2150"/>
        <v/>
      </c>
      <c r="CT578" s="529" t="str">
        <f t="shared" si="2150"/>
        <v/>
      </c>
      <c r="CU578" s="530" t="str">
        <f t="shared" si="2150"/>
        <v/>
      </c>
      <c r="CV578" s="530" t="str">
        <f t="shared" si="2150"/>
        <v/>
      </c>
      <c r="CW578" s="530" t="str">
        <f t="shared" si="2150"/>
        <v/>
      </c>
      <c r="CX578" s="529" t="str">
        <f t="shared" si="2150"/>
        <v/>
      </c>
      <c r="CY578" s="529" t="str">
        <f t="shared" si="2150"/>
        <v/>
      </c>
      <c r="CZ578" s="529" t="str">
        <f t="shared" si="2150"/>
        <v/>
      </c>
      <c r="DA578" s="529" t="str">
        <f t="shared" si="2150"/>
        <v/>
      </c>
      <c r="DB578" s="529" t="str">
        <f t="shared" si="2150"/>
        <v/>
      </c>
      <c r="DC578" s="528" t="str">
        <f t="shared" si="2150"/>
        <v/>
      </c>
      <c r="DD578" s="527" t="str">
        <f t="shared" si="2151"/>
        <v/>
      </c>
      <c r="DE578" s="644">
        <f t="shared" si="2013"/>
        <v>3</v>
      </c>
      <c r="DF578" s="98">
        <f t="shared" si="2014"/>
        <v>3</v>
      </c>
      <c r="DG578" s="98">
        <f t="shared" si="2015"/>
        <v>1</v>
      </c>
      <c r="DH578" s="98">
        <f t="shared" si="2016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1"/>
        <v>7</v>
      </c>
      <c r="CA579" s="878">
        <f t="shared" si="2102"/>
        <v>7.5</v>
      </c>
      <c r="CB579" s="878" t="str">
        <f t="shared" si="2103"/>
        <v/>
      </c>
      <c r="CC579" s="879" t="str">
        <f t="shared" si="2104"/>
        <v/>
      </c>
      <c r="CD579" s="510" t="str">
        <f t="shared" si="2149"/>
        <v/>
      </c>
      <c r="CE579" s="83" t="str">
        <f t="shared" si="2149"/>
        <v/>
      </c>
      <c r="CF579" s="83" t="str">
        <f t="shared" si="2149"/>
        <v/>
      </c>
      <c r="CG579" s="83" t="str">
        <f t="shared" si="2149"/>
        <v/>
      </c>
      <c r="CH579" s="146">
        <f t="shared" si="2149"/>
        <v>11</v>
      </c>
      <c r="CI579" s="83" t="str">
        <f t="shared" si="2149"/>
        <v/>
      </c>
      <c r="CJ579" s="83" t="str">
        <f t="shared" si="2149"/>
        <v/>
      </c>
      <c r="CK579" s="83" t="str">
        <f t="shared" si="2149"/>
        <v/>
      </c>
      <c r="CL579" s="83" t="str">
        <f t="shared" si="2149"/>
        <v/>
      </c>
      <c r="CM579" s="510" t="str">
        <f t="shared" si="2149"/>
        <v/>
      </c>
      <c r="CN579" s="539" t="str">
        <f t="shared" si="2150"/>
        <v/>
      </c>
      <c r="CO579" s="540" t="str">
        <f t="shared" si="2150"/>
        <v/>
      </c>
      <c r="CP579" s="541" t="str">
        <f t="shared" si="2150"/>
        <v/>
      </c>
      <c r="CQ579" s="541" t="str">
        <f t="shared" si="2150"/>
        <v/>
      </c>
      <c r="CR579" s="541" t="str">
        <f t="shared" si="2150"/>
        <v/>
      </c>
      <c r="CS579" s="541" t="str">
        <f t="shared" si="2150"/>
        <v/>
      </c>
      <c r="CT579" s="541" t="str">
        <f t="shared" si="2150"/>
        <v/>
      </c>
      <c r="CU579" s="542" t="str">
        <f t="shared" si="2150"/>
        <v/>
      </c>
      <c r="CV579" s="542" t="str">
        <f t="shared" si="2150"/>
        <v/>
      </c>
      <c r="CW579" s="542" t="str">
        <f t="shared" si="2150"/>
        <v/>
      </c>
      <c r="CX579" s="541" t="str">
        <f t="shared" si="2150"/>
        <v/>
      </c>
      <c r="CY579" s="541" t="str">
        <f t="shared" si="2150"/>
        <v/>
      </c>
      <c r="CZ579" s="541" t="str">
        <f t="shared" si="2150"/>
        <v/>
      </c>
      <c r="DA579" s="541" t="str">
        <f t="shared" si="2150"/>
        <v/>
      </c>
      <c r="DB579" s="541" t="str">
        <f t="shared" si="2150"/>
        <v/>
      </c>
      <c r="DC579" s="540" t="str">
        <f t="shared" si="2150"/>
        <v/>
      </c>
      <c r="DD579" s="539" t="str">
        <f t="shared" si="2151"/>
        <v/>
      </c>
      <c r="DE579" s="880">
        <f t="shared" si="2013"/>
        <v>3</v>
      </c>
      <c r="DF579" s="835">
        <f t="shared" si="2014"/>
        <v>3</v>
      </c>
      <c r="DG579" s="835">
        <f t="shared" si="2015"/>
        <v>1</v>
      </c>
      <c r="DH579" s="835">
        <f t="shared" si="2016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8">IF(C579="","",C575*C576*C579)</f>
        <v/>
      </c>
      <c r="D580" s="750" t="str">
        <f t="shared" ref="D580" si="2229">IF(D579="","",D575*D576*D579)</f>
        <v/>
      </c>
      <c r="E580" s="750" t="str">
        <f t="shared" ref="E580:F580" si="2230">IF(E579="","",E575*E576*E579)</f>
        <v/>
      </c>
      <c r="F580" s="750">
        <f t="shared" si="2230"/>
        <v>200</v>
      </c>
      <c r="G580" s="750" t="str">
        <f t="shared" ref="G580" si="2231">IF(G579="","",G575*G576*G579)</f>
        <v/>
      </c>
      <c r="H580" s="750" t="str">
        <f t="shared" ref="H580" si="2232">IF(H579="","",H575*H576*H579)</f>
        <v/>
      </c>
      <c r="I580" s="750" t="str">
        <f t="shared" ref="I580:J580" si="2233">IF(I579="","",I575*I576*I579)</f>
        <v/>
      </c>
      <c r="J580" s="750">
        <f t="shared" si="2233"/>
        <v>168</v>
      </c>
      <c r="K580" s="750">
        <f t="shared" ref="K580" si="2234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5">IF(U579="","",U575*U576*U579)</f>
        <v/>
      </c>
      <c r="V580" s="750">
        <f t="shared" ref="V580" si="2236">IF(V579="","",V575*V576*V579)</f>
        <v>80</v>
      </c>
      <c r="W580" s="750" t="str">
        <f t="shared" ref="W580" si="2237">IF(W579="","",W575*W576*W579)</f>
        <v/>
      </c>
      <c r="X580" s="750" t="str">
        <f t="shared" ref="X580" si="2238">IF(X579="","",X575*X576*X579)</f>
        <v/>
      </c>
      <c r="Y580" s="750" t="str">
        <f t="shared" ref="Y580" si="2239">IF(Y579="","",Y575*Y576*Y579)</f>
        <v/>
      </c>
      <c r="Z580" s="750" t="str">
        <f t="shared" ref="Z580" si="2240">IF(Z579="","",Z575*Z576*Z579)</f>
        <v/>
      </c>
      <c r="AA580" s="750" t="str">
        <f t="shared" ref="AA580" si="2241">IF(AA579="","",AA575*AA576*AA579)</f>
        <v/>
      </c>
      <c r="AB580" s="750" t="str">
        <f t="shared" ref="AB580" si="2242">IF(AB579="","",AB575*AB576*AB579)</f>
        <v/>
      </c>
      <c r="AC580" s="750">
        <f t="shared" ref="AC580" si="2243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4">IF(AM579="","",AM575*AM576*AM579)</f>
        <v>396</v>
      </c>
      <c r="AN580" s="750" t="str">
        <f t="shared" ref="AN580" si="2245">IF(AN579="","",AN575*AN576*AN579)</f>
        <v/>
      </c>
      <c r="AO580" s="750" t="str">
        <f t="shared" ref="AO580" si="2246">IF(AO579="","",AO575*AO576*AO579)</f>
        <v/>
      </c>
      <c r="AP580" s="750" t="str">
        <f t="shared" ref="AP580" si="2247">IF(AP579="","",AP575*AP576*AP579)</f>
        <v/>
      </c>
      <c r="AQ580" s="750" t="str">
        <f t="shared" ref="AQ580" si="2248">IF(AQ579="","",AQ575*AQ576*AQ579)</f>
        <v/>
      </c>
      <c r="AR580" s="750" t="str">
        <f t="shared" ref="AR580" si="2249">IF(AR579="","",AR575*AR576*AR579)</f>
        <v/>
      </c>
      <c r="AS580" s="750" t="str">
        <f t="shared" ref="AS580" si="2250">IF(AS579="","",AS575*AS576*AS579)</f>
        <v/>
      </c>
      <c r="AT580" s="750" t="str">
        <f t="shared" ref="AT580" si="2251">IF(AT579="","",AT575*AT576*AT579)</f>
        <v/>
      </c>
      <c r="AU580" s="750" t="str">
        <f t="shared" ref="AU580" si="2252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3">IF(BE579="","",BE575*BE576*BE579)</f>
        <v/>
      </c>
      <c r="BF580" s="750" t="str">
        <f t="shared" ref="BF580" si="2254">IF(BF579="","",BF575*BF576*BF579)</f>
        <v/>
      </c>
      <c r="BG580" s="750" t="str">
        <f t="shared" ref="BG580" si="2255">IF(BG579="","",BG575*BG576*BG579)</f>
        <v/>
      </c>
      <c r="BH580" s="750" t="str">
        <f t="shared" ref="BH580" si="2256">IF(BH579="","",BH575*BH576*BH579)</f>
        <v/>
      </c>
      <c r="BI580" s="750" t="str">
        <f t="shared" ref="BI580" si="2257">IF(BI579="","",BI575*BI576*BI579)</f>
        <v/>
      </c>
      <c r="BJ580" s="750" t="str">
        <f t="shared" ref="BJ580" si="2258">IF(BJ579="","",BJ575*BJ576*BJ579)</f>
        <v/>
      </c>
      <c r="BK580" s="750" t="str">
        <f t="shared" ref="BK580" si="2259">IF(BK579="","",BK575*BK576*BK579)</f>
        <v/>
      </c>
      <c r="BL580" s="750" t="str">
        <f t="shared" ref="BL580" si="2260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1">IF(BW579="","",BW575*BW576*BW579)</f>
        <v>80</v>
      </c>
      <c r="BX580" s="750" t="str">
        <f t="shared" si="2261"/>
        <v/>
      </c>
      <c r="BY580" s="750" t="str">
        <f t="shared" si="2261"/>
        <v/>
      </c>
      <c r="BZ580" s="878">
        <f t="shared" si="2101"/>
        <v>200</v>
      </c>
      <c r="CA580" s="878">
        <f t="shared" si="2102"/>
        <v>80</v>
      </c>
      <c r="CB580" s="878" t="str">
        <f t="shared" si="2103"/>
        <v/>
      </c>
      <c r="CC580" s="879" t="str">
        <f t="shared" si="2104"/>
        <v/>
      </c>
      <c r="CD580" s="510" t="str">
        <f t="shared" si="2149"/>
        <v/>
      </c>
      <c r="CE580" s="83" t="str">
        <f t="shared" si="2149"/>
        <v/>
      </c>
      <c r="CF580" s="83" t="str">
        <f t="shared" si="2149"/>
        <v/>
      </c>
      <c r="CG580" s="83" t="str">
        <f t="shared" si="2149"/>
        <v/>
      </c>
      <c r="CH580" s="146">
        <f t="shared" si="2149"/>
        <v>396</v>
      </c>
      <c r="CI580" s="83" t="str">
        <f t="shared" si="2149"/>
        <v/>
      </c>
      <c r="CJ580" s="83" t="str">
        <f t="shared" si="2149"/>
        <v/>
      </c>
      <c r="CK580" s="83" t="str">
        <f t="shared" si="2149"/>
        <v/>
      </c>
      <c r="CL580" s="83" t="str">
        <f t="shared" si="2149"/>
        <v/>
      </c>
      <c r="CM580" s="510" t="str">
        <f t="shared" si="2149"/>
        <v/>
      </c>
      <c r="CN580" s="539" t="str">
        <f t="shared" si="2150"/>
        <v/>
      </c>
      <c r="CO580" s="540" t="str">
        <f t="shared" si="2150"/>
        <v/>
      </c>
      <c r="CP580" s="541" t="str">
        <f t="shared" si="2150"/>
        <v/>
      </c>
      <c r="CQ580" s="541" t="str">
        <f t="shared" si="2150"/>
        <v/>
      </c>
      <c r="CR580" s="541" t="str">
        <f t="shared" si="2150"/>
        <v/>
      </c>
      <c r="CS580" s="541" t="str">
        <f t="shared" si="2150"/>
        <v/>
      </c>
      <c r="CT580" s="541" t="str">
        <f t="shared" si="2150"/>
        <v/>
      </c>
      <c r="CU580" s="542" t="str">
        <f t="shared" si="2150"/>
        <v/>
      </c>
      <c r="CV580" s="542" t="str">
        <f t="shared" si="2150"/>
        <v/>
      </c>
      <c r="CW580" s="542" t="str">
        <f t="shared" si="2150"/>
        <v/>
      </c>
      <c r="CX580" s="541" t="str">
        <f t="shared" si="2150"/>
        <v/>
      </c>
      <c r="CY580" s="541" t="str">
        <f t="shared" si="2150"/>
        <v/>
      </c>
      <c r="CZ580" s="541" t="str">
        <f t="shared" si="2150"/>
        <v/>
      </c>
      <c r="DA580" s="541" t="str">
        <f t="shared" si="2150"/>
        <v/>
      </c>
      <c r="DB580" s="541" t="str">
        <f t="shared" si="2150"/>
        <v/>
      </c>
      <c r="DC580" s="540" t="str">
        <f t="shared" si="2150"/>
        <v/>
      </c>
      <c r="DD580" s="539" t="str">
        <f t="shared" si="2151"/>
        <v/>
      </c>
      <c r="DE580" s="880">
        <f t="shared" si="2013"/>
        <v>3</v>
      </c>
      <c r="DF580" s="835">
        <f t="shared" si="2014"/>
        <v>3</v>
      </c>
      <c r="DG580" s="835">
        <f t="shared" si="2015"/>
        <v>1</v>
      </c>
      <c r="DH580" s="835">
        <f t="shared" si="2016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9"/>
        <v/>
      </c>
      <c r="CE582" s="83" t="str">
        <f t="shared" si="2149"/>
        <v/>
      </c>
      <c r="CF582" s="83" t="str">
        <f t="shared" si="2149"/>
        <v/>
      </c>
      <c r="CG582" s="83" t="str">
        <f t="shared" si="2149"/>
        <v/>
      </c>
      <c r="CH582" s="146" t="str">
        <f t="shared" si="2149"/>
        <v/>
      </c>
      <c r="CI582" s="83" t="str">
        <f t="shared" si="2149"/>
        <v/>
      </c>
      <c r="CJ582" s="83" t="str">
        <f t="shared" si="2149"/>
        <v/>
      </c>
      <c r="CK582" s="83" t="str">
        <f t="shared" si="2149"/>
        <v/>
      </c>
      <c r="CL582" s="83" t="str">
        <f t="shared" si="2149"/>
        <v/>
      </c>
      <c r="CM582" s="510" t="str">
        <f t="shared" si="2149"/>
        <v/>
      </c>
      <c r="CN582" s="539" t="str">
        <f t="shared" si="2150"/>
        <v/>
      </c>
      <c r="CO582" s="540" t="str">
        <f t="shared" si="2150"/>
        <v/>
      </c>
      <c r="CP582" s="541" t="str">
        <f t="shared" si="2150"/>
        <v/>
      </c>
      <c r="CQ582" s="541" t="str">
        <f t="shared" si="2150"/>
        <v/>
      </c>
      <c r="CR582" s="541" t="str">
        <f t="shared" si="2150"/>
        <v/>
      </c>
      <c r="CS582" s="541" t="str">
        <f t="shared" si="2150"/>
        <v/>
      </c>
      <c r="CT582" s="541" t="str">
        <f t="shared" si="2150"/>
        <v/>
      </c>
      <c r="CU582" s="542" t="str">
        <f t="shared" si="2150"/>
        <v/>
      </c>
      <c r="CV582" s="542" t="str">
        <f t="shared" si="2150"/>
        <v/>
      </c>
      <c r="CW582" s="542" t="str">
        <f t="shared" si="2150"/>
        <v/>
      </c>
      <c r="CX582" s="541" t="str">
        <f t="shared" si="2150"/>
        <v/>
      </c>
      <c r="CY582" s="541" t="str">
        <f t="shared" si="2150"/>
        <v/>
      </c>
      <c r="CZ582" s="541" t="str">
        <f t="shared" si="2150"/>
        <v/>
      </c>
      <c r="DA582" s="541" t="str">
        <f t="shared" si="2150"/>
        <v/>
      </c>
      <c r="DB582" s="541" t="str">
        <f t="shared" si="2150"/>
        <v/>
      </c>
      <c r="DC582" s="540" t="str">
        <f t="shared" si="2150"/>
        <v/>
      </c>
      <c r="DD582" s="539" t="str">
        <f t="shared" si="2151"/>
        <v/>
      </c>
      <c r="DE582" s="880">
        <f t="shared" ref="DE582:DE592" si="2262">COUNT(B582:R582)</f>
        <v>0</v>
      </c>
      <c r="DF582" s="835">
        <f t="shared" ref="DF582:DF592" si="2263">COUNT(T582:AJ582)</f>
        <v>0</v>
      </c>
      <c r="DG582" s="835">
        <f t="shared" ref="DG582:DG592" si="2264">COUNT(AL582:BB582)</f>
        <v>0</v>
      </c>
      <c r="DH582" s="835">
        <f t="shared" ref="DH582:DH592" si="2265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6">2670*$K$1</f>
        <v>11178.755999999999</v>
      </c>
      <c r="D583" s="751">
        <f t="shared" si="2266"/>
        <v>11178.755999999999</v>
      </c>
      <c r="E583" s="751">
        <f t="shared" si="2266"/>
        <v>11178.755999999999</v>
      </c>
      <c r="F583" s="751">
        <f t="shared" si="2266"/>
        <v>11178.755999999999</v>
      </c>
      <c r="G583" s="751">
        <f t="shared" si="2266"/>
        <v>11178.755999999999</v>
      </c>
      <c r="H583" s="751">
        <f t="shared" si="2266"/>
        <v>11178.755999999999</v>
      </c>
      <c r="I583" s="751">
        <f t="shared" si="2266"/>
        <v>11178.755999999999</v>
      </c>
      <c r="J583" s="751">
        <f t="shared" si="2266"/>
        <v>11178.755999999999</v>
      </c>
      <c r="K583" s="751">
        <f t="shared" si="2266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7">2670*$K$1</f>
        <v>11178.755999999999</v>
      </c>
      <c r="V583" s="751">
        <f t="shared" si="2267"/>
        <v>11178.755999999999</v>
      </c>
      <c r="W583" s="751">
        <f t="shared" si="2267"/>
        <v>11178.755999999999</v>
      </c>
      <c r="X583" s="751">
        <f t="shared" si="2267"/>
        <v>11178.755999999999</v>
      </c>
      <c r="Y583" s="751">
        <f t="shared" si="2267"/>
        <v>11178.755999999999</v>
      </c>
      <c r="Z583" s="751">
        <f t="shared" si="2267"/>
        <v>11178.755999999999</v>
      </c>
      <c r="AA583" s="751">
        <f t="shared" si="2267"/>
        <v>11178.755999999999</v>
      </c>
      <c r="AB583" s="751">
        <f t="shared" si="2267"/>
        <v>11178.755999999999</v>
      </c>
      <c r="AC583" s="751">
        <f t="shared" si="2267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8">2670*$K$1</f>
        <v>11178.755999999999</v>
      </c>
      <c r="AN583" s="751">
        <f t="shared" si="2268"/>
        <v>11178.755999999999</v>
      </c>
      <c r="AO583" s="751">
        <f t="shared" si="2268"/>
        <v>11178.755999999999</v>
      </c>
      <c r="AP583" s="751">
        <f t="shared" si="2268"/>
        <v>11178.755999999999</v>
      </c>
      <c r="AQ583" s="751">
        <f t="shared" si="2268"/>
        <v>11178.755999999999</v>
      </c>
      <c r="AR583" s="751">
        <f t="shared" si="2268"/>
        <v>11178.755999999999</v>
      </c>
      <c r="AS583" s="751">
        <f t="shared" si="2268"/>
        <v>11178.755999999999</v>
      </c>
      <c r="AT583" s="751">
        <f t="shared" si="2268"/>
        <v>11178.755999999999</v>
      </c>
      <c r="AU583" s="751">
        <f t="shared" si="226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9">2670*$K$1</f>
        <v>11178.755999999999</v>
      </c>
      <c r="BF583" s="751">
        <f t="shared" si="2269"/>
        <v>11178.755999999999</v>
      </c>
      <c r="BG583" s="751">
        <f t="shared" si="2269"/>
        <v>11178.755999999999</v>
      </c>
      <c r="BH583" s="751">
        <f t="shared" si="2269"/>
        <v>11178.755999999999</v>
      </c>
      <c r="BI583" s="751">
        <f t="shared" si="2269"/>
        <v>11178.755999999999</v>
      </c>
      <c r="BJ583" s="751">
        <f t="shared" si="2269"/>
        <v>11178.755999999999</v>
      </c>
      <c r="BK583" s="751">
        <f t="shared" si="2269"/>
        <v>11178.755999999999</v>
      </c>
      <c r="BL583" s="751">
        <f t="shared" si="2269"/>
        <v>11178.755999999999</v>
      </c>
      <c r="BM583" s="751">
        <f t="shared" si="2269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9"/>
        <v>11178.755999999999</v>
      </c>
      <c r="BW583" s="751">
        <f t="shared" si="2269"/>
        <v>11178.755999999999</v>
      </c>
      <c r="BX583" s="751">
        <f t="shared" si="2269"/>
        <v>11178.755999999999</v>
      </c>
      <c r="BY583" s="751">
        <f t="shared" si="2269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9"/>
        <v>11178.755999999999</v>
      </c>
      <c r="CE583" s="83">
        <f t="shared" si="2149"/>
        <v>11178.755999999999</v>
      </c>
      <c r="CF583" s="83">
        <f t="shared" si="2149"/>
        <v>11178.755999999999</v>
      </c>
      <c r="CG583" s="83">
        <f t="shared" si="2149"/>
        <v>11178.755999999999</v>
      </c>
      <c r="CH583" s="146">
        <f t="shared" si="2149"/>
        <v>11178.755999999999</v>
      </c>
      <c r="CI583" s="83">
        <f t="shared" si="2149"/>
        <v>11178.755999999999</v>
      </c>
      <c r="CJ583" s="83">
        <f t="shared" si="2149"/>
        <v>11178.755999999999</v>
      </c>
      <c r="CK583" s="83">
        <f t="shared" si="2149"/>
        <v>11178.755999999999</v>
      </c>
      <c r="CL583" s="83">
        <f t="shared" si="2149"/>
        <v>11178.755999999999</v>
      </c>
      <c r="CM583" s="510">
        <f t="shared" si="2149"/>
        <v>11178.755999999999</v>
      </c>
      <c r="CN583" s="539" t="str">
        <f t="shared" si="2150"/>
        <v/>
      </c>
      <c r="CO583" s="540" t="str">
        <f t="shared" si="2150"/>
        <v/>
      </c>
      <c r="CP583" s="541" t="str">
        <f t="shared" si="2150"/>
        <v/>
      </c>
      <c r="CQ583" s="541" t="str">
        <f t="shared" si="2150"/>
        <v/>
      </c>
      <c r="CR583" s="541">
        <f t="shared" si="2150"/>
        <v>11178.755999999999</v>
      </c>
      <c r="CS583" s="541">
        <f t="shared" si="2150"/>
        <v>11178.755999999999</v>
      </c>
      <c r="CT583" s="541">
        <f t="shared" si="2150"/>
        <v>11178.755999999999</v>
      </c>
      <c r="CU583" s="542">
        <f t="shared" si="2150"/>
        <v>11178.755999999999</v>
      </c>
      <c r="CV583" s="542">
        <f t="shared" si="2150"/>
        <v>11178.755999999999</v>
      </c>
      <c r="CW583" s="542">
        <f t="shared" si="2150"/>
        <v>11178.755999999999</v>
      </c>
      <c r="CX583" s="541">
        <f t="shared" si="2150"/>
        <v>11178.755999999999</v>
      </c>
      <c r="CY583" s="541">
        <f t="shared" si="2150"/>
        <v>11178.755999999999</v>
      </c>
      <c r="CZ583" s="541">
        <f t="shared" si="2150"/>
        <v>11178.755999999999</v>
      </c>
      <c r="DA583" s="541">
        <f t="shared" si="2150"/>
        <v>11178.755999999999</v>
      </c>
      <c r="DB583" s="541" t="str">
        <f t="shared" si="2150"/>
        <v/>
      </c>
      <c r="DC583" s="540" t="str">
        <f t="shared" si="2150"/>
        <v/>
      </c>
      <c r="DD583" s="539" t="str">
        <f t="shared" si="2151"/>
        <v/>
      </c>
      <c r="DE583" s="880">
        <f t="shared" si="2262"/>
        <v>10</v>
      </c>
      <c r="DF583" s="835">
        <f t="shared" si="2263"/>
        <v>10</v>
      </c>
      <c r="DG583" s="835">
        <f t="shared" si="2264"/>
        <v>10</v>
      </c>
      <c r="DH583" s="835">
        <f t="shared" si="2265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0">IF(C582="","",C582*C583/C$46/365/$G$1)</f>
        <v/>
      </c>
      <c r="D584" s="753" t="str">
        <f t="shared" ref="D584" si="2271">IF(D582="","",D582*D583/D$46/365/$G$1)</f>
        <v/>
      </c>
      <c r="E584" s="753" t="str">
        <f t="shared" ref="E584" si="2272">IF(E582="","",E582*E583/E$46/365/$G$1)</f>
        <v/>
      </c>
      <c r="F584" s="753" t="str">
        <f t="shared" ref="F584" si="2273">IF(F582="","",F582*F583/F$46/365/$G$1)</f>
        <v/>
      </c>
      <c r="G584" s="753" t="str">
        <f t="shared" ref="G584" si="2274">IF(G582="","",G582*G583/G$46/365/$G$1)</f>
        <v/>
      </c>
      <c r="H584" s="753" t="str">
        <f t="shared" ref="H584" si="2275">IF(H582="","",H582*H583/H$46/365/$G$1)</f>
        <v/>
      </c>
      <c r="I584" s="753" t="str">
        <f t="shared" ref="I584" si="2276">IF(I582="","",I582*I583/I$46/365/$G$1)</f>
        <v/>
      </c>
      <c r="J584" s="753" t="str">
        <f t="shared" ref="J584" si="2277">IF(J582="","",J582*J583/J$46/365/$G$1)</f>
        <v/>
      </c>
      <c r="K584" s="753" t="str">
        <f t="shared" ref="K584" si="2278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9">IF(U582="","",U582*U583/U$46/365/$G$1)</f>
        <v/>
      </c>
      <c r="V584" s="753" t="str">
        <f t="shared" ref="V584" si="2280">IF(V582="","",V582*V583/V$46/365/$G$1)</f>
        <v/>
      </c>
      <c r="W584" s="753" t="str">
        <f t="shared" ref="W584" si="2281">IF(W582="","",W582*W583/W$46/365/$G$1)</f>
        <v/>
      </c>
      <c r="X584" s="753" t="str">
        <f t="shared" ref="X584" si="2282">IF(X582="","",X582*X583/X$46/365/$G$1)</f>
        <v/>
      </c>
      <c r="Y584" s="753" t="str">
        <f t="shared" ref="Y584" si="2283">IF(Y582="","",Y582*Y583/Y$46/365/$G$1)</f>
        <v/>
      </c>
      <c r="Z584" s="753" t="str">
        <f t="shared" ref="Z584" si="2284">IF(Z582="","",Z582*Z583/Z$46/365/$G$1)</f>
        <v/>
      </c>
      <c r="AA584" s="753" t="str">
        <f t="shared" ref="AA584" si="2285">IF(AA582="","",AA582*AA583/AA$46/365/$G$1)</f>
        <v/>
      </c>
      <c r="AB584" s="753" t="str">
        <f t="shared" ref="AB584" si="2286">IF(AB582="","",AB582*AB583/AB$46/365/$G$1)</f>
        <v/>
      </c>
      <c r="AC584" s="753" t="str">
        <f t="shared" ref="AC584" si="2287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8">IF(AM582="","",AM582*AM583/AM$46/365/$G$1)</f>
        <v/>
      </c>
      <c r="AN584" s="753" t="str">
        <f t="shared" ref="AN584" si="2289">IF(AN582="","",AN582*AN583/AN$46/365/$G$1)</f>
        <v/>
      </c>
      <c r="AO584" s="753" t="str">
        <f t="shared" ref="AO584" si="2290">IF(AO582="","",AO582*AO583/AO$46/365/$G$1)</f>
        <v/>
      </c>
      <c r="AP584" s="753" t="str">
        <f t="shared" ref="AP584" si="2291">IF(AP582="","",AP582*AP583/AP$46/365/$G$1)</f>
        <v/>
      </c>
      <c r="AQ584" s="753" t="str">
        <f t="shared" ref="AQ584" si="2292">IF(AQ582="","",AQ582*AQ583/AQ$46/365/$G$1)</f>
        <v/>
      </c>
      <c r="AR584" s="753" t="str">
        <f t="shared" ref="AR584" si="2293">IF(AR582="","",AR582*AR583/AR$46/365/$G$1)</f>
        <v/>
      </c>
      <c r="AS584" s="753" t="str">
        <f t="shared" ref="AS584" si="2294">IF(AS582="","",AS582*AS583/AS$46/365/$G$1)</f>
        <v/>
      </c>
      <c r="AT584" s="753" t="str">
        <f t="shared" ref="AT584" si="2295">IF(AT582="","",AT582*AT583/AT$46/365/$G$1)</f>
        <v/>
      </c>
      <c r="AU584" s="753" t="str">
        <f t="shared" ref="AU584" si="2296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7">IF(BE582="","",BE582*BE583/BE$46/365/$G$1)</f>
        <v/>
      </c>
      <c r="BF584" s="753" t="str">
        <f t="shared" ref="BF584" si="2298">IF(BF582="","",BF582*BF583/BF$46/365/$G$1)</f>
        <v/>
      </c>
      <c r="BG584" s="753" t="str">
        <f t="shared" ref="BG584" si="2299">IF(BG582="","",BG582*BG583/BG$46/365/$G$1)</f>
        <v/>
      </c>
      <c r="BH584" s="753" t="str">
        <f t="shared" ref="BH584" si="2300">IF(BH582="","",BH582*BH583/BH$46/365/$G$1)</f>
        <v/>
      </c>
      <c r="BI584" s="753" t="str">
        <f t="shared" ref="BI584" si="2301">IF(BI582="","",BI582*BI583/BI$46/365/$G$1)</f>
        <v/>
      </c>
      <c r="BJ584" s="753" t="str">
        <f t="shared" ref="BJ584" si="2302">IF(BJ582="","",BJ582*BJ583/BJ$46/365/$G$1)</f>
        <v/>
      </c>
      <c r="BK584" s="753" t="str">
        <f t="shared" ref="BK584" si="2303">IF(BK582="","",BK582*BK583/BK$46/365/$G$1)</f>
        <v/>
      </c>
      <c r="BL584" s="753" t="str">
        <f t="shared" ref="BL584" si="2304">IF(BL582="","",BL582*BL583/BL$46/365/$G$1)</f>
        <v/>
      </c>
      <c r="BM584" s="753" t="str">
        <f t="shared" ref="BM584" si="2305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6">IF(BW581="","",BW581*BW582*BW583/BW$46/365/$G$1)</f>
        <v/>
      </c>
      <c r="BX584" s="753" t="str">
        <f t="shared" si="2306"/>
        <v/>
      </c>
      <c r="BY584" s="753" t="str">
        <f t="shared" si="2306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7"/>
        <v/>
      </c>
      <c r="CG584" s="1326" t="str">
        <f t="shared" si="2307"/>
        <v/>
      </c>
      <c r="CH584" s="1327" t="str">
        <f t="shared" si="2307"/>
        <v/>
      </c>
      <c r="CI584" s="1326" t="str">
        <f t="shared" si="2307"/>
        <v/>
      </c>
      <c r="CJ584" s="1326" t="str">
        <f t="shared" si="2307"/>
        <v/>
      </c>
      <c r="CK584" s="1326" t="str">
        <f t="shared" si="2307"/>
        <v/>
      </c>
      <c r="CL584" s="1326" t="str">
        <f t="shared" si="2307"/>
        <v/>
      </c>
      <c r="CM584" s="1325" t="str">
        <f t="shared" si="2307"/>
        <v/>
      </c>
      <c r="CN584" s="527" t="str">
        <f t="shared" ref="CN584:DC595" si="230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8"/>
        <v/>
      </c>
      <c r="CP584" s="529" t="str">
        <f t="shared" si="2308"/>
        <v/>
      </c>
      <c r="CQ584" s="529" t="str">
        <f t="shared" si="2308"/>
        <v/>
      </c>
      <c r="CR584" s="529" t="str">
        <f t="shared" si="2308"/>
        <v/>
      </c>
      <c r="CS584" s="529" t="str">
        <f t="shared" si="2308"/>
        <v/>
      </c>
      <c r="CT584" s="529" t="str">
        <f t="shared" si="2308"/>
        <v/>
      </c>
      <c r="CU584" s="530" t="str">
        <f t="shared" si="2308"/>
        <v/>
      </c>
      <c r="CV584" s="530" t="str">
        <f t="shared" si="2308"/>
        <v/>
      </c>
      <c r="CW584" s="530" t="str">
        <f t="shared" si="2308"/>
        <v/>
      </c>
      <c r="CX584" s="529" t="str">
        <f t="shared" si="2308"/>
        <v/>
      </c>
      <c r="CY584" s="529" t="str">
        <f t="shared" si="2308"/>
        <v/>
      </c>
      <c r="CZ584" s="529" t="str">
        <f t="shared" si="2308"/>
        <v/>
      </c>
      <c r="DA584" s="529" t="str">
        <f t="shared" si="2308"/>
        <v/>
      </c>
      <c r="DB584" s="529" t="str">
        <f t="shared" si="2308"/>
        <v/>
      </c>
      <c r="DC584" s="528" t="str">
        <f t="shared" si="2308"/>
        <v/>
      </c>
      <c r="DD584" s="527" t="str">
        <f t="shared" ref="DD584:DD590" si="230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2"/>
        <v>0</v>
      </c>
      <c r="DF584" s="98">
        <f t="shared" si="2263"/>
        <v>0</v>
      </c>
      <c r="DG584" s="98">
        <f t="shared" si="2264"/>
        <v>0</v>
      </c>
      <c r="DH584" s="98">
        <f t="shared" si="2265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9"/>
        <v/>
      </c>
      <c r="CE585" s="83" t="str">
        <f t="shared" si="2307"/>
        <v/>
      </c>
      <c r="CF585" s="83" t="str">
        <f t="shared" si="2307"/>
        <v/>
      </c>
      <c r="CG585" s="83" t="str">
        <f t="shared" si="2307"/>
        <v/>
      </c>
      <c r="CH585" s="146" t="str">
        <f t="shared" si="2307"/>
        <v/>
      </c>
      <c r="CI585" s="83" t="str">
        <f t="shared" si="2307"/>
        <v/>
      </c>
      <c r="CJ585" s="83" t="str">
        <f t="shared" si="2307"/>
        <v/>
      </c>
      <c r="CK585" s="83" t="str">
        <f t="shared" si="2307"/>
        <v/>
      </c>
      <c r="CL585" s="83" t="str">
        <f t="shared" si="2307"/>
        <v/>
      </c>
      <c r="CM585" s="510" t="str">
        <f t="shared" si="2307"/>
        <v/>
      </c>
      <c r="CN585" s="539" t="str">
        <f t="shared" si="2150"/>
        <v/>
      </c>
      <c r="CO585" s="540" t="str">
        <f t="shared" si="2150"/>
        <v/>
      </c>
      <c r="CP585" s="541" t="str">
        <f t="shared" si="2150"/>
        <v/>
      </c>
      <c r="CQ585" s="541" t="str">
        <f t="shared" si="2150"/>
        <v/>
      </c>
      <c r="CR585" s="541" t="str">
        <f t="shared" si="2150"/>
        <v/>
      </c>
      <c r="CS585" s="541" t="str">
        <f t="shared" si="2150"/>
        <v/>
      </c>
      <c r="CT585" s="541" t="str">
        <f t="shared" si="2150"/>
        <v/>
      </c>
      <c r="CU585" s="542" t="str">
        <f t="shared" si="2150"/>
        <v/>
      </c>
      <c r="CV585" s="542" t="str">
        <f t="shared" si="2150"/>
        <v/>
      </c>
      <c r="CW585" s="542" t="str">
        <f t="shared" si="2150"/>
        <v/>
      </c>
      <c r="CX585" s="541" t="str">
        <f t="shared" si="2150"/>
        <v/>
      </c>
      <c r="CY585" s="541" t="str">
        <f t="shared" si="2150"/>
        <v/>
      </c>
      <c r="CZ585" s="541" t="str">
        <f t="shared" si="2150"/>
        <v/>
      </c>
      <c r="DA585" s="541" t="str">
        <f t="shared" si="2150"/>
        <v/>
      </c>
      <c r="DB585" s="541" t="str">
        <f t="shared" si="2150"/>
        <v/>
      </c>
      <c r="DC585" s="540" t="str">
        <f t="shared" si="2308"/>
        <v/>
      </c>
      <c r="DD585" s="539" t="str">
        <f t="shared" si="2151"/>
        <v/>
      </c>
      <c r="DE585" s="880">
        <f t="shared" si="2262"/>
        <v>0</v>
      </c>
      <c r="DF585" s="835">
        <f t="shared" si="2263"/>
        <v>0</v>
      </c>
      <c r="DG585" s="835">
        <f t="shared" si="2264"/>
        <v>0</v>
      </c>
      <c r="DH585" s="835">
        <f t="shared" si="2265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0">IF(C585="","",C582*C585)</f>
        <v/>
      </c>
      <c r="D586" s="750" t="str">
        <f t="shared" ref="D586" si="2311">IF(D585="","",D582*D585)</f>
        <v/>
      </c>
      <c r="E586" s="750" t="str">
        <f t="shared" ref="E586" si="2312">IF(E585="","",E582*E585)</f>
        <v/>
      </c>
      <c r="F586" s="750" t="str">
        <f t="shared" ref="F586" si="2313">IF(F585="","",F582*F585)</f>
        <v/>
      </c>
      <c r="G586" s="750" t="str">
        <f t="shared" ref="G586" si="2314">IF(G585="","",G582*G585)</f>
        <v/>
      </c>
      <c r="H586" s="750" t="str">
        <f t="shared" ref="H586" si="2315">IF(H585="","",H582*H585)</f>
        <v/>
      </c>
      <c r="I586" s="750" t="str">
        <f t="shared" ref="I586" si="2316">IF(I585="","",I582*I585)</f>
        <v/>
      </c>
      <c r="J586" s="750" t="str">
        <f t="shared" ref="J586" si="2317">IF(J585="","",J582*J585)</f>
        <v/>
      </c>
      <c r="K586" s="750" t="str">
        <f t="shared" ref="K586" si="2318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9">IF(U585="","",U582*U585)</f>
        <v/>
      </c>
      <c r="V586" s="750" t="str">
        <f t="shared" ref="V586" si="2320">IF(V585="","",V582*V585)</f>
        <v/>
      </c>
      <c r="W586" s="750" t="str">
        <f t="shared" ref="W586" si="2321">IF(W585="","",W582*W585)</f>
        <v/>
      </c>
      <c r="X586" s="750" t="str">
        <f t="shared" ref="X586" si="2322">IF(X585="","",X582*X585)</f>
        <v/>
      </c>
      <c r="Y586" s="750" t="str">
        <f t="shared" ref="Y586" si="2323">IF(Y585="","",Y582*Y585)</f>
        <v/>
      </c>
      <c r="Z586" s="750" t="str">
        <f t="shared" ref="Z586" si="2324">IF(Z585="","",Z582*Z585)</f>
        <v/>
      </c>
      <c r="AA586" s="750" t="str">
        <f t="shared" ref="AA586" si="2325">IF(AA585="","",AA582*AA585)</f>
        <v/>
      </c>
      <c r="AB586" s="750" t="str">
        <f t="shared" ref="AB586" si="2326">IF(AB585="","",AB582*AB585)</f>
        <v/>
      </c>
      <c r="AC586" s="750" t="str">
        <f t="shared" ref="AC586" si="2327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8">IF(AM585="","",AM582*AM585)</f>
        <v/>
      </c>
      <c r="AN586" s="750" t="str">
        <f t="shared" ref="AN586" si="2329">IF(AN585="","",AN582*AN585)</f>
        <v/>
      </c>
      <c r="AO586" s="750" t="str">
        <f t="shared" ref="AO586" si="2330">IF(AO585="","",AO582*AO585)</f>
        <v/>
      </c>
      <c r="AP586" s="750" t="str">
        <f t="shared" ref="AP586" si="2331">IF(AP585="","",AP582*AP585)</f>
        <v/>
      </c>
      <c r="AQ586" s="750" t="str">
        <f t="shared" ref="AQ586" si="2332">IF(AQ585="","",AQ582*AQ585)</f>
        <v/>
      </c>
      <c r="AR586" s="750" t="str">
        <f t="shared" ref="AR586" si="2333">IF(AR585="","",AR582*AR585)</f>
        <v/>
      </c>
      <c r="AS586" s="750" t="str">
        <f t="shared" ref="AS586" si="2334">IF(AS585="","",AS582*AS585)</f>
        <v/>
      </c>
      <c r="AT586" s="750" t="str">
        <f t="shared" ref="AT586" si="2335">IF(AT585="","",AT582*AT585)</f>
        <v/>
      </c>
      <c r="AU586" s="750" t="str">
        <f t="shared" ref="AU586" si="2336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7">IF(BE585="","",BE582*BE585)</f>
        <v/>
      </c>
      <c r="BF586" s="750" t="str">
        <f t="shared" ref="BF586" si="2338">IF(BF585="","",BF582*BF585)</f>
        <v/>
      </c>
      <c r="BG586" s="750" t="str">
        <f t="shared" ref="BG586" si="2339">IF(BG585="","",BG582*BG585)</f>
        <v/>
      </c>
      <c r="BH586" s="750" t="str">
        <f t="shared" ref="BH586" si="2340">IF(BH585="","",BH582*BH585)</f>
        <v/>
      </c>
      <c r="BI586" s="750" t="str">
        <f t="shared" ref="BI586" si="2341">IF(BI585="","",BI582*BI585)</f>
        <v/>
      </c>
      <c r="BJ586" s="750" t="str">
        <f t="shared" ref="BJ586" si="2342">IF(BJ585="","",BJ582*BJ585)</f>
        <v/>
      </c>
      <c r="BK586" s="750" t="str">
        <f t="shared" ref="BK586" si="2343">IF(BK585="","",BK582*BK585)</f>
        <v/>
      </c>
      <c r="BL586" s="750" t="str">
        <f t="shared" ref="BL586" si="2344">IF(BL585="","",BL582*BL585)</f>
        <v/>
      </c>
      <c r="BM586" s="750" t="str">
        <f t="shared" ref="BM586" si="2345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6">IF(BV585="","",BV582*BV585)</f>
        <v/>
      </c>
      <c r="BW586" s="750" t="str">
        <f t="shared" ref="BW586" si="2347">IF(BW585="","",BW582*BW585)</f>
        <v/>
      </c>
      <c r="BX586" s="750" t="str">
        <f t="shared" ref="BX586" si="2348">IF(BX585="","",BX582*BX585)</f>
        <v/>
      </c>
      <c r="BY586" s="750" t="str">
        <f t="shared" ref="BY586" si="2349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7"/>
        <v/>
      </c>
      <c r="CF586" s="83" t="str">
        <f t="shared" si="2307"/>
        <v/>
      </c>
      <c r="CG586" s="83" t="str">
        <f t="shared" si="2307"/>
        <v/>
      </c>
      <c r="CH586" s="146" t="str">
        <f t="shared" si="2307"/>
        <v/>
      </c>
      <c r="CI586" s="83" t="str">
        <f t="shared" si="2307"/>
        <v/>
      </c>
      <c r="CJ586" s="83" t="str">
        <f t="shared" si="2307"/>
        <v/>
      </c>
      <c r="CK586" s="83" t="str">
        <f t="shared" si="2307"/>
        <v/>
      </c>
      <c r="CL586" s="83" t="str">
        <f t="shared" si="2307"/>
        <v/>
      </c>
      <c r="CM586" s="510" t="str">
        <f t="shared" si="2307"/>
        <v/>
      </c>
      <c r="CN586" s="539" t="str">
        <f t="shared" ref="CN586:DB586" si="2351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1"/>
        <v/>
      </c>
      <c r="CP586" s="541" t="str">
        <f t="shared" si="2351"/>
        <v/>
      </c>
      <c r="CQ586" s="541" t="str">
        <f t="shared" si="2351"/>
        <v/>
      </c>
      <c r="CR586" s="541" t="str">
        <f t="shared" si="2351"/>
        <v/>
      </c>
      <c r="CS586" s="541" t="str">
        <f t="shared" si="2351"/>
        <v/>
      </c>
      <c r="CT586" s="541" t="str">
        <f t="shared" si="2351"/>
        <v/>
      </c>
      <c r="CU586" s="542" t="str">
        <f t="shared" si="2351"/>
        <v/>
      </c>
      <c r="CV586" s="542" t="str">
        <f t="shared" si="2351"/>
        <v/>
      </c>
      <c r="CW586" s="542" t="str">
        <f t="shared" si="2351"/>
        <v/>
      </c>
      <c r="CX586" s="541" t="str">
        <f t="shared" si="2351"/>
        <v/>
      </c>
      <c r="CY586" s="541" t="str">
        <f t="shared" si="2351"/>
        <v/>
      </c>
      <c r="CZ586" s="541" t="str">
        <f t="shared" si="2351"/>
        <v/>
      </c>
      <c r="DA586" s="541" t="str">
        <f t="shared" si="2351"/>
        <v/>
      </c>
      <c r="DB586" s="541" t="str">
        <f t="shared" si="2351"/>
        <v/>
      </c>
      <c r="DC586" s="540" t="str">
        <f t="shared" si="2308"/>
        <v/>
      </c>
      <c r="DD586" s="539" t="str">
        <f t="shared" si="2151"/>
        <v/>
      </c>
      <c r="DE586" s="880">
        <f t="shared" si="2262"/>
        <v>0</v>
      </c>
      <c r="DF586" s="835">
        <f t="shared" si="2263"/>
        <v>0</v>
      </c>
      <c r="DG586" s="835">
        <f t="shared" si="2264"/>
        <v>0</v>
      </c>
      <c r="DH586" s="835">
        <f t="shared" si="2265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8"/>
        <v/>
      </c>
      <c r="CO587" s="528" t="str">
        <f t="shared" si="2308"/>
        <v/>
      </c>
      <c r="CP587" s="529" t="str">
        <f t="shared" si="2308"/>
        <v/>
      </c>
      <c r="CQ587" s="529" t="str">
        <f t="shared" si="2308"/>
        <v/>
      </c>
      <c r="CR587" s="529" t="str">
        <f t="shared" si="2308"/>
        <v/>
      </c>
      <c r="CS587" s="529" t="str">
        <f t="shared" si="2308"/>
        <v/>
      </c>
      <c r="CT587" s="529" t="str">
        <f t="shared" si="2308"/>
        <v/>
      </c>
      <c r="CU587" s="530" t="str">
        <f t="shared" si="2308"/>
        <v/>
      </c>
      <c r="CV587" s="530" t="str">
        <f t="shared" si="2308"/>
        <v/>
      </c>
      <c r="CW587" s="530" t="str">
        <f t="shared" si="2308"/>
        <v/>
      </c>
      <c r="CX587" s="529" t="str">
        <f t="shared" si="2308"/>
        <v/>
      </c>
      <c r="CY587" s="529" t="str">
        <f t="shared" si="2308"/>
        <v/>
      </c>
      <c r="CZ587" s="529" t="str">
        <f t="shared" si="2308"/>
        <v/>
      </c>
      <c r="DA587" s="529" t="str">
        <f t="shared" si="2308"/>
        <v/>
      </c>
      <c r="DB587" s="529" t="str">
        <f t="shared" si="2308"/>
        <v/>
      </c>
      <c r="DC587" s="528" t="str">
        <f t="shared" si="2308"/>
        <v/>
      </c>
      <c r="DD587" s="527" t="str">
        <f t="shared" si="2309"/>
        <v/>
      </c>
      <c r="DE587" s="880">
        <f t="shared" si="2262"/>
        <v>0</v>
      </c>
      <c r="DF587" s="835">
        <f t="shared" si="2263"/>
        <v>0</v>
      </c>
      <c r="DG587" s="835">
        <f t="shared" si="2264"/>
        <v>0</v>
      </c>
      <c r="DH587" s="835">
        <f t="shared" si="2265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7"/>
        <v/>
      </c>
      <c r="CF588" s="83" t="str">
        <f t="shared" si="2307"/>
        <v/>
      </c>
      <c r="CG588" s="83" t="str">
        <f t="shared" si="2307"/>
        <v/>
      </c>
      <c r="CH588" s="146" t="str">
        <f t="shared" si="2307"/>
        <v/>
      </c>
      <c r="CI588" s="83" t="str">
        <f t="shared" si="2307"/>
        <v/>
      </c>
      <c r="CJ588" s="83" t="str">
        <f t="shared" si="2307"/>
        <v/>
      </c>
      <c r="CK588" s="83" t="str">
        <f t="shared" si="2307"/>
        <v/>
      </c>
      <c r="CL588" s="83" t="str">
        <f t="shared" si="2307"/>
        <v/>
      </c>
      <c r="CM588" s="510" t="str">
        <f t="shared" si="2307"/>
        <v/>
      </c>
      <c r="CN588" s="539" t="str">
        <f t="shared" si="2308"/>
        <v/>
      </c>
      <c r="CO588" s="540" t="str">
        <f t="shared" si="2308"/>
        <v/>
      </c>
      <c r="CP588" s="541" t="str">
        <f t="shared" si="2308"/>
        <v/>
      </c>
      <c r="CQ588" s="541" t="str">
        <f t="shared" si="2308"/>
        <v/>
      </c>
      <c r="CR588" s="541" t="str">
        <f t="shared" si="2308"/>
        <v/>
      </c>
      <c r="CS588" s="541" t="str">
        <f t="shared" si="2308"/>
        <v/>
      </c>
      <c r="CT588" s="541" t="str">
        <f t="shared" si="2308"/>
        <v/>
      </c>
      <c r="CU588" s="542" t="str">
        <f t="shared" si="2308"/>
        <v/>
      </c>
      <c r="CV588" s="542" t="str">
        <f t="shared" si="2308"/>
        <v/>
      </c>
      <c r="CW588" s="542" t="str">
        <f t="shared" si="2308"/>
        <v/>
      </c>
      <c r="CX588" s="541" t="str">
        <f t="shared" si="2308"/>
        <v/>
      </c>
      <c r="CY588" s="541" t="str">
        <f t="shared" si="2308"/>
        <v/>
      </c>
      <c r="CZ588" s="541" t="str">
        <f t="shared" si="2308"/>
        <v/>
      </c>
      <c r="DA588" s="541" t="str">
        <f t="shared" si="2308"/>
        <v/>
      </c>
      <c r="DB588" s="541" t="str">
        <f t="shared" si="2308"/>
        <v/>
      </c>
      <c r="DC588" s="540" t="str">
        <f t="shared" si="2308"/>
        <v/>
      </c>
      <c r="DD588" s="539" t="str">
        <f t="shared" si="2151"/>
        <v/>
      </c>
      <c r="DE588" s="880">
        <f t="shared" si="2262"/>
        <v>0</v>
      </c>
      <c r="DF588" s="835">
        <f t="shared" si="2263"/>
        <v>0</v>
      </c>
      <c r="DG588" s="835">
        <f t="shared" si="2264"/>
        <v>0</v>
      </c>
      <c r="DH588" s="835">
        <f t="shared" si="2265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3">3322*$K$1</f>
        <v>13908.5496</v>
      </c>
      <c r="D589" s="751">
        <f t="shared" si="2353"/>
        <v>13908.5496</v>
      </c>
      <c r="E589" s="751">
        <f t="shared" si="2353"/>
        <v>13908.5496</v>
      </c>
      <c r="F589" s="751">
        <f t="shared" si="2353"/>
        <v>13908.5496</v>
      </c>
      <c r="G589" s="751">
        <f t="shared" si="2353"/>
        <v>13908.5496</v>
      </c>
      <c r="H589" s="751">
        <f t="shared" si="2353"/>
        <v>13908.5496</v>
      </c>
      <c r="I589" s="751">
        <f t="shared" si="2353"/>
        <v>13908.5496</v>
      </c>
      <c r="J589" s="751">
        <f t="shared" si="2353"/>
        <v>13908.5496</v>
      </c>
      <c r="K589" s="751">
        <f t="shared" si="2353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4">3322*$K$1</f>
        <v>13908.5496</v>
      </c>
      <c r="V589" s="751">
        <f t="shared" si="2354"/>
        <v>13908.5496</v>
      </c>
      <c r="W589" s="751">
        <f t="shared" si="2354"/>
        <v>13908.5496</v>
      </c>
      <c r="X589" s="751">
        <f t="shared" si="2354"/>
        <v>13908.5496</v>
      </c>
      <c r="Y589" s="751">
        <f t="shared" si="2354"/>
        <v>13908.5496</v>
      </c>
      <c r="Z589" s="751">
        <f t="shared" si="2354"/>
        <v>13908.5496</v>
      </c>
      <c r="AA589" s="751">
        <f t="shared" si="2354"/>
        <v>13908.5496</v>
      </c>
      <c r="AB589" s="751">
        <f t="shared" si="2354"/>
        <v>13908.5496</v>
      </c>
      <c r="AC589" s="751">
        <f t="shared" si="2354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5">3322*$K$1</f>
        <v>13908.5496</v>
      </c>
      <c r="AN589" s="751">
        <f t="shared" si="2355"/>
        <v>13908.5496</v>
      </c>
      <c r="AO589" s="751">
        <f t="shared" si="2355"/>
        <v>13908.5496</v>
      </c>
      <c r="AP589" s="751">
        <f t="shared" si="2355"/>
        <v>13908.5496</v>
      </c>
      <c r="AQ589" s="751">
        <f t="shared" si="2355"/>
        <v>13908.5496</v>
      </c>
      <c r="AR589" s="751">
        <f t="shared" si="2355"/>
        <v>13908.5496</v>
      </c>
      <c r="AS589" s="751">
        <f t="shared" si="2355"/>
        <v>13908.5496</v>
      </c>
      <c r="AT589" s="751">
        <f t="shared" si="2355"/>
        <v>13908.5496</v>
      </c>
      <c r="AU589" s="751">
        <f t="shared" si="2355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6">3322*$K$1</f>
        <v>13908.5496</v>
      </c>
      <c r="BF589" s="751">
        <f t="shared" si="2356"/>
        <v>13908.5496</v>
      </c>
      <c r="BG589" s="751">
        <f t="shared" si="2356"/>
        <v>13908.5496</v>
      </c>
      <c r="BH589" s="751">
        <f t="shared" si="2356"/>
        <v>13908.5496</v>
      </c>
      <c r="BI589" s="751">
        <f t="shared" si="2356"/>
        <v>13908.5496</v>
      </c>
      <c r="BJ589" s="751">
        <f t="shared" si="2356"/>
        <v>13908.5496</v>
      </c>
      <c r="BK589" s="751">
        <f t="shared" si="2356"/>
        <v>13908.5496</v>
      </c>
      <c r="BL589" s="751">
        <f t="shared" si="2356"/>
        <v>13908.5496</v>
      </c>
      <c r="BM589" s="751">
        <f t="shared" si="2356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6"/>
        <v>13908.5496</v>
      </c>
      <c r="BW589" s="751">
        <f t="shared" si="2356"/>
        <v>13908.5496</v>
      </c>
      <c r="BX589" s="751">
        <f t="shared" si="2356"/>
        <v>13908.5496</v>
      </c>
      <c r="BY589" s="751">
        <f t="shared" si="2356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2"/>
        <v>13908.5496</v>
      </c>
      <c r="CE589" s="83">
        <f t="shared" si="2307"/>
        <v>13908.5496</v>
      </c>
      <c r="CF589" s="83">
        <f t="shared" si="2307"/>
        <v>13908.5496</v>
      </c>
      <c r="CG589" s="83">
        <f t="shared" si="2307"/>
        <v>13908.5496</v>
      </c>
      <c r="CH589" s="146">
        <f t="shared" si="2307"/>
        <v>13908.5496</v>
      </c>
      <c r="CI589" s="83">
        <f t="shared" si="2307"/>
        <v>13908.5496</v>
      </c>
      <c r="CJ589" s="83">
        <f t="shared" si="2307"/>
        <v>13908.5496</v>
      </c>
      <c r="CK589" s="83">
        <f t="shared" si="2307"/>
        <v>13908.5496</v>
      </c>
      <c r="CL589" s="83">
        <f t="shared" si="2307"/>
        <v>13908.5496</v>
      </c>
      <c r="CM589" s="510">
        <f t="shared" si="2307"/>
        <v>13908.5496</v>
      </c>
      <c r="CN589" s="539" t="str">
        <f t="shared" si="2308"/>
        <v/>
      </c>
      <c r="CO589" s="540" t="str">
        <f t="shared" si="2308"/>
        <v/>
      </c>
      <c r="CP589" s="541" t="str">
        <f t="shared" si="2308"/>
        <v/>
      </c>
      <c r="CQ589" s="541" t="str">
        <f t="shared" si="2308"/>
        <v/>
      </c>
      <c r="CR589" s="541">
        <f t="shared" si="2308"/>
        <v>13908.5496</v>
      </c>
      <c r="CS589" s="541">
        <f t="shared" si="2308"/>
        <v>13908.5496</v>
      </c>
      <c r="CT589" s="541">
        <f t="shared" si="2308"/>
        <v>13908.5496</v>
      </c>
      <c r="CU589" s="542">
        <f t="shared" si="2308"/>
        <v>13908.5496</v>
      </c>
      <c r="CV589" s="542">
        <f t="shared" si="2308"/>
        <v>13908.5496</v>
      </c>
      <c r="CW589" s="542">
        <f t="shared" si="2308"/>
        <v>13908.5496</v>
      </c>
      <c r="CX589" s="541">
        <f t="shared" si="2308"/>
        <v>13908.5496</v>
      </c>
      <c r="CY589" s="541">
        <f t="shared" si="2308"/>
        <v>13908.5496</v>
      </c>
      <c r="CZ589" s="541">
        <f t="shared" si="2308"/>
        <v>13908.5496</v>
      </c>
      <c r="DA589" s="541">
        <f t="shared" si="2308"/>
        <v>13908.5496</v>
      </c>
      <c r="DB589" s="541" t="str">
        <f t="shared" si="2308"/>
        <v/>
      </c>
      <c r="DC589" s="540" t="str">
        <f t="shared" si="2308"/>
        <v/>
      </c>
      <c r="DD589" s="539" t="str">
        <f t="shared" si="2151"/>
        <v/>
      </c>
      <c r="DE589" s="880">
        <f t="shared" si="2262"/>
        <v>10</v>
      </c>
      <c r="DF589" s="835">
        <f t="shared" si="2263"/>
        <v>10</v>
      </c>
      <c r="DG589" s="835">
        <f t="shared" si="2264"/>
        <v>10</v>
      </c>
      <c r="DH589" s="835">
        <f t="shared" si="2265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7">IF(C588="","",C588*C589/C$46/365/$G$1)</f>
        <v/>
      </c>
      <c r="D590" s="753" t="str">
        <f t="shared" ref="D590" si="2358">IF(D588="","",D588*D589/D$46/365/$G$1)</f>
        <v/>
      </c>
      <c r="E590" s="753" t="str">
        <f t="shared" ref="E590" si="2359">IF(E588="","",E588*E589/E$46/365/$G$1)</f>
        <v/>
      </c>
      <c r="F590" s="753" t="str">
        <f t="shared" ref="F590" si="2360">IF(F588="","",F588*F589/F$46/365/$G$1)</f>
        <v/>
      </c>
      <c r="G590" s="753" t="str">
        <f t="shared" ref="G590" si="2361">IF(G588="","",G588*G589/G$46/365/$G$1)</f>
        <v/>
      </c>
      <c r="H590" s="753" t="str">
        <f t="shared" ref="H590" si="2362">IF(H588="","",H588*H589/H$46/365/$G$1)</f>
        <v/>
      </c>
      <c r="I590" s="753" t="str">
        <f t="shared" ref="I590" si="2363">IF(I588="","",I588*I589/I$46/365/$G$1)</f>
        <v/>
      </c>
      <c r="J590" s="753" t="str">
        <f t="shared" ref="J590" si="2364">IF(J588="","",J588*J589/J$46/365/$G$1)</f>
        <v/>
      </c>
      <c r="K590" s="753" t="str">
        <f t="shared" ref="K590" si="236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6">IF(U588="","",U588*U589/U$46/365/$G$1)</f>
        <v/>
      </c>
      <c r="V590" s="753" t="str">
        <f t="shared" ref="V590" si="2367">IF(V588="","",V588*V589/V$46/365/$G$1)</f>
        <v/>
      </c>
      <c r="W590" s="753" t="str">
        <f t="shared" ref="W590" si="2368">IF(W588="","",W588*W589/W$46/365/$G$1)</f>
        <v/>
      </c>
      <c r="X590" s="753" t="str">
        <f t="shared" ref="X590" si="2369">IF(X588="","",X588*X589/X$46/365/$G$1)</f>
        <v/>
      </c>
      <c r="Y590" s="753" t="str">
        <f t="shared" ref="Y590" si="2370">IF(Y588="","",Y588*Y589/Y$46/365/$G$1)</f>
        <v/>
      </c>
      <c r="Z590" s="753" t="str">
        <f t="shared" ref="Z590" si="2371">IF(Z588="","",Z588*Z589/Z$46/365/$G$1)</f>
        <v/>
      </c>
      <c r="AA590" s="753" t="str">
        <f t="shared" ref="AA590" si="2372">IF(AA588="","",AA588*AA589/AA$46/365/$G$1)</f>
        <v/>
      </c>
      <c r="AB590" s="753" t="str">
        <f t="shared" ref="AB590" si="2373">IF(AB588="","",AB588*AB589/AB$46/365/$G$1)</f>
        <v/>
      </c>
      <c r="AC590" s="753" t="str">
        <f t="shared" ref="AC590" si="237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5">IF(AM588="","",AM588*AM589/AM$46/365/$G$1)</f>
        <v/>
      </c>
      <c r="AN590" s="753" t="str">
        <f t="shared" ref="AN590" si="2376">IF(AN588="","",AN588*AN589/AN$46/365/$G$1)</f>
        <v/>
      </c>
      <c r="AO590" s="753" t="str">
        <f t="shared" ref="AO590" si="2377">IF(AO588="","",AO588*AO589/AO$46/365/$G$1)</f>
        <v/>
      </c>
      <c r="AP590" s="753" t="str">
        <f t="shared" ref="AP590" si="2378">IF(AP588="","",AP588*AP589/AP$46/365/$G$1)</f>
        <v/>
      </c>
      <c r="AQ590" s="753" t="str">
        <f t="shared" ref="AQ590" si="2379">IF(AQ588="","",AQ588*AQ589/AQ$46/365/$G$1)</f>
        <v/>
      </c>
      <c r="AR590" s="753" t="str">
        <f t="shared" ref="AR590" si="2380">IF(AR588="","",AR588*AR589/AR$46/365/$G$1)</f>
        <v/>
      </c>
      <c r="AS590" s="753" t="str">
        <f t="shared" ref="AS590" si="2381">IF(AS588="","",AS588*AS589/AS$46/365/$G$1)</f>
        <v/>
      </c>
      <c r="AT590" s="753" t="str">
        <f t="shared" ref="AT590" si="2382">IF(AT588="","",AT588*AT589/AT$46/365/$G$1)</f>
        <v/>
      </c>
      <c r="AU590" s="753" t="str">
        <f t="shared" ref="AU590" si="238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4">IF(BE588="","",BE588*BE589/BE$46/365/$G$1)</f>
        <v/>
      </c>
      <c r="BF590" s="753" t="str">
        <f t="shared" ref="BF590" si="2385">IF(BF588="","",BF588*BF589/BF$46/365/$G$1)</f>
        <v/>
      </c>
      <c r="BG590" s="753" t="str">
        <f t="shared" ref="BG590" si="2386">IF(BG588="","",BG588*BG589/BG$46/365/$G$1)</f>
        <v/>
      </c>
      <c r="BH590" s="753" t="str">
        <f t="shared" ref="BH590" si="2387">IF(BH588="","",BH588*BH589/BH$46/365/$G$1)</f>
        <v/>
      </c>
      <c r="BI590" s="753" t="str">
        <f t="shared" ref="BI590" si="2388">IF(BI588="","",BI588*BI589/BI$46/365/$G$1)</f>
        <v/>
      </c>
      <c r="BJ590" s="753" t="str">
        <f t="shared" ref="BJ590" si="2389">IF(BJ588="","",BJ588*BJ589/BJ$46/365/$G$1)</f>
        <v/>
      </c>
      <c r="BK590" s="753" t="str">
        <f t="shared" ref="BK590" si="2390">IF(BK588="","",BK588*BK589/BK$46/365/$G$1)</f>
        <v/>
      </c>
      <c r="BL590" s="753" t="str">
        <f t="shared" ref="BL590" si="2391">IF(BL588="","",BL588*BL589/BL$46/365/$G$1)</f>
        <v/>
      </c>
      <c r="BM590" s="753" t="str">
        <f t="shared" ref="BM590" si="2392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3">IF(BW587="","",BW587*BW588*BW589/BW$46/365/$G$1)</f>
        <v/>
      </c>
      <c r="BX590" s="753" t="str">
        <f t="shared" si="2393"/>
        <v/>
      </c>
      <c r="BY590" s="753" t="str">
        <f t="shared" si="2393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7"/>
        <v/>
      </c>
      <c r="CF590" s="1326" t="str">
        <f t="shared" si="2307"/>
        <v/>
      </c>
      <c r="CG590" s="1326" t="str">
        <f t="shared" si="2307"/>
        <v/>
      </c>
      <c r="CH590" s="1327" t="str">
        <f t="shared" si="2307"/>
        <v/>
      </c>
      <c r="CI590" s="1326" t="str">
        <f t="shared" si="2307"/>
        <v/>
      </c>
      <c r="CJ590" s="1326" t="str">
        <f t="shared" si="2307"/>
        <v/>
      </c>
      <c r="CK590" s="1326" t="str">
        <f t="shared" si="2307"/>
        <v/>
      </c>
      <c r="CL590" s="1326" t="str">
        <f t="shared" si="2307"/>
        <v/>
      </c>
      <c r="CM590" s="1325" t="str">
        <f t="shared" si="2307"/>
        <v/>
      </c>
      <c r="CN590" s="527" t="str">
        <f t="shared" si="2308"/>
        <v/>
      </c>
      <c r="CO590" s="528" t="str">
        <f t="shared" si="2308"/>
        <v/>
      </c>
      <c r="CP590" s="529" t="str">
        <f t="shared" si="2308"/>
        <v/>
      </c>
      <c r="CQ590" s="529" t="str">
        <f t="shared" si="2308"/>
        <v/>
      </c>
      <c r="CR590" s="529" t="str">
        <f t="shared" si="2308"/>
        <v/>
      </c>
      <c r="CS590" s="529" t="str">
        <f t="shared" si="2308"/>
        <v/>
      </c>
      <c r="CT590" s="529" t="str">
        <f t="shared" si="2308"/>
        <v/>
      </c>
      <c r="CU590" s="530" t="str">
        <f t="shared" si="2308"/>
        <v/>
      </c>
      <c r="CV590" s="530" t="str">
        <f t="shared" si="2308"/>
        <v/>
      </c>
      <c r="CW590" s="530" t="str">
        <f t="shared" si="2308"/>
        <v/>
      </c>
      <c r="CX590" s="529" t="str">
        <f t="shared" si="2308"/>
        <v/>
      </c>
      <c r="CY590" s="529" t="str">
        <f t="shared" si="2308"/>
        <v/>
      </c>
      <c r="CZ590" s="529" t="str">
        <f t="shared" si="2308"/>
        <v/>
      </c>
      <c r="DA590" s="529" t="str">
        <f t="shared" si="2308"/>
        <v/>
      </c>
      <c r="DB590" s="529" t="str">
        <f t="shared" si="2308"/>
        <v/>
      </c>
      <c r="DC590" s="528" t="str">
        <f t="shared" si="2308"/>
        <v/>
      </c>
      <c r="DD590" s="527" t="str">
        <f t="shared" si="2309"/>
        <v/>
      </c>
      <c r="DE590" s="644">
        <f t="shared" si="2262"/>
        <v>0</v>
      </c>
      <c r="DF590" s="98">
        <f t="shared" si="2263"/>
        <v>0</v>
      </c>
      <c r="DG590" s="98">
        <f t="shared" si="2264"/>
        <v>0</v>
      </c>
      <c r="DH590" s="98">
        <f t="shared" si="2265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2"/>
        <v/>
      </c>
      <c r="CE591" s="83" t="str">
        <f t="shared" si="2307"/>
        <v/>
      </c>
      <c r="CF591" s="83" t="str">
        <f t="shared" si="2307"/>
        <v/>
      </c>
      <c r="CG591" s="83" t="str">
        <f t="shared" si="2307"/>
        <v/>
      </c>
      <c r="CH591" s="146" t="str">
        <f t="shared" si="2307"/>
        <v/>
      </c>
      <c r="CI591" s="83" t="str">
        <f t="shared" si="2307"/>
        <v/>
      </c>
      <c r="CJ591" s="83" t="str">
        <f t="shared" si="2307"/>
        <v/>
      </c>
      <c r="CK591" s="83" t="str">
        <f t="shared" si="2307"/>
        <v/>
      </c>
      <c r="CL591" s="83" t="str">
        <f t="shared" si="2307"/>
        <v/>
      </c>
      <c r="CM591" s="510" t="str">
        <f t="shared" si="2307"/>
        <v/>
      </c>
      <c r="CN591" s="539" t="str">
        <f t="shared" si="2308"/>
        <v/>
      </c>
      <c r="CO591" s="540" t="str">
        <f t="shared" si="2308"/>
        <v/>
      </c>
      <c r="CP591" s="541" t="str">
        <f t="shared" si="2308"/>
        <v/>
      </c>
      <c r="CQ591" s="541" t="str">
        <f t="shared" si="2308"/>
        <v/>
      </c>
      <c r="CR591" s="541" t="str">
        <f t="shared" si="2308"/>
        <v/>
      </c>
      <c r="CS591" s="541" t="str">
        <f t="shared" si="2308"/>
        <v/>
      </c>
      <c r="CT591" s="541" t="str">
        <f t="shared" si="2308"/>
        <v/>
      </c>
      <c r="CU591" s="542" t="str">
        <f t="shared" si="2308"/>
        <v/>
      </c>
      <c r="CV591" s="542" t="str">
        <f t="shared" si="2308"/>
        <v/>
      </c>
      <c r="CW591" s="542" t="str">
        <f t="shared" si="2308"/>
        <v/>
      </c>
      <c r="CX591" s="541" t="str">
        <f t="shared" si="2308"/>
        <v/>
      </c>
      <c r="CY591" s="541" t="str">
        <f t="shared" si="2308"/>
        <v/>
      </c>
      <c r="CZ591" s="541" t="str">
        <f t="shared" si="2308"/>
        <v/>
      </c>
      <c r="DA591" s="541" t="str">
        <f t="shared" si="2308"/>
        <v/>
      </c>
      <c r="DB591" s="541" t="str">
        <f t="shared" si="2308"/>
        <v/>
      </c>
      <c r="DC591" s="540" t="str">
        <f t="shared" si="2308"/>
        <v/>
      </c>
      <c r="DD591" s="539" t="str">
        <f t="shared" si="2151"/>
        <v/>
      </c>
      <c r="DE591" s="880">
        <f t="shared" si="2262"/>
        <v>0</v>
      </c>
      <c r="DF591" s="835">
        <f t="shared" si="2263"/>
        <v>0</v>
      </c>
      <c r="DG591" s="835">
        <f t="shared" si="2264"/>
        <v>0</v>
      </c>
      <c r="DH591" s="835">
        <f t="shared" si="2265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4">IF(C591="","",C588*C591)</f>
        <v/>
      </c>
      <c r="D592" s="750" t="str">
        <f t="shared" ref="D592" si="2395">IF(D591="","",D588*D591)</f>
        <v/>
      </c>
      <c r="E592" s="750" t="str">
        <f t="shared" ref="E592" si="2396">IF(E591="","",E588*E591)</f>
        <v/>
      </c>
      <c r="F592" s="750" t="str">
        <f t="shared" ref="F592" si="2397">IF(F591="","",F588*F591)</f>
        <v/>
      </c>
      <c r="G592" s="750" t="str">
        <f t="shared" ref="G592" si="2398">IF(G591="","",G588*G591)</f>
        <v/>
      </c>
      <c r="H592" s="750" t="str">
        <f t="shared" ref="H592" si="2399">IF(H591="","",H588*H591)</f>
        <v/>
      </c>
      <c r="I592" s="750" t="str">
        <f t="shared" ref="I592" si="2400">IF(I591="","",I588*I591)</f>
        <v/>
      </c>
      <c r="J592" s="750" t="str">
        <f t="shared" ref="J592" si="2401">IF(J591="","",J588*J591)</f>
        <v/>
      </c>
      <c r="K592" s="750" t="str">
        <f t="shared" ref="K592" si="2402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3">IF(U591="","",U588*U591)</f>
        <v/>
      </c>
      <c r="V592" s="750" t="str">
        <f t="shared" ref="V592" si="2404">IF(V591="","",V588*V591)</f>
        <v/>
      </c>
      <c r="W592" s="750" t="str">
        <f t="shared" ref="W592" si="2405">IF(W591="","",W588*W591)</f>
        <v/>
      </c>
      <c r="X592" s="750" t="str">
        <f t="shared" ref="X592" si="2406">IF(X591="","",X588*X591)</f>
        <v/>
      </c>
      <c r="Y592" s="750" t="str">
        <f t="shared" ref="Y592" si="2407">IF(Y591="","",Y588*Y591)</f>
        <v/>
      </c>
      <c r="Z592" s="750" t="str">
        <f t="shared" ref="Z592" si="2408">IF(Z591="","",Z588*Z591)</f>
        <v/>
      </c>
      <c r="AA592" s="750" t="str">
        <f t="shared" ref="AA592" si="2409">IF(AA591="","",AA588*AA591)</f>
        <v/>
      </c>
      <c r="AB592" s="750" t="str">
        <f t="shared" ref="AB592" si="2410">IF(AB591="","",AB588*AB591)</f>
        <v/>
      </c>
      <c r="AC592" s="750" t="str">
        <f t="shared" ref="AC592" si="2411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2">IF(AM591="","",AM588*AM591)</f>
        <v/>
      </c>
      <c r="AN592" s="750" t="str">
        <f t="shared" ref="AN592" si="2413">IF(AN591="","",AN588*AN591)</f>
        <v/>
      </c>
      <c r="AO592" s="750" t="str">
        <f t="shared" ref="AO592" si="2414">IF(AO591="","",AO588*AO591)</f>
        <v/>
      </c>
      <c r="AP592" s="750" t="str">
        <f t="shared" ref="AP592" si="2415">IF(AP591="","",AP588*AP591)</f>
        <v/>
      </c>
      <c r="AQ592" s="750" t="str">
        <f t="shared" ref="AQ592" si="2416">IF(AQ591="","",AQ588*AQ591)</f>
        <v/>
      </c>
      <c r="AR592" s="750" t="str">
        <f t="shared" ref="AR592" si="2417">IF(AR591="","",AR588*AR591)</f>
        <v/>
      </c>
      <c r="AS592" s="750" t="str">
        <f t="shared" ref="AS592" si="2418">IF(AS591="","",AS588*AS591)</f>
        <v/>
      </c>
      <c r="AT592" s="750" t="str">
        <f t="shared" ref="AT592" si="2419">IF(AT591="","",AT588*AT591)</f>
        <v/>
      </c>
      <c r="AU592" s="750" t="str">
        <f t="shared" ref="AU592" si="2420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1">IF(BE591="","",BE588*BE591)</f>
        <v/>
      </c>
      <c r="BF592" s="750" t="str">
        <f t="shared" ref="BF592" si="2422">IF(BF591="","",BF588*BF591)</f>
        <v/>
      </c>
      <c r="BG592" s="750" t="str">
        <f t="shared" ref="BG592" si="2423">IF(BG591="","",BG588*BG591)</f>
        <v/>
      </c>
      <c r="BH592" s="750" t="str">
        <f t="shared" ref="BH592" si="2424">IF(BH591="","",BH588*BH591)</f>
        <v/>
      </c>
      <c r="BI592" s="750" t="str">
        <f t="shared" ref="BI592" si="2425">IF(BI591="","",BI588*BI591)</f>
        <v/>
      </c>
      <c r="BJ592" s="750" t="str">
        <f t="shared" ref="BJ592" si="2426">IF(BJ591="","",BJ588*BJ591)</f>
        <v/>
      </c>
      <c r="BK592" s="750" t="str">
        <f t="shared" ref="BK592" si="2427">IF(BK591="","",BK588*BK591)</f>
        <v/>
      </c>
      <c r="BL592" s="750" t="str">
        <f t="shared" ref="BL592" si="2428">IF(BL591="","",BL588*BL591)</f>
        <v/>
      </c>
      <c r="BM592" s="750" t="str">
        <f t="shared" ref="BM592" si="2429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0">IF(BV591="","",BV588*BV591)</f>
        <v/>
      </c>
      <c r="BW592" s="750" t="str">
        <f t="shared" ref="BW592" si="2431">IF(BW591="","",BW588*BW591)</f>
        <v/>
      </c>
      <c r="BX592" s="750" t="str">
        <f t="shared" ref="BX592" si="2432">IF(BX591="","",BX588*BX591)</f>
        <v/>
      </c>
      <c r="BY592" s="750" t="str">
        <f t="shared" ref="BY592" si="2433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2"/>
        <v/>
      </c>
      <c r="CE592" s="83" t="str">
        <f t="shared" si="2307"/>
        <v/>
      </c>
      <c r="CF592" s="83" t="str">
        <f t="shared" si="2307"/>
        <v/>
      </c>
      <c r="CG592" s="83" t="str">
        <f t="shared" si="2307"/>
        <v/>
      </c>
      <c r="CH592" s="146" t="str">
        <f t="shared" ref="CH592:CM592" si="2434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4"/>
        <v/>
      </c>
      <c r="CJ592" s="83" t="str">
        <f t="shared" si="2434"/>
        <v/>
      </c>
      <c r="CK592" s="83" t="str">
        <f t="shared" si="2434"/>
        <v/>
      </c>
      <c r="CL592" s="83" t="str">
        <f t="shared" si="2434"/>
        <v/>
      </c>
      <c r="CM592" s="510" t="str">
        <f t="shared" si="2434"/>
        <v/>
      </c>
      <c r="CN592" s="539" t="str">
        <f t="shared" si="2308"/>
        <v/>
      </c>
      <c r="CO592" s="540" t="str">
        <f t="shared" si="2308"/>
        <v/>
      </c>
      <c r="CP592" s="541" t="str">
        <f t="shared" si="2308"/>
        <v/>
      </c>
      <c r="CQ592" s="541" t="str">
        <f t="shared" si="2308"/>
        <v/>
      </c>
      <c r="CR592" s="541" t="str">
        <f t="shared" si="2308"/>
        <v/>
      </c>
      <c r="CS592" s="541" t="str">
        <f t="shared" si="2308"/>
        <v/>
      </c>
      <c r="CT592" s="541" t="str">
        <f t="shared" si="2308"/>
        <v/>
      </c>
      <c r="CU592" s="542" t="str">
        <f t="shared" si="2308"/>
        <v/>
      </c>
      <c r="CV592" s="542" t="str">
        <f t="shared" si="2308"/>
        <v/>
      </c>
      <c r="CW592" s="542" t="str">
        <f t="shared" si="2308"/>
        <v/>
      </c>
      <c r="CX592" s="541" t="str">
        <f t="shared" si="2308"/>
        <v/>
      </c>
      <c r="CY592" s="541" t="str">
        <f t="shared" si="2308"/>
        <v/>
      </c>
      <c r="CZ592" s="541" t="str">
        <f t="shared" si="2308"/>
        <v/>
      </c>
      <c r="DA592" s="541" t="str">
        <f t="shared" si="2308"/>
        <v/>
      </c>
      <c r="DB592" s="541" t="str">
        <f t="shared" si="2308"/>
        <v/>
      </c>
      <c r="DC592" s="540" t="str">
        <f t="shared" si="2308"/>
        <v/>
      </c>
      <c r="DD592" s="539" t="str">
        <f t="shared" si="2151"/>
        <v/>
      </c>
      <c r="DE592" s="880">
        <f t="shared" si="2262"/>
        <v>0</v>
      </c>
      <c r="DF592" s="835">
        <f t="shared" si="2263"/>
        <v>0</v>
      </c>
      <c r="DG592" s="835">
        <f t="shared" si="2264"/>
        <v>0</v>
      </c>
      <c r="DH592" s="835">
        <f t="shared" si="2265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5">IF(DE594&lt;3,"",(SUM(B594:R594)-MIN(B594:R594)-MAX(B594:R594))/(DE594-2))</f>
        <v/>
      </c>
      <c r="CA594" s="878" t="str">
        <f t="shared" ref="CA594:CA599" si="2436">IF(DF594&lt;3,"",(SUM(T594:AJ594)-MIN(T594:AJ594)-MAX(T594:AJ594))/(DF594-2))</f>
        <v/>
      </c>
      <c r="CB594" s="878" t="str">
        <f t="shared" ref="CB594:CB599" si="2437">IF(DG594&lt;3,"",(SUM(AL594:BB594)-MIN(AL594:BB594)-MAX(AL594:BB594))/(DG594-2))</f>
        <v/>
      </c>
      <c r="CC594" s="879" t="str">
        <f t="shared" ref="CC594:CC599" si="2438">IF(DH594&lt;3,"",(SUM(BD594:BT594)-MIN(BD594:BT594)-MAX(BD594:BT594))/(DH594-2))</f>
        <v/>
      </c>
      <c r="CD594" s="510" t="str">
        <f t="shared" si="2352"/>
        <v/>
      </c>
      <c r="CE594" s="83" t="str">
        <f t="shared" si="2352"/>
        <v/>
      </c>
      <c r="CF594" s="83" t="str">
        <f t="shared" si="2352"/>
        <v/>
      </c>
      <c r="CG594" s="83" t="str">
        <f t="shared" si="2352"/>
        <v/>
      </c>
      <c r="CH594" s="146" t="str">
        <f t="shared" si="2352"/>
        <v/>
      </c>
      <c r="CI594" s="83" t="str">
        <f t="shared" si="2352"/>
        <v/>
      </c>
      <c r="CJ594" s="83" t="str">
        <f t="shared" si="2352"/>
        <v/>
      </c>
      <c r="CK594" s="83" t="str">
        <f t="shared" si="2352"/>
        <v/>
      </c>
      <c r="CL594" s="83" t="str">
        <f t="shared" si="2352"/>
        <v/>
      </c>
      <c r="CM594" s="510" t="str">
        <f t="shared" si="2352"/>
        <v/>
      </c>
      <c r="CN594" s="539" t="str">
        <f t="shared" si="2308"/>
        <v/>
      </c>
      <c r="CO594" s="540" t="str">
        <f t="shared" si="2308"/>
        <v/>
      </c>
      <c r="CP594" s="541" t="str">
        <f t="shared" si="2308"/>
        <v/>
      </c>
      <c r="CQ594" s="541" t="str">
        <f t="shared" si="2308"/>
        <v/>
      </c>
      <c r="CR594" s="541" t="str">
        <f t="shared" si="2308"/>
        <v/>
      </c>
      <c r="CS594" s="541" t="str">
        <f t="shared" si="2308"/>
        <v/>
      </c>
      <c r="CT594" s="541" t="str">
        <f t="shared" si="2308"/>
        <v/>
      </c>
      <c r="CU594" s="542" t="str">
        <f t="shared" si="2308"/>
        <v/>
      </c>
      <c r="CV594" s="542" t="str">
        <f t="shared" si="2308"/>
        <v/>
      </c>
      <c r="CW594" s="542" t="str">
        <f t="shared" si="2308"/>
        <v/>
      </c>
      <c r="CX594" s="541" t="str">
        <f t="shared" si="2308"/>
        <v/>
      </c>
      <c r="CY594" s="541" t="str">
        <f t="shared" si="2308"/>
        <v/>
      </c>
      <c r="CZ594" s="541" t="str">
        <f t="shared" si="2308"/>
        <v/>
      </c>
      <c r="DA594" s="541" t="str">
        <f t="shared" si="2308"/>
        <v/>
      </c>
      <c r="DB594" s="541" t="str">
        <f t="shared" si="2308"/>
        <v/>
      </c>
      <c r="DC594" s="540" t="str">
        <f t="shared" si="2308"/>
        <v/>
      </c>
      <c r="DD594" s="539" t="str">
        <f t="shared" si="2151"/>
        <v/>
      </c>
      <c r="DE594" s="880">
        <f t="shared" ref="DE594:DE599" si="2439">COUNT(B594:R594)</f>
        <v>0</v>
      </c>
      <c r="DF594" s="835">
        <f t="shared" ref="DF594:DF599" si="2440">COUNT(T594:AJ594)</f>
        <v>0</v>
      </c>
      <c r="DG594" s="835">
        <f t="shared" ref="DG594:DG599" si="2441">COUNT(AL594:BB594)</f>
        <v>0</v>
      </c>
      <c r="DH594" s="835">
        <f t="shared" ref="DH594:DH599" si="2442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5"/>
        <v/>
      </c>
      <c r="CA595" s="878" t="str">
        <f t="shared" si="2436"/>
        <v/>
      </c>
      <c r="CB595" s="878" t="str">
        <f t="shared" si="2437"/>
        <v/>
      </c>
      <c r="CC595" s="879" t="str">
        <f t="shared" si="2438"/>
        <v/>
      </c>
      <c r="CD595" s="510" t="str">
        <f t="shared" si="2352"/>
        <v/>
      </c>
      <c r="CE595" s="83" t="str">
        <f t="shared" si="2352"/>
        <v/>
      </c>
      <c r="CF595" s="83" t="str">
        <f t="shared" si="2352"/>
        <v/>
      </c>
      <c r="CG595" s="83" t="str">
        <f t="shared" si="2352"/>
        <v/>
      </c>
      <c r="CH595" s="146" t="str">
        <f t="shared" si="2352"/>
        <v/>
      </c>
      <c r="CI595" s="83" t="str">
        <f t="shared" si="2352"/>
        <v/>
      </c>
      <c r="CJ595" s="83" t="str">
        <f t="shared" si="2352"/>
        <v/>
      </c>
      <c r="CK595" s="83" t="str">
        <f t="shared" si="2352"/>
        <v/>
      </c>
      <c r="CL595" s="83" t="str">
        <f t="shared" si="2352"/>
        <v/>
      </c>
      <c r="CM595" s="510" t="str">
        <f t="shared" si="2352"/>
        <v/>
      </c>
      <c r="CN595" s="539" t="str">
        <f t="shared" si="2308"/>
        <v/>
      </c>
      <c r="CO595" s="540" t="str">
        <f t="shared" si="2308"/>
        <v/>
      </c>
      <c r="CP595" s="541" t="str">
        <f t="shared" si="2308"/>
        <v/>
      </c>
      <c r="CQ595" s="541" t="str">
        <f t="shared" si="2308"/>
        <v/>
      </c>
      <c r="CR595" s="541" t="str">
        <f t="shared" si="2308"/>
        <v/>
      </c>
      <c r="CS595" s="541" t="str">
        <f t="shared" si="2308"/>
        <v/>
      </c>
      <c r="CT595" s="541" t="str">
        <f t="shared" si="2308"/>
        <v/>
      </c>
      <c r="CU595" s="542" t="str">
        <f t="shared" si="2308"/>
        <v/>
      </c>
      <c r="CV595" s="542" t="str">
        <f t="shared" si="2308"/>
        <v/>
      </c>
      <c r="CW595" s="542" t="str">
        <f t="shared" si="2308"/>
        <v/>
      </c>
      <c r="CX595" s="541" t="str">
        <f t="shared" si="2308"/>
        <v/>
      </c>
      <c r="CY595" s="541" t="str">
        <f t="shared" si="2308"/>
        <v/>
      </c>
      <c r="CZ595" s="541" t="str">
        <f t="shared" si="2308"/>
        <v/>
      </c>
      <c r="DA595" s="541" t="str">
        <f t="shared" ref="CN595:DC596" si="2443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3"/>
        <v/>
      </c>
      <c r="DC595" s="540" t="str">
        <f t="shared" si="2443"/>
        <v/>
      </c>
      <c r="DD595" s="539" t="str">
        <f t="shared" si="2151"/>
        <v/>
      </c>
      <c r="DE595" s="880">
        <f t="shared" si="2439"/>
        <v>0</v>
      </c>
      <c r="DF595" s="835">
        <f t="shared" si="2440"/>
        <v>0</v>
      </c>
      <c r="DG595" s="835">
        <f t="shared" si="2441"/>
        <v>0</v>
      </c>
      <c r="DH595" s="835">
        <f t="shared" si="2442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4">330*$K$1</f>
        <v>1381.644</v>
      </c>
      <c r="D596" s="751">
        <f t="shared" si="2444"/>
        <v>1381.644</v>
      </c>
      <c r="E596" s="751">
        <f t="shared" si="2444"/>
        <v>1381.644</v>
      </c>
      <c r="F596" s="751">
        <f t="shared" si="2444"/>
        <v>1381.644</v>
      </c>
      <c r="G596" s="751">
        <f t="shared" si="2444"/>
        <v>1381.644</v>
      </c>
      <c r="H596" s="751">
        <f t="shared" si="2444"/>
        <v>1381.644</v>
      </c>
      <c r="I596" s="751">
        <f t="shared" si="2444"/>
        <v>1381.644</v>
      </c>
      <c r="J596" s="751">
        <f t="shared" si="2444"/>
        <v>1381.644</v>
      </c>
      <c r="K596" s="751">
        <f t="shared" si="2444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5">330*$K$1</f>
        <v>1381.644</v>
      </c>
      <c r="V596" s="751">
        <f t="shared" si="2445"/>
        <v>1381.644</v>
      </c>
      <c r="W596" s="751">
        <f t="shared" si="2445"/>
        <v>1381.644</v>
      </c>
      <c r="X596" s="751">
        <f t="shared" si="2445"/>
        <v>1381.644</v>
      </c>
      <c r="Y596" s="751">
        <f t="shared" si="2445"/>
        <v>1381.644</v>
      </c>
      <c r="Z596" s="751">
        <f t="shared" si="2445"/>
        <v>1381.644</v>
      </c>
      <c r="AA596" s="751">
        <f t="shared" si="2445"/>
        <v>1381.644</v>
      </c>
      <c r="AB596" s="751">
        <f t="shared" si="2445"/>
        <v>1381.644</v>
      </c>
      <c r="AC596" s="751">
        <f t="shared" si="2445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6">330*$K$1</f>
        <v>1381.644</v>
      </c>
      <c r="AN596" s="751">
        <f t="shared" si="2446"/>
        <v>1381.644</v>
      </c>
      <c r="AO596" s="751">
        <f t="shared" si="2446"/>
        <v>1381.644</v>
      </c>
      <c r="AP596" s="751">
        <f t="shared" si="2446"/>
        <v>1381.644</v>
      </c>
      <c r="AQ596" s="751">
        <f t="shared" si="2446"/>
        <v>1381.644</v>
      </c>
      <c r="AR596" s="751">
        <f t="shared" si="2446"/>
        <v>1381.644</v>
      </c>
      <c r="AS596" s="751">
        <f t="shared" si="2446"/>
        <v>1381.644</v>
      </c>
      <c r="AT596" s="751">
        <f t="shared" si="2446"/>
        <v>1381.644</v>
      </c>
      <c r="AU596" s="751">
        <f t="shared" si="2446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7">330*$K$1</f>
        <v>1381.644</v>
      </c>
      <c r="BF596" s="751">
        <f t="shared" si="2447"/>
        <v>1381.644</v>
      </c>
      <c r="BG596" s="751">
        <f t="shared" si="2447"/>
        <v>1381.644</v>
      </c>
      <c r="BH596" s="751">
        <f t="shared" si="2447"/>
        <v>1381.644</v>
      </c>
      <c r="BI596" s="751">
        <f t="shared" si="2447"/>
        <v>1381.644</v>
      </c>
      <c r="BJ596" s="751">
        <f t="shared" si="2447"/>
        <v>1381.644</v>
      </c>
      <c r="BK596" s="751">
        <f t="shared" si="2447"/>
        <v>1381.644</v>
      </c>
      <c r="BL596" s="751">
        <f t="shared" si="2447"/>
        <v>1381.644</v>
      </c>
      <c r="BM596" s="751">
        <f t="shared" si="2447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7"/>
        <v>1381.644</v>
      </c>
      <c r="BW596" s="751">
        <f t="shared" si="2447"/>
        <v>1381.644</v>
      </c>
      <c r="BX596" s="751">
        <f t="shared" si="2447"/>
        <v>1381.644</v>
      </c>
      <c r="BY596" s="751">
        <f t="shared" si="2447"/>
        <v>1381.644</v>
      </c>
      <c r="BZ596" s="878">
        <f t="shared" si="2435"/>
        <v>1381.644</v>
      </c>
      <c r="CA596" s="878">
        <f t="shared" si="2436"/>
        <v>1381.644</v>
      </c>
      <c r="CB596" s="878">
        <f t="shared" si="2437"/>
        <v>1381.644</v>
      </c>
      <c r="CC596" s="879">
        <f t="shared" si="2438"/>
        <v>1381.644</v>
      </c>
      <c r="CD596" s="510">
        <f t="shared" si="2352"/>
        <v>1381.644</v>
      </c>
      <c r="CE596" s="83">
        <f t="shared" si="2352"/>
        <v>1381.644</v>
      </c>
      <c r="CF596" s="83">
        <f t="shared" si="2352"/>
        <v>1381.644</v>
      </c>
      <c r="CG596" s="83">
        <f t="shared" si="2352"/>
        <v>1381.644</v>
      </c>
      <c r="CH596" s="146">
        <f t="shared" si="2352"/>
        <v>1381.644</v>
      </c>
      <c r="CI596" s="83">
        <f t="shared" si="2352"/>
        <v>1381.644</v>
      </c>
      <c r="CJ596" s="83">
        <f t="shared" si="2352"/>
        <v>1381.644</v>
      </c>
      <c r="CK596" s="83">
        <f t="shared" si="2352"/>
        <v>1381.644</v>
      </c>
      <c r="CL596" s="83">
        <f t="shared" si="2352"/>
        <v>1381.644</v>
      </c>
      <c r="CM596" s="510">
        <f t="shared" si="2352"/>
        <v>1381.644</v>
      </c>
      <c r="CN596" s="539" t="str">
        <f t="shared" si="2443"/>
        <v/>
      </c>
      <c r="CO596" s="540" t="str">
        <f t="shared" si="2443"/>
        <v/>
      </c>
      <c r="CP596" s="541" t="str">
        <f t="shared" si="2443"/>
        <v/>
      </c>
      <c r="CQ596" s="541" t="str">
        <f t="shared" si="2443"/>
        <v/>
      </c>
      <c r="CR596" s="541">
        <f t="shared" si="2443"/>
        <v>1381.644</v>
      </c>
      <c r="CS596" s="541">
        <f t="shared" si="2443"/>
        <v>1381.644</v>
      </c>
      <c r="CT596" s="541">
        <f t="shared" si="2443"/>
        <v>1381.644</v>
      </c>
      <c r="CU596" s="542">
        <f t="shared" si="2443"/>
        <v>1381.644</v>
      </c>
      <c r="CV596" s="542">
        <f t="shared" si="2443"/>
        <v>1381.644</v>
      </c>
      <c r="CW596" s="542">
        <f t="shared" si="2443"/>
        <v>1381.644</v>
      </c>
      <c r="CX596" s="541">
        <f t="shared" si="2443"/>
        <v>1381.644</v>
      </c>
      <c r="CY596" s="541">
        <f t="shared" si="2443"/>
        <v>1381.644</v>
      </c>
      <c r="CZ596" s="541">
        <f t="shared" si="2443"/>
        <v>1381.644</v>
      </c>
      <c r="DA596" s="541">
        <f t="shared" si="2443"/>
        <v>1381.644</v>
      </c>
      <c r="DB596" s="541" t="str">
        <f t="shared" si="2443"/>
        <v/>
      </c>
      <c r="DC596" s="540" t="str">
        <f t="shared" si="2443"/>
        <v/>
      </c>
      <c r="DD596" s="539" t="str">
        <f t="shared" si="2151"/>
        <v/>
      </c>
      <c r="DE596" s="880">
        <f t="shared" si="2439"/>
        <v>10</v>
      </c>
      <c r="DF596" s="835">
        <f t="shared" si="2440"/>
        <v>10</v>
      </c>
      <c r="DG596" s="835">
        <f t="shared" si="2441"/>
        <v>10</v>
      </c>
      <c r="DH596" s="835">
        <f t="shared" si="2442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8">IF(B594="","",B594*B595*B596/B$46/365/$G$1)</f>
        <v/>
      </c>
      <c r="C597" s="623" t="str">
        <f t="shared" si="2448"/>
        <v/>
      </c>
      <c r="D597" s="623" t="str">
        <f t="shared" si="2448"/>
        <v/>
      </c>
      <c r="E597" s="623" t="str">
        <f t="shared" si="2448"/>
        <v/>
      </c>
      <c r="F597" s="623" t="str">
        <f t="shared" si="2448"/>
        <v/>
      </c>
      <c r="G597" s="623" t="str">
        <f t="shared" si="2448"/>
        <v/>
      </c>
      <c r="H597" s="623" t="str">
        <f t="shared" si="2448"/>
        <v/>
      </c>
      <c r="I597" s="623" t="str">
        <f t="shared" si="2448"/>
        <v/>
      </c>
      <c r="J597" s="623" t="str">
        <f t="shared" si="2448"/>
        <v/>
      </c>
      <c r="K597" s="623" t="str">
        <f t="shared" si="2448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9">IF(T594="","",T594*T595*T596/T$46/365/$G$1)</f>
        <v/>
      </c>
      <c r="U597" s="623" t="str">
        <f t="shared" si="2449"/>
        <v/>
      </c>
      <c r="V597" s="623" t="str">
        <f t="shared" si="2449"/>
        <v/>
      </c>
      <c r="W597" s="623" t="str">
        <f t="shared" si="2449"/>
        <v/>
      </c>
      <c r="X597" s="623" t="str">
        <f t="shared" si="2449"/>
        <v/>
      </c>
      <c r="Y597" s="623" t="str">
        <f t="shared" si="2449"/>
        <v/>
      </c>
      <c r="Z597" s="623" t="str">
        <f t="shared" si="2449"/>
        <v/>
      </c>
      <c r="AA597" s="623" t="str">
        <f t="shared" si="2449"/>
        <v/>
      </c>
      <c r="AB597" s="623" t="str">
        <f t="shared" si="2449"/>
        <v/>
      </c>
      <c r="AC597" s="623" t="str">
        <f t="shared" si="2449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0">IF(AL594="","",AL594*AL595*AL596/AL$46/365/$G$1)</f>
        <v/>
      </c>
      <c r="AM597" s="623" t="str">
        <f t="shared" si="2450"/>
        <v/>
      </c>
      <c r="AN597" s="623" t="str">
        <f t="shared" si="2450"/>
        <v/>
      </c>
      <c r="AO597" s="623" t="str">
        <f t="shared" si="2450"/>
        <v/>
      </c>
      <c r="AP597" s="623" t="str">
        <f t="shared" si="2450"/>
        <v/>
      </c>
      <c r="AQ597" s="623" t="str">
        <f t="shared" si="2450"/>
        <v/>
      </c>
      <c r="AR597" s="623" t="str">
        <f t="shared" si="2450"/>
        <v/>
      </c>
      <c r="AS597" s="623" t="str">
        <f t="shared" si="2450"/>
        <v/>
      </c>
      <c r="AT597" s="623" t="str">
        <f t="shared" si="2450"/>
        <v/>
      </c>
      <c r="AU597" s="623" t="str">
        <f t="shared" si="2450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1">IF(BD594="","",BD594*BD595*BD596/BD$46/365/$G$1)</f>
        <v/>
      </c>
      <c r="BE597" s="623" t="str">
        <f t="shared" si="2451"/>
        <v/>
      </c>
      <c r="BF597" s="623" t="str">
        <f t="shared" si="2451"/>
        <v/>
      </c>
      <c r="BG597" s="623" t="str">
        <f t="shared" si="2451"/>
        <v/>
      </c>
      <c r="BH597" s="623" t="str">
        <f t="shared" si="2451"/>
        <v/>
      </c>
      <c r="BI597" s="623" t="str">
        <f t="shared" si="2451"/>
        <v/>
      </c>
      <c r="BJ597" s="623" t="str">
        <f t="shared" si="2451"/>
        <v/>
      </c>
      <c r="BK597" s="623" t="str">
        <f t="shared" si="2451"/>
        <v/>
      </c>
      <c r="BL597" s="623" t="str">
        <f t="shared" si="2451"/>
        <v/>
      </c>
      <c r="BM597" s="623" t="str">
        <f t="shared" si="2451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5"/>
        <v/>
      </c>
      <c r="CA597" s="613" t="str">
        <f t="shared" si="2436"/>
        <v/>
      </c>
      <c r="CB597" s="613" t="str">
        <f t="shared" si="2437"/>
        <v/>
      </c>
      <c r="CC597" s="613" t="str">
        <f t="shared" si="2438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2"/>
        <v/>
      </c>
      <c r="CG597" s="1326" t="str">
        <f t="shared" si="2452"/>
        <v/>
      </c>
      <c r="CH597" s="1327" t="str">
        <f t="shared" si="2452"/>
        <v/>
      </c>
      <c r="CI597" s="1326" t="str">
        <f t="shared" si="2452"/>
        <v/>
      </c>
      <c r="CJ597" s="1326" t="str">
        <f t="shared" si="2452"/>
        <v/>
      </c>
      <c r="CK597" s="1326" t="str">
        <f t="shared" si="2452"/>
        <v/>
      </c>
      <c r="CL597" s="1326" t="str">
        <f t="shared" si="2452"/>
        <v/>
      </c>
      <c r="CM597" s="1325" t="str">
        <f t="shared" si="2452"/>
        <v/>
      </c>
      <c r="CN597" s="527" t="str">
        <f t="shared" ref="CN597" si="245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9"/>
        <v>0</v>
      </c>
      <c r="DF597" s="98">
        <f t="shared" si="2440"/>
        <v>0</v>
      </c>
      <c r="DG597" s="98">
        <f t="shared" si="2441"/>
        <v>0</v>
      </c>
      <c r="DH597" s="98">
        <f t="shared" si="2442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5"/>
        <v/>
      </c>
      <c r="CA598" s="878" t="str">
        <f t="shared" si="2436"/>
        <v/>
      </c>
      <c r="CB598" s="878" t="str">
        <f t="shared" si="2437"/>
        <v/>
      </c>
      <c r="CC598" s="879" t="str">
        <f t="shared" si="2438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8"/>
        <v/>
      </c>
      <c r="CT598" s="541" t="str">
        <f t="shared" si="2459"/>
        <v/>
      </c>
      <c r="CU598" s="542" t="str">
        <f t="shared" si="2460"/>
        <v/>
      </c>
      <c r="CV598" s="542" t="str">
        <f t="shared" si="2461"/>
        <v/>
      </c>
      <c r="CW598" s="542" t="str">
        <f t="shared" si="2462"/>
        <v/>
      </c>
      <c r="CX598" s="541" t="str">
        <f t="shared" si="2463"/>
        <v/>
      </c>
      <c r="CY598" s="541" t="str">
        <f t="shared" si="2464"/>
        <v/>
      </c>
      <c r="CZ598" s="541" t="str">
        <f t="shared" si="2465"/>
        <v/>
      </c>
      <c r="DA598" s="541" t="str">
        <f t="shared" si="2466"/>
        <v/>
      </c>
      <c r="DB598" s="541" t="str">
        <f t="shared" si="2467"/>
        <v/>
      </c>
      <c r="DC598" s="540" t="str">
        <f t="shared" si="2468"/>
        <v/>
      </c>
      <c r="DD598" s="539" t="str">
        <f t="shared" si="2469"/>
        <v/>
      </c>
      <c r="DE598" s="644">
        <f t="shared" si="2439"/>
        <v>0</v>
      </c>
      <c r="DF598" s="98">
        <f t="shared" si="2440"/>
        <v>0</v>
      </c>
      <c r="DG598" s="98">
        <f t="shared" si="2441"/>
        <v>0</v>
      </c>
      <c r="DH598" s="98">
        <f t="shared" si="2442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0">IF(B598="","",B594*B595*B598)</f>
        <v/>
      </c>
      <c r="C599" s="620" t="str">
        <f t="shared" si="2470"/>
        <v/>
      </c>
      <c r="D599" s="620" t="str">
        <f t="shared" si="2470"/>
        <v/>
      </c>
      <c r="E599" s="620" t="str">
        <f t="shared" si="2470"/>
        <v/>
      </c>
      <c r="F599" s="620" t="str">
        <f t="shared" si="2470"/>
        <v/>
      </c>
      <c r="G599" s="620" t="str">
        <f t="shared" si="2470"/>
        <v/>
      </c>
      <c r="H599" s="620" t="str">
        <f t="shared" si="2470"/>
        <v/>
      </c>
      <c r="I599" s="620" t="str">
        <f t="shared" si="2470"/>
        <v/>
      </c>
      <c r="J599" s="620" t="str">
        <f t="shared" si="2470"/>
        <v/>
      </c>
      <c r="K599" s="620" t="str">
        <f t="shared" si="2470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1">IF(T598="","",T594*T595*T598)</f>
        <v/>
      </c>
      <c r="U599" s="620" t="str">
        <f t="shared" si="2471"/>
        <v/>
      </c>
      <c r="V599" s="620" t="str">
        <f t="shared" si="2471"/>
        <v/>
      </c>
      <c r="W599" s="620" t="str">
        <f t="shared" si="2471"/>
        <v/>
      </c>
      <c r="X599" s="620" t="str">
        <f t="shared" si="2471"/>
        <v/>
      </c>
      <c r="Y599" s="620" t="str">
        <f t="shared" si="2471"/>
        <v/>
      </c>
      <c r="Z599" s="620" t="str">
        <f t="shared" si="2471"/>
        <v/>
      </c>
      <c r="AA599" s="620" t="str">
        <f t="shared" si="2471"/>
        <v/>
      </c>
      <c r="AB599" s="620" t="str">
        <f t="shared" si="2471"/>
        <v/>
      </c>
      <c r="AC599" s="620" t="str">
        <f t="shared" si="2471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2">IF(AL598="","",AL594*AL595*AL598)</f>
        <v/>
      </c>
      <c r="AM599" s="620" t="str">
        <f t="shared" si="2472"/>
        <v/>
      </c>
      <c r="AN599" s="620" t="str">
        <f t="shared" si="2472"/>
        <v/>
      </c>
      <c r="AO599" s="620" t="str">
        <f t="shared" si="2472"/>
        <v/>
      </c>
      <c r="AP599" s="620" t="str">
        <f t="shared" si="2472"/>
        <v/>
      </c>
      <c r="AQ599" s="620" t="str">
        <f t="shared" si="2472"/>
        <v/>
      </c>
      <c r="AR599" s="620" t="str">
        <f t="shared" si="2472"/>
        <v/>
      </c>
      <c r="AS599" s="620" t="str">
        <f t="shared" si="2472"/>
        <v/>
      </c>
      <c r="AT599" s="620" t="str">
        <f t="shared" si="2472"/>
        <v/>
      </c>
      <c r="AU599" s="620" t="str">
        <f t="shared" si="2472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3">IF(BD598="","",BD594*BD595*BD598)</f>
        <v/>
      </c>
      <c r="BE599" s="620" t="str">
        <f t="shared" si="2473"/>
        <v/>
      </c>
      <c r="BF599" s="620" t="str">
        <f t="shared" si="2473"/>
        <v/>
      </c>
      <c r="BG599" s="620" t="str">
        <f t="shared" si="2473"/>
        <v/>
      </c>
      <c r="BH599" s="620" t="str">
        <f t="shared" si="2473"/>
        <v/>
      </c>
      <c r="BI599" s="620" t="str">
        <f t="shared" si="2473"/>
        <v/>
      </c>
      <c r="BJ599" s="620" t="str">
        <f t="shared" si="2473"/>
        <v/>
      </c>
      <c r="BK599" s="620" t="str">
        <f t="shared" si="2473"/>
        <v/>
      </c>
      <c r="BL599" s="620" t="str">
        <f t="shared" si="2473"/>
        <v/>
      </c>
      <c r="BM599" s="620" t="str">
        <f t="shared" si="2473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5"/>
        <v/>
      </c>
      <c r="CA599" s="878" t="str">
        <f t="shared" si="2436"/>
        <v/>
      </c>
      <c r="CB599" s="878" t="str">
        <f t="shared" si="2437"/>
        <v/>
      </c>
      <c r="CC599" s="879" t="str">
        <f t="shared" si="2438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8"/>
        <v/>
      </c>
      <c r="CT599" s="541" t="str">
        <f t="shared" si="2459"/>
        <v/>
      </c>
      <c r="CU599" s="542" t="str">
        <f t="shared" si="2460"/>
        <v/>
      </c>
      <c r="CV599" s="542" t="str">
        <f t="shared" si="2461"/>
        <v/>
      </c>
      <c r="CW599" s="542" t="str">
        <f t="shared" si="2462"/>
        <v/>
      </c>
      <c r="CX599" s="541" t="str">
        <f t="shared" si="2463"/>
        <v/>
      </c>
      <c r="CY599" s="541" t="str">
        <f t="shared" si="2464"/>
        <v/>
      </c>
      <c r="CZ599" s="541" t="str">
        <f t="shared" si="2465"/>
        <v/>
      </c>
      <c r="DA599" s="541" t="str">
        <f t="shared" si="2466"/>
        <v/>
      </c>
      <c r="DB599" s="541" t="str">
        <f t="shared" si="2467"/>
        <v/>
      </c>
      <c r="DC599" s="540" t="str">
        <f t="shared" si="2468"/>
        <v/>
      </c>
      <c r="DD599" s="539" t="str">
        <f t="shared" si="2469"/>
        <v/>
      </c>
      <c r="DE599" s="644">
        <f t="shared" si="2439"/>
        <v>0</v>
      </c>
      <c r="DF599" s="98">
        <f t="shared" si="2440"/>
        <v>0</v>
      </c>
      <c r="DG599" s="98">
        <f t="shared" si="2441"/>
        <v>0</v>
      </c>
      <c r="DH599" s="98">
        <f t="shared" si="2442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4"/>
        <v/>
      </c>
      <c r="CF601" s="83" t="str">
        <f t="shared" si="2474"/>
        <v/>
      </c>
      <c r="CG601" s="83" t="str">
        <f t="shared" si="2474"/>
        <v/>
      </c>
      <c r="CH601" s="146" t="str">
        <f t="shared" si="2474"/>
        <v/>
      </c>
      <c r="CI601" s="83" t="str">
        <f t="shared" si="2474"/>
        <v/>
      </c>
      <c r="CJ601" s="83" t="str">
        <f t="shared" si="2474"/>
        <v/>
      </c>
      <c r="CK601" s="83" t="str">
        <f t="shared" si="2474"/>
        <v/>
      </c>
      <c r="CL601" s="83" t="str">
        <f t="shared" si="2474"/>
        <v/>
      </c>
      <c r="CM601" s="510" t="str">
        <f t="shared" si="2474"/>
        <v/>
      </c>
      <c r="CN601" s="539" t="str">
        <f t="shared" ref="CN601:DD605" si="2475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5"/>
        <v/>
      </c>
      <c r="CP601" s="541" t="str">
        <f t="shared" si="2475"/>
        <v/>
      </c>
      <c r="CQ601" s="541" t="str">
        <f t="shared" si="2475"/>
        <v/>
      </c>
      <c r="CR601" s="541" t="str">
        <f t="shared" si="2475"/>
        <v/>
      </c>
      <c r="CS601" s="541" t="str">
        <f t="shared" si="2475"/>
        <v/>
      </c>
      <c r="CT601" s="541" t="str">
        <f t="shared" si="2475"/>
        <v/>
      </c>
      <c r="CU601" s="542" t="str">
        <f t="shared" si="2475"/>
        <v/>
      </c>
      <c r="CV601" s="542" t="str">
        <f t="shared" si="2475"/>
        <v/>
      </c>
      <c r="CW601" s="542" t="str">
        <f t="shared" si="2475"/>
        <v/>
      </c>
      <c r="CX601" s="541" t="str">
        <f t="shared" si="2475"/>
        <v/>
      </c>
      <c r="CY601" s="541" t="str">
        <f t="shared" si="2475"/>
        <v/>
      </c>
      <c r="CZ601" s="541" t="str">
        <f t="shared" si="2475"/>
        <v/>
      </c>
      <c r="DA601" s="541" t="str">
        <f t="shared" si="2475"/>
        <v/>
      </c>
      <c r="DB601" s="541" t="str">
        <f t="shared" si="2475"/>
        <v/>
      </c>
      <c r="DC601" s="540" t="str">
        <f t="shared" si="2475"/>
        <v/>
      </c>
      <c r="DD601" s="539" t="str">
        <f t="shared" si="2475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6">2166*$K$1</f>
        <v>9068.6088</v>
      </c>
      <c r="D602" s="601">
        <f t="shared" si="2476"/>
        <v>9068.6088</v>
      </c>
      <c r="E602" s="601">
        <f t="shared" si="2476"/>
        <v>9068.6088</v>
      </c>
      <c r="F602" s="601">
        <f t="shared" si="2476"/>
        <v>9068.6088</v>
      </c>
      <c r="G602" s="601">
        <f t="shared" si="2476"/>
        <v>9068.6088</v>
      </c>
      <c r="H602" s="601">
        <f t="shared" si="2476"/>
        <v>9068.6088</v>
      </c>
      <c r="I602" s="601">
        <f t="shared" si="2476"/>
        <v>9068.6088</v>
      </c>
      <c r="J602" s="601">
        <f t="shared" si="2476"/>
        <v>9068.6088</v>
      </c>
      <c r="K602" s="601">
        <f t="shared" si="2476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7">2166*$K$1</f>
        <v>9068.6088</v>
      </c>
      <c r="V602" s="601">
        <f t="shared" si="2477"/>
        <v>9068.6088</v>
      </c>
      <c r="W602" s="601">
        <f t="shared" si="2477"/>
        <v>9068.6088</v>
      </c>
      <c r="X602" s="601">
        <f t="shared" si="2477"/>
        <v>9068.6088</v>
      </c>
      <c r="Y602" s="601">
        <f t="shared" si="2477"/>
        <v>9068.6088</v>
      </c>
      <c r="Z602" s="601">
        <f t="shared" si="2477"/>
        <v>9068.6088</v>
      </c>
      <c r="AA602" s="601">
        <f t="shared" si="2477"/>
        <v>9068.6088</v>
      </c>
      <c r="AB602" s="601">
        <f t="shared" si="2477"/>
        <v>9068.6088</v>
      </c>
      <c r="AC602" s="601">
        <f t="shared" si="2477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8">2166*$K$1</f>
        <v>9068.6088</v>
      </c>
      <c r="AN602" s="601">
        <f t="shared" si="2478"/>
        <v>9068.6088</v>
      </c>
      <c r="AO602" s="601">
        <f t="shared" si="2478"/>
        <v>9068.6088</v>
      </c>
      <c r="AP602" s="601">
        <f t="shared" si="2478"/>
        <v>9068.6088</v>
      </c>
      <c r="AQ602" s="601">
        <f t="shared" si="2478"/>
        <v>9068.6088</v>
      </c>
      <c r="AR602" s="601">
        <f t="shared" si="2478"/>
        <v>9068.6088</v>
      </c>
      <c r="AS602" s="601">
        <f t="shared" si="2478"/>
        <v>9068.6088</v>
      </c>
      <c r="AT602" s="601">
        <f t="shared" si="2478"/>
        <v>9068.6088</v>
      </c>
      <c r="AU602" s="601">
        <f t="shared" si="2478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9">2166*$K$1</f>
        <v>9068.6088</v>
      </c>
      <c r="BF602" s="601">
        <f t="shared" si="2479"/>
        <v>9068.6088</v>
      </c>
      <c r="BG602" s="601">
        <f t="shared" si="2479"/>
        <v>9068.6088</v>
      </c>
      <c r="BH602" s="601">
        <f t="shared" si="2479"/>
        <v>9068.6088</v>
      </c>
      <c r="BI602" s="601">
        <f t="shared" si="2479"/>
        <v>9068.6088</v>
      </c>
      <c r="BJ602" s="601">
        <f t="shared" si="2479"/>
        <v>9068.6088</v>
      </c>
      <c r="BK602" s="601">
        <f t="shared" si="2479"/>
        <v>9068.6088</v>
      </c>
      <c r="BL602" s="601">
        <f t="shared" si="2479"/>
        <v>9068.6088</v>
      </c>
      <c r="BM602" s="601">
        <f t="shared" si="2479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9"/>
        <v>9068.6088</v>
      </c>
      <c r="BW602" s="601">
        <f t="shared" si="2479"/>
        <v>9068.6088</v>
      </c>
      <c r="BX602" s="601">
        <f t="shared" si="2479"/>
        <v>9068.6088</v>
      </c>
      <c r="BY602" s="601">
        <f t="shared" si="2479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4"/>
        <v>9068.6088</v>
      </c>
      <c r="CE602" s="83">
        <f t="shared" si="2474"/>
        <v>9068.6088</v>
      </c>
      <c r="CF602" s="83">
        <f t="shared" si="2474"/>
        <v>9068.6088</v>
      </c>
      <c r="CG602" s="83">
        <f t="shared" si="2474"/>
        <v>9068.6088</v>
      </c>
      <c r="CH602" s="146">
        <f t="shared" si="2474"/>
        <v>9068.6088</v>
      </c>
      <c r="CI602" s="83">
        <f t="shared" si="2474"/>
        <v>9068.6088</v>
      </c>
      <c r="CJ602" s="83">
        <f t="shared" si="2474"/>
        <v>9068.6088</v>
      </c>
      <c r="CK602" s="83">
        <f t="shared" si="2474"/>
        <v>9068.6088</v>
      </c>
      <c r="CL602" s="83">
        <f t="shared" si="2474"/>
        <v>9068.6088</v>
      </c>
      <c r="CM602" s="510">
        <f t="shared" si="2474"/>
        <v>9068.6088</v>
      </c>
      <c r="CN602" s="539" t="str">
        <f t="shared" si="2475"/>
        <v/>
      </c>
      <c r="CO602" s="540" t="str">
        <f t="shared" si="2475"/>
        <v/>
      </c>
      <c r="CP602" s="541" t="str">
        <f t="shared" si="2475"/>
        <v/>
      </c>
      <c r="CQ602" s="541" t="str">
        <f t="shared" si="2475"/>
        <v/>
      </c>
      <c r="CR602" s="541">
        <f t="shared" si="2475"/>
        <v>9068.6088</v>
      </c>
      <c r="CS602" s="541">
        <f t="shared" si="2475"/>
        <v>9068.6088</v>
      </c>
      <c r="CT602" s="541">
        <f t="shared" si="2475"/>
        <v>9068.6088</v>
      </c>
      <c r="CU602" s="542">
        <f t="shared" si="2475"/>
        <v>9068.6088</v>
      </c>
      <c r="CV602" s="542">
        <f t="shared" si="2475"/>
        <v>9068.6088</v>
      </c>
      <c r="CW602" s="542">
        <f t="shared" si="2475"/>
        <v>9068.6088</v>
      </c>
      <c r="CX602" s="541">
        <f t="shared" si="2475"/>
        <v>9068.6088</v>
      </c>
      <c r="CY602" s="541">
        <f t="shared" si="2475"/>
        <v>9068.6088</v>
      </c>
      <c r="CZ602" s="541">
        <f t="shared" si="2475"/>
        <v>9068.6088</v>
      </c>
      <c r="DA602" s="541">
        <f t="shared" si="2475"/>
        <v>9068.6088</v>
      </c>
      <c r="DB602" s="541" t="str">
        <f t="shared" si="2475"/>
        <v/>
      </c>
      <c r="DC602" s="540" t="str">
        <f t="shared" si="2475"/>
        <v/>
      </c>
      <c r="DD602" s="539" t="str">
        <f t="shared" si="2475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0">IF(B601="","",B601*B602/B$46/365/$G$1)</f>
        <v/>
      </c>
      <c r="C603" s="623" t="str">
        <f t="shared" si="2480"/>
        <v/>
      </c>
      <c r="D603" s="623" t="str">
        <f t="shared" si="2480"/>
        <v/>
      </c>
      <c r="E603" s="623" t="str">
        <f t="shared" si="2480"/>
        <v/>
      </c>
      <c r="F603" s="623" t="str">
        <f t="shared" si="2480"/>
        <v/>
      </c>
      <c r="G603" s="623" t="str">
        <f t="shared" si="2480"/>
        <v/>
      </c>
      <c r="H603" s="623" t="str">
        <f t="shared" si="2480"/>
        <v/>
      </c>
      <c r="I603" s="623" t="str">
        <f t="shared" si="2480"/>
        <v/>
      </c>
      <c r="J603" s="623" t="str">
        <f t="shared" si="2480"/>
        <v/>
      </c>
      <c r="K603" s="623" t="str">
        <f t="shared" si="2480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1">IF(T601="","",T601*T602/T$46/365/$G$1)</f>
        <v/>
      </c>
      <c r="U603" s="623" t="str">
        <f t="shared" si="2481"/>
        <v/>
      </c>
      <c r="V603" s="623" t="str">
        <f t="shared" si="2481"/>
        <v/>
      </c>
      <c r="W603" s="623" t="str">
        <f t="shared" si="2481"/>
        <v/>
      </c>
      <c r="X603" s="623" t="str">
        <f t="shared" si="2481"/>
        <v/>
      </c>
      <c r="Y603" s="623" t="str">
        <f t="shared" si="2481"/>
        <v/>
      </c>
      <c r="Z603" s="623" t="str">
        <f t="shared" si="2481"/>
        <v/>
      </c>
      <c r="AA603" s="623" t="str">
        <f t="shared" si="2481"/>
        <v/>
      </c>
      <c r="AB603" s="623" t="str">
        <f t="shared" si="2481"/>
        <v/>
      </c>
      <c r="AC603" s="623" t="str">
        <f t="shared" si="2481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2">IF(AL601="","",AL601*AL602/AL$46/365/$G$1)</f>
        <v/>
      </c>
      <c r="AM603" s="623" t="str">
        <f t="shared" si="2482"/>
        <v/>
      </c>
      <c r="AN603" s="623" t="str">
        <f t="shared" si="2482"/>
        <v/>
      </c>
      <c r="AO603" s="623" t="str">
        <f t="shared" si="2482"/>
        <v/>
      </c>
      <c r="AP603" s="623" t="str">
        <f t="shared" si="2482"/>
        <v/>
      </c>
      <c r="AQ603" s="623" t="str">
        <f t="shared" si="2482"/>
        <v/>
      </c>
      <c r="AR603" s="623" t="str">
        <f t="shared" si="2482"/>
        <v/>
      </c>
      <c r="AS603" s="623" t="str">
        <f t="shared" si="2482"/>
        <v/>
      </c>
      <c r="AT603" s="623" t="str">
        <f t="shared" si="2482"/>
        <v/>
      </c>
      <c r="AU603" s="623" t="str">
        <f t="shared" si="2482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3">IF(BD601="","",BD601*BD602/BD$46/365/$G$1)</f>
        <v/>
      </c>
      <c r="BE603" s="623" t="str">
        <f t="shared" si="2483"/>
        <v/>
      </c>
      <c r="BF603" s="623" t="str">
        <f t="shared" si="2483"/>
        <v/>
      </c>
      <c r="BG603" s="623" t="str">
        <f t="shared" si="2483"/>
        <v/>
      </c>
      <c r="BH603" s="623" t="str">
        <f t="shared" si="2483"/>
        <v/>
      </c>
      <c r="BI603" s="623" t="str">
        <f t="shared" si="2483"/>
        <v/>
      </c>
      <c r="BJ603" s="623" t="str">
        <f t="shared" si="2483"/>
        <v/>
      </c>
      <c r="BK603" s="623" t="str">
        <f t="shared" si="2483"/>
        <v/>
      </c>
      <c r="BL603" s="623" t="str">
        <f t="shared" si="2483"/>
        <v/>
      </c>
      <c r="BM603" s="623" t="str">
        <f t="shared" si="2483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4"/>
        <v/>
      </c>
      <c r="CG603" s="1326" t="str">
        <f t="shared" si="2484"/>
        <v/>
      </c>
      <c r="CH603" s="1327" t="str">
        <f t="shared" si="2484"/>
        <v/>
      </c>
      <c r="CI603" s="1326" t="str">
        <f t="shared" si="2484"/>
        <v/>
      </c>
      <c r="CJ603" s="1326" t="str">
        <f t="shared" si="2484"/>
        <v/>
      </c>
      <c r="CK603" s="1326" t="str">
        <f t="shared" si="2484"/>
        <v/>
      </c>
      <c r="CL603" s="1326" t="str">
        <f t="shared" si="2484"/>
        <v/>
      </c>
      <c r="CM603" s="1325" t="str">
        <f t="shared" si="2484"/>
        <v/>
      </c>
      <c r="CN603" s="527" t="str">
        <f t="shared" ref="CN603:CW603" si="2485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5"/>
        <v/>
      </c>
      <c r="CP603" s="529" t="str">
        <f t="shared" si="2485"/>
        <v/>
      </c>
      <c r="CQ603" s="529" t="str">
        <f t="shared" si="2485"/>
        <v/>
      </c>
      <c r="CR603" s="529" t="str">
        <f t="shared" si="2485"/>
        <v/>
      </c>
      <c r="CS603" s="529" t="str">
        <f t="shared" si="2485"/>
        <v/>
      </c>
      <c r="CT603" s="529" t="str">
        <f t="shared" si="2485"/>
        <v/>
      </c>
      <c r="CU603" s="530" t="str">
        <f t="shared" si="2485"/>
        <v/>
      </c>
      <c r="CV603" s="530" t="str">
        <f t="shared" si="2485"/>
        <v/>
      </c>
      <c r="CW603" s="530" t="str">
        <f t="shared" si="2485"/>
        <v/>
      </c>
      <c r="CX603" s="529" t="str">
        <f t="shared" ref="CX603:DD603" si="2486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6"/>
        <v/>
      </c>
      <c r="CZ603" s="529" t="str">
        <f t="shared" si="2486"/>
        <v/>
      </c>
      <c r="DA603" s="529" t="str">
        <f t="shared" si="2486"/>
        <v/>
      </c>
      <c r="DB603" s="529" t="str">
        <f t="shared" si="2486"/>
        <v/>
      </c>
      <c r="DC603" s="528" t="str">
        <f t="shared" si="2486"/>
        <v/>
      </c>
      <c r="DD603" s="527" t="str">
        <f t="shared" si="2486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4"/>
        <v/>
      </c>
      <c r="CE604" s="83" t="str">
        <f t="shared" si="2474"/>
        <v/>
      </c>
      <c r="CF604" s="83" t="str">
        <f t="shared" si="2474"/>
        <v/>
      </c>
      <c r="CG604" s="83" t="str">
        <f t="shared" si="2474"/>
        <v/>
      </c>
      <c r="CH604" s="146" t="str">
        <f t="shared" si="2474"/>
        <v/>
      </c>
      <c r="CI604" s="83" t="str">
        <f t="shared" si="2474"/>
        <v/>
      </c>
      <c r="CJ604" s="83" t="str">
        <f t="shared" si="2474"/>
        <v/>
      </c>
      <c r="CK604" s="83" t="str">
        <f t="shared" si="2474"/>
        <v/>
      </c>
      <c r="CL604" s="83" t="str">
        <f t="shared" si="2474"/>
        <v/>
      </c>
      <c r="CM604" s="510" t="str">
        <f t="shared" si="2474"/>
        <v/>
      </c>
      <c r="CN604" s="539" t="str">
        <f t="shared" si="2475"/>
        <v/>
      </c>
      <c r="CO604" s="540" t="str">
        <f t="shared" si="2475"/>
        <v/>
      </c>
      <c r="CP604" s="541" t="str">
        <f t="shared" si="2475"/>
        <v/>
      </c>
      <c r="CQ604" s="541" t="str">
        <f t="shared" si="2475"/>
        <v/>
      </c>
      <c r="CR604" s="541" t="str">
        <f t="shared" si="2475"/>
        <v/>
      </c>
      <c r="CS604" s="541" t="str">
        <f t="shared" si="2475"/>
        <v/>
      </c>
      <c r="CT604" s="541" t="str">
        <f t="shared" si="2475"/>
        <v/>
      </c>
      <c r="CU604" s="542" t="str">
        <f t="shared" si="2475"/>
        <v/>
      </c>
      <c r="CV604" s="542" t="str">
        <f t="shared" si="2475"/>
        <v/>
      </c>
      <c r="CW604" s="542" t="str">
        <f t="shared" si="2475"/>
        <v/>
      </c>
      <c r="CX604" s="541" t="str">
        <f t="shared" si="2475"/>
        <v/>
      </c>
      <c r="CY604" s="541" t="str">
        <f t="shared" si="2475"/>
        <v/>
      </c>
      <c r="CZ604" s="541" t="str">
        <f t="shared" si="2475"/>
        <v/>
      </c>
      <c r="DA604" s="541" t="str">
        <f t="shared" si="2475"/>
        <v/>
      </c>
      <c r="DB604" s="541" t="str">
        <f t="shared" si="2475"/>
        <v/>
      </c>
      <c r="DC604" s="540" t="str">
        <f t="shared" si="2475"/>
        <v/>
      </c>
      <c r="DD604" s="539" t="str">
        <f t="shared" si="2475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7">IF(B604="","",B601*B604)</f>
        <v/>
      </c>
      <c r="C605" s="620" t="str">
        <f t="shared" si="2487"/>
        <v/>
      </c>
      <c r="D605" s="620" t="str">
        <f t="shared" si="2487"/>
        <v/>
      </c>
      <c r="E605" s="620" t="str">
        <f t="shared" si="2487"/>
        <v/>
      </c>
      <c r="F605" s="620" t="str">
        <f t="shared" si="2487"/>
        <v/>
      </c>
      <c r="G605" s="620" t="str">
        <f t="shared" si="2487"/>
        <v/>
      </c>
      <c r="H605" s="620" t="str">
        <f t="shared" si="2487"/>
        <v/>
      </c>
      <c r="I605" s="620" t="str">
        <f t="shared" si="2487"/>
        <v/>
      </c>
      <c r="J605" s="620" t="str">
        <f t="shared" si="2487"/>
        <v/>
      </c>
      <c r="K605" s="620" t="str">
        <f t="shared" si="2487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8">IF(T604="","",T601*T604)</f>
        <v/>
      </c>
      <c r="U605" s="620" t="str">
        <f t="shared" si="2488"/>
        <v/>
      </c>
      <c r="V605" s="620" t="str">
        <f t="shared" si="2488"/>
        <v/>
      </c>
      <c r="W605" s="620" t="str">
        <f t="shared" si="2488"/>
        <v/>
      </c>
      <c r="X605" s="620" t="str">
        <f t="shared" si="2488"/>
        <v/>
      </c>
      <c r="Y605" s="620" t="str">
        <f t="shared" si="2488"/>
        <v/>
      </c>
      <c r="Z605" s="620" t="str">
        <f t="shared" si="2488"/>
        <v/>
      </c>
      <c r="AA605" s="620" t="str">
        <f t="shared" si="2488"/>
        <v/>
      </c>
      <c r="AB605" s="620" t="str">
        <f t="shared" si="2488"/>
        <v/>
      </c>
      <c r="AC605" s="620" t="str">
        <f t="shared" si="2488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9">IF(AL604="","",AL601*AL604)</f>
        <v/>
      </c>
      <c r="AM605" s="620" t="str">
        <f t="shared" si="2489"/>
        <v/>
      </c>
      <c r="AN605" s="620" t="str">
        <f t="shared" si="2489"/>
        <v/>
      </c>
      <c r="AO605" s="620" t="str">
        <f t="shared" si="2489"/>
        <v/>
      </c>
      <c r="AP605" s="620" t="str">
        <f t="shared" si="2489"/>
        <v/>
      </c>
      <c r="AQ605" s="620" t="str">
        <f t="shared" si="2489"/>
        <v/>
      </c>
      <c r="AR605" s="620" t="str">
        <f t="shared" si="2489"/>
        <v/>
      </c>
      <c r="AS605" s="620" t="str">
        <f t="shared" si="2489"/>
        <v/>
      </c>
      <c r="AT605" s="620" t="str">
        <f t="shared" si="2489"/>
        <v/>
      </c>
      <c r="AU605" s="620" t="str">
        <f t="shared" si="2489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0">IF(BD604="","",BD601*BD604)</f>
        <v/>
      </c>
      <c r="BE605" s="620" t="str">
        <f t="shared" si="2490"/>
        <v/>
      </c>
      <c r="BF605" s="620" t="str">
        <f t="shared" si="2490"/>
        <v/>
      </c>
      <c r="BG605" s="620" t="str">
        <f t="shared" si="2490"/>
        <v/>
      </c>
      <c r="BH605" s="620" t="str">
        <f t="shared" si="2490"/>
        <v/>
      </c>
      <c r="BI605" s="620" t="str">
        <f t="shared" si="2490"/>
        <v/>
      </c>
      <c r="BJ605" s="620" t="str">
        <f t="shared" si="2490"/>
        <v/>
      </c>
      <c r="BK605" s="620" t="str">
        <f t="shared" si="2490"/>
        <v/>
      </c>
      <c r="BL605" s="620" t="str">
        <f t="shared" si="2490"/>
        <v/>
      </c>
      <c r="BM605" s="620" t="str">
        <f t="shared" si="2490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4"/>
        <v/>
      </c>
      <c r="CE605" s="83" t="str">
        <f t="shared" si="2474"/>
        <v/>
      </c>
      <c r="CF605" s="83" t="str">
        <f t="shared" si="2474"/>
        <v/>
      </c>
      <c r="CG605" s="83" t="str">
        <f t="shared" si="2474"/>
        <v/>
      </c>
      <c r="CH605" s="146" t="str">
        <f t="shared" si="2474"/>
        <v/>
      </c>
      <c r="CI605" s="83" t="str">
        <f t="shared" si="2474"/>
        <v/>
      </c>
      <c r="CJ605" s="83" t="str">
        <f t="shared" si="2474"/>
        <v/>
      </c>
      <c r="CK605" s="83" t="str">
        <f t="shared" si="2474"/>
        <v/>
      </c>
      <c r="CL605" s="83" t="str">
        <f t="shared" si="2474"/>
        <v/>
      </c>
      <c r="CM605" s="510" t="str">
        <f t="shared" si="2474"/>
        <v/>
      </c>
      <c r="CN605" s="539" t="str">
        <f t="shared" si="2475"/>
        <v/>
      </c>
      <c r="CO605" s="540" t="str">
        <f t="shared" si="2475"/>
        <v/>
      </c>
      <c r="CP605" s="541" t="str">
        <f t="shared" si="2475"/>
        <v/>
      </c>
      <c r="CQ605" s="541" t="str">
        <f t="shared" si="2475"/>
        <v/>
      </c>
      <c r="CR605" s="541" t="str">
        <f t="shared" si="2475"/>
        <v/>
      </c>
      <c r="CS605" s="541" t="str">
        <f t="shared" si="2475"/>
        <v/>
      </c>
      <c r="CT605" s="541" t="str">
        <f t="shared" si="2475"/>
        <v/>
      </c>
      <c r="CU605" s="542" t="str">
        <f t="shared" si="2475"/>
        <v/>
      </c>
      <c r="CV605" s="542" t="str">
        <f t="shared" si="2475"/>
        <v/>
      </c>
      <c r="CW605" s="542" t="str">
        <f t="shared" si="2475"/>
        <v/>
      </c>
      <c r="CX605" s="541" t="str">
        <f t="shared" si="2475"/>
        <v/>
      </c>
      <c r="CY605" s="541" t="str">
        <f t="shared" si="2475"/>
        <v/>
      </c>
      <c r="CZ605" s="541" t="str">
        <f t="shared" si="2475"/>
        <v/>
      </c>
      <c r="DA605" s="541" t="str">
        <f t="shared" si="2475"/>
        <v/>
      </c>
      <c r="DB605" s="541" t="str">
        <f t="shared" si="2475"/>
        <v/>
      </c>
      <c r="DC605" s="540" t="str">
        <f t="shared" si="2475"/>
        <v/>
      </c>
      <c r="DD605" s="539" t="str">
        <f t="shared" si="2475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9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91"/>
        <v/>
      </c>
      <c r="CG607" s="1323" t="str">
        <f t="shared" si="2491"/>
        <v/>
      </c>
      <c r="CH607" s="1324" t="str">
        <f t="shared" si="2491"/>
        <v/>
      </c>
      <c r="CI607" s="1323" t="str">
        <f t="shared" si="2491"/>
        <v/>
      </c>
      <c r="CJ607" s="1323" t="str">
        <f t="shared" si="2491"/>
        <v/>
      </c>
      <c r="CK607" s="1323" t="str">
        <f t="shared" si="2491"/>
        <v/>
      </c>
      <c r="CL607" s="1323" t="str">
        <f t="shared" si="2491"/>
        <v/>
      </c>
      <c r="CM607" s="1322" t="str">
        <f t="shared" si="2491"/>
        <v/>
      </c>
      <c r="CN607" s="539" t="str">
        <f t="shared" ref="CN607:CW611" si="2492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2"/>
        <v/>
      </c>
      <c r="CP607" s="541" t="str">
        <f t="shared" si="2492"/>
        <v/>
      </c>
      <c r="CQ607" s="541" t="str">
        <f t="shared" si="2492"/>
        <v/>
      </c>
      <c r="CR607" s="541" t="str">
        <f t="shared" si="2492"/>
        <v/>
      </c>
      <c r="CS607" s="541" t="str">
        <f t="shared" si="2492"/>
        <v/>
      </c>
      <c r="CT607" s="541" t="str">
        <f t="shared" si="2492"/>
        <v/>
      </c>
      <c r="CU607" s="542" t="str">
        <f t="shared" si="2492"/>
        <v/>
      </c>
      <c r="CV607" s="542" t="str">
        <f t="shared" si="2492"/>
        <v/>
      </c>
      <c r="CW607" s="542" t="str">
        <f t="shared" si="2492"/>
        <v/>
      </c>
      <c r="CX607" s="541" t="str">
        <f t="shared" ref="CX607:DD611" si="249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3"/>
        <v/>
      </c>
      <c r="CZ607" s="541" t="str">
        <f t="shared" si="2493"/>
        <v/>
      </c>
      <c r="DA607" s="541" t="str">
        <f t="shared" si="2493"/>
        <v/>
      </c>
      <c r="DB607" s="541" t="str">
        <f t="shared" si="2493"/>
        <v/>
      </c>
      <c r="DC607" s="540" t="str">
        <f t="shared" si="2493"/>
        <v/>
      </c>
      <c r="DD607" s="539" t="str">
        <f t="shared" si="2493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4">5470*$K$1</f>
        <v>22901.795999999998</v>
      </c>
      <c r="D608" s="601">
        <f t="shared" si="2494"/>
        <v>22901.795999999998</v>
      </c>
      <c r="E608" s="601">
        <f t="shared" si="2494"/>
        <v>22901.795999999998</v>
      </c>
      <c r="F608" s="601">
        <f t="shared" si="2494"/>
        <v>22901.795999999998</v>
      </c>
      <c r="G608" s="601">
        <f t="shared" si="2494"/>
        <v>22901.795999999998</v>
      </c>
      <c r="H608" s="601">
        <f t="shared" si="2494"/>
        <v>22901.795999999998</v>
      </c>
      <c r="I608" s="601">
        <f t="shared" si="2494"/>
        <v>22901.795999999998</v>
      </c>
      <c r="J608" s="601">
        <f t="shared" si="2494"/>
        <v>22901.795999999998</v>
      </c>
      <c r="K608" s="601">
        <f t="shared" si="2494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5">5470*$K$1</f>
        <v>22901.795999999998</v>
      </c>
      <c r="V608" s="601">
        <f t="shared" si="2495"/>
        <v>22901.795999999998</v>
      </c>
      <c r="W608" s="601">
        <f t="shared" si="2495"/>
        <v>22901.795999999998</v>
      </c>
      <c r="X608" s="601">
        <f t="shared" si="2495"/>
        <v>22901.795999999998</v>
      </c>
      <c r="Y608" s="601">
        <f t="shared" si="2495"/>
        <v>22901.795999999998</v>
      </c>
      <c r="Z608" s="601">
        <f t="shared" si="2495"/>
        <v>22901.795999999998</v>
      </c>
      <c r="AA608" s="601">
        <f t="shared" si="2495"/>
        <v>22901.795999999998</v>
      </c>
      <c r="AB608" s="601">
        <f t="shared" si="2495"/>
        <v>22901.795999999998</v>
      </c>
      <c r="AC608" s="601">
        <f t="shared" si="2495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6">5470*$K$1</f>
        <v>22901.795999999998</v>
      </c>
      <c r="AN608" s="601">
        <f t="shared" si="2496"/>
        <v>22901.795999999998</v>
      </c>
      <c r="AO608" s="601">
        <f t="shared" si="2496"/>
        <v>22901.795999999998</v>
      </c>
      <c r="AP608" s="601">
        <f t="shared" si="2496"/>
        <v>22901.795999999998</v>
      </c>
      <c r="AQ608" s="601">
        <f t="shared" si="2496"/>
        <v>22901.795999999998</v>
      </c>
      <c r="AR608" s="601">
        <f t="shared" si="2496"/>
        <v>22901.795999999998</v>
      </c>
      <c r="AS608" s="601">
        <f t="shared" si="2496"/>
        <v>22901.795999999998</v>
      </c>
      <c r="AT608" s="601">
        <f t="shared" si="2496"/>
        <v>22901.795999999998</v>
      </c>
      <c r="AU608" s="601">
        <f t="shared" si="2496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7">5470*$K$1</f>
        <v>22901.795999999998</v>
      </c>
      <c r="BF608" s="601">
        <f t="shared" si="2497"/>
        <v>22901.795999999998</v>
      </c>
      <c r="BG608" s="601">
        <f t="shared" si="2497"/>
        <v>22901.795999999998</v>
      </c>
      <c r="BH608" s="601">
        <f t="shared" si="2497"/>
        <v>22901.795999999998</v>
      </c>
      <c r="BI608" s="601">
        <f t="shared" si="2497"/>
        <v>22901.795999999998</v>
      </c>
      <c r="BJ608" s="601">
        <f t="shared" si="2497"/>
        <v>22901.795999999998</v>
      </c>
      <c r="BK608" s="601">
        <f t="shared" si="2497"/>
        <v>22901.795999999998</v>
      </c>
      <c r="BL608" s="601">
        <f t="shared" si="2497"/>
        <v>22901.795999999998</v>
      </c>
      <c r="BM608" s="601">
        <f t="shared" si="2497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497"/>
        <v>22901.795999999998</v>
      </c>
      <c r="BX608" s="601">
        <f t="shared" si="2497"/>
        <v>22901.795999999998</v>
      </c>
      <c r="BY608" s="601">
        <f t="shared" si="2497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91"/>
        <v>22901.795999999998</v>
      </c>
      <c r="CF608" s="1323">
        <f t="shared" si="2491"/>
        <v>22901.795999999998</v>
      </c>
      <c r="CG608" s="1323">
        <f t="shared" si="2491"/>
        <v>22901.795999999998</v>
      </c>
      <c r="CH608" s="1324">
        <f t="shared" si="2491"/>
        <v>22901.795999999998</v>
      </c>
      <c r="CI608" s="1323">
        <f t="shared" si="2491"/>
        <v>22901.795999999998</v>
      </c>
      <c r="CJ608" s="1323">
        <f t="shared" si="2491"/>
        <v>22901.795999999998</v>
      </c>
      <c r="CK608" s="1323">
        <f t="shared" si="2491"/>
        <v>22901.795999999998</v>
      </c>
      <c r="CL608" s="1323">
        <f t="shared" si="2491"/>
        <v>22901.795999999998</v>
      </c>
      <c r="CM608" s="1322">
        <f t="shared" si="2491"/>
        <v>22901.795999999998</v>
      </c>
      <c r="CN608" s="539" t="str">
        <f t="shared" si="2492"/>
        <v/>
      </c>
      <c r="CO608" s="540" t="str">
        <f t="shared" si="2492"/>
        <v/>
      </c>
      <c r="CP608" s="541" t="str">
        <f t="shared" si="2492"/>
        <v/>
      </c>
      <c r="CQ608" s="541" t="str">
        <f t="shared" si="2492"/>
        <v/>
      </c>
      <c r="CR608" s="541">
        <f t="shared" si="2492"/>
        <v>22901.795999999998</v>
      </c>
      <c r="CS608" s="541">
        <f t="shared" si="2492"/>
        <v>22901.795999999998</v>
      </c>
      <c r="CT608" s="541">
        <f t="shared" si="2492"/>
        <v>22901.795999999998</v>
      </c>
      <c r="CU608" s="542">
        <f t="shared" si="2492"/>
        <v>22901.795999999998</v>
      </c>
      <c r="CV608" s="542">
        <f t="shared" si="2492"/>
        <v>22901.795999999998</v>
      </c>
      <c r="CW608" s="542">
        <f t="shared" si="2492"/>
        <v>22901.795999999998</v>
      </c>
      <c r="CX608" s="541">
        <f t="shared" si="2493"/>
        <v>22901.795999999998</v>
      </c>
      <c r="CY608" s="541">
        <f t="shared" si="2493"/>
        <v>22901.795999999998</v>
      </c>
      <c r="CZ608" s="541">
        <f t="shared" si="2493"/>
        <v>22901.795999999998</v>
      </c>
      <c r="DA608" s="541">
        <f t="shared" si="2493"/>
        <v>22901.795999999998</v>
      </c>
      <c r="DB608" s="541" t="str">
        <f t="shared" si="2493"/>
        <v/>
      </c>
      <c r="DC608" s="540" t="str">
        <f t="shared" si="2493"/>
        <v/>
      </c>
      <c r="DD608" s="539" t="str">
        <f t="shared" si="2493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8">IF(B607="","",B607*B608/B$46/365/$G$1)</f>
        <v/>
      </c>
      <c r="C609" s="623" t="str">
        <f t="shared" si="2498"/>
        <v/>
      </c>
      <c r="D609" s="623" t="str">
        <f t="shared" si="2498"/>
        <v/>
      </c>
      <c r="E609" s="623" t="str">
        <f t="shared" si="2498"/>
        <v/>
      </c>
      <c r="F609" s="623" t="str">
        <f t="shared" si="2498"/>
        <v/>
      </c>
      <c r="G609" s="623" t="str">
        <f t="shared" si="2498"/>
        <v/>
      </c>
      <c r="H609" s="623" t="str">
        <f t="shared" si="2498"/>
        <v/>
      </c>
      <c r="I609" s="623" t="str">
        <f t="shared" si="2498"/>
        <v/>
      </c>
      <c r="J609" s="623" t="str">
        <f t="shared" si="2498"/>
        <v/>
      </c>
      <c r="K609" s="623" t="str">
        <f t="shared" si="2498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9">IF(T607="","",T607*T608/T$46/365/$G$1)</f>
        <v/>
      </c>
      <c r="U609" s="623" t="str">
        <f t="shared" si="2499"/>
        <v/>
      </c>
      <c r="V609" s="623" t="str">
        <f t="shared" si="2499"/>
        <v/>
      </c>
      <c r="W609" s="623" t="str">
        <f t="shared" si="2499"/>
        <v/>
      </c>
      <c r="X609" s="623" t="str">
        <f t="shared" si="2499"/>
        <v/>
      </c>
      <c r="Y609" s="623" t="str">
        <f t="shared" si="2499"/>
        <v/>
      </c>
      <c r="Z609" s="623" t="str">
        <f t="shared" si="2499"/>
        <v/>
      </c>
      <c r="AA609" s="623" t="str">
        <f t="shared" si="2499"/>
        <v/>
      </c>
      <c r="AB609" s="623" t="str">
        <f t="shared" si="2499"/>
        <v/>
      </c>
      <c r="AC609" s="623" t="str">
        <f t="shared" si="2499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0">IF(AL607="","",AL607*AL608/AL$46/365/$G$1)</f>
        <v/>
      </c>
      <c r="AM609" s="623" t="str">
        <f t="shared" si="2500"/>
        <v/>
      </c>
      <c r="AN609" s="623" t="str">
        <f t="shared" si="2500"/>
        <v/>
      </c>
      <c r="AO609" s="623" t="str">
        <f t="shared" si="2500"/>
        <v/>
      </c>
      <c r="AP609" s="623" t="str">
        <f t="shared" si="2500"/>
        <v/>
      </c>
      <c r="AQ609" s="623" t="str">
        <f t="shared" si="2500"/>
        <v/>
      </c>
      <c r="AR609" s="623" t="str">
        <f t="shared" si="2500"/>
        <v/>
      </c>
      <c r="AS609" s="623" t="str">
        <f t="shared" si="2500"/>
        <v/>
      </c>
      <c r="AT609" s="623" t="str">
        <f t="shared" si="2500"/>
        <v/>
      </c>
      <c r="AU609" s="623" t="str">
        <f t="shared" si="2500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1">IF(BD607="","",BD607*BD608/BD$46/365/$G$1)</f>
        <v/>
      </c>
      <c r="BE609" s="623" t="str">
        <f t="shared" si="2501"/>
        <v/>
      </c>
      <c r="BF609" s="623" t="str">
        <f t="shared" si="2501"/>
        <v/>
      </c>
      <c r="BG609" s="623" t="str">
        <f t="shared" si="2501"/>
        <v/>
      </c>
      <c r="BH609" s="623" t="str">
        <f t="shared" si="2501"/>
        <v/>
      </c>
      <c r="BI609" s="623" t="str">
        <f t="shared" si="2501"/>
        <v/>
      </c>
      <c r="BJ609" s="623" t="str">
        <f t="shared" si="2501"/>
        <v/>
      </c>
      <c r="BK609" s="623" t="str">
        <f t="shared" si="2501"/>
        <v/>
      </c>
      <c r="BL609" s="623" t="str">
        <f t="shared" si="2501"/>
        <v/>
      </c>
      <c r="BM609" s="623" t="str">
        <f t="shared" si="2501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91"/>
        <v/>
      </c>
      <c r="CF609" s="1326" t="str">
        <f t="shared" si="2491"/>
        <v/>
      </c>
      <c r="CG609" s="1326" t="str">
        <f t="shared" si="2491"/>
        <v/>
      </c>
      <c r="CH609" s="1327" t="str">
        <f t="shared" si="2491"/>
        <v/>
      </c>
      <c r="CI609" s="1326" t="str">
        <f t="shared" si="2491"/>
        <v/>
      </c>
      <c r="CJ609" s="1326" t="str">
        <f t="shared" si="2491"/>
        <v/>
      </c>
      <c r="CK609" s="1326" t="str">
        <f t="shared" si="2491"/>
        <v/>
      </c>
      <c r="CL609" s="1326" t="str">
        <f t="shared" si="2491"/>
        <v/>
      </c>
      <c r="CM609" s="1325" t="str">
        <f t="shared" si="2491"/>
        <v/>
      </c>
      <c r="CN609" s="527" t="str">
        <f t="shared" si="2492"/>
        <v/>
      </c>
      <c r="CO609" s="528" t="str">
        <f t="shared" si="2492"/>
        <v/>
      </c>
      <c r="CP609" s="529" t="str">
        <f t="shared" si="2492"/>
        <v/>
      </c>
      <c r="CQ609" s="529" t="str">
        <f t="shared" si="2492"/>
        <v/>
      </c>
      <c r="CR609" s="529" t="str">
        <f t="shared" si="2492"/>
        <v/>
      </c>
      <c r="CS609" s="529" t="str">
        <f t="shared" si="2492"/>
        <v/>
      </c>
      <c r="CT609" s="529" t="str">
        <f t="shared" si="2492"/>
        <v/>
      </c>
      <c r="CU609" s="530" t="str">
        <f t="shared" si="2492"/>
        <v/>
      </c>
      <c r="CV609" s="530" t="str">
        <f t="shared" si="2492"/>
        <v/>
      </c>
      <c r="CW609" s="530" t="str">
        <f t="shared" si="2492"/>
        <v/>
      </c>
      <c r="CX609" s="529" t="str">
        <f t="shared" si="2493"/>
        <v/>
      </c>
      <c r="CY609" s="529" t="str">
        <f t="shared" si="2493"/>
        <v/>
      </c>
      <c r="CZ609" s="529" t="str">
        <f t="shared" si="2493"/>
        <v/>
      </c>
      <c r="DA609" s="529" t="str">
        <f t="shared" si="2493"/>
        <v/>
      </c>
      <c r="DB609" s="529" t="str">
        <f t="shared" si="2493"/>
        <v/>
      </c>
      <c r="DC609" s="528" t="str">
        <f t="shared" si="2493"/>
        <v/>
      </c>
      <c r="DD609" s="527" t="str">
        <f t="shared" si="2493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2"/>
        <v/>
      </c>
      <c r="CF610" s="1323" t="str">
        <f t="shared" si="2502"/>
        <v/>
      </c>
      <c r="CG610" s="1323" t="str">
        <f t="shared" si="2502"/>
        <v/>
      </c>
      <c r="CH610" s="1324" t="str">
        <f t="shared" si="2502"/>
        <v/>
      </c>
      <c r="CI610" s="1323" t="str">
        <f t="shared" si="2502"/>
        <v/>
      </c>
      <c r="CJ610" s="1323" t="str">
        <f t="shared" si="2502"/>
        <v/>
      </c>
      <c r="CK610" s="1323" t="str">
        <f t="shared" si="2502"/>
        <v/>
      </c>
      <c r="CL610" s="1323" t="str">
        <f t="shared" si="2502"/>
        <v/>
      </c>
      <c r="CM610" s="1322" t="str">
        <f t="shared" si="2502"/>
        <v/>
      </c>
      <c r="CN610" s="539" t="str">
        <f t="shared" si="2492"/>
        <v/>
      </c>
      <c r="CO610" s="540" t="str">
        <f t="shared" si="2492"/>
        <v/>
      </c>
      <c r="CP610" s="541" t="str">
        <f t="shared" si="2492"/>
        <v/>
      </c>
      <c r="CQ610" s="541" t="str">
        <f t="shared" si="2492"/>
        <v/>
      </c>
      <c r="CR610" s="541" t="str">
        <f t="shared" si="2492"/>
        <v/>
      </c>
      <c r="CS610" s="541" t="str">
        <f t="shared" si="2492"/>
        <v/>
      </c>
      <c r="CT610" s="541" t="str">
        <f t="shared" si="2492"/>
        <v/>
      </c>
      <c r="CU610" s="542" t="str">
        <f t="shared" si="2492"/>
        <v/>
      </c>
      <c r="CV610" s="542" t="str">
        <f t="shared" si="2492"/>
        <v/>
      </c>
      <c r="CW610" s="542" t="str">
        <f t="shared" si="2492"/>
        <v/>
      </c>
      <c r="CX610" s="541" t="str">
        <f t="shared" si="2493"/>
        <v/>
      </c>
      <c r="CY610" s="541" t="str">
        <f t="shared" si="2493"/>
        <v/>
      </c>
      <c r="CZ610" s="541" t="str">
        <f t="shared" si="2493"/>
        <v/>
      </c>
      <c r="DA610" s="541" t="str">
        <f t="shared" si="2493"/>
        <v/>
      </c>
      <c r="DB610" s="541" t="str">
        <f t="shared" si="2493"/>
        <v/>
      </c>
      <c r="DC610" s="540" t="str">
        <f t="shared" si="2493"/>
        <v/>
      </c>
      <c r="DD610" s="539" t="str">
        <f t="shared" si="2493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3">IF(B610="","",B607*B610)</f>
        <v/>
      </c>
      <c r="C611" s="620" t="str">
        <f t="shared" si="2503"/>
        <v/>
      </c>
      <c r="D611" s="620" t="str">
        <f t="shared" si="2503"/>
        <v/>
      </c>
      <c r="E611" s="620" t="str">
        <f t="shared" si="2503"/>
        <v/>
      </c>
      <c r="F611" s="620" t="str">
        <f t="shared" si="2503"/>
        <v/>
      </c>
      <c r="G611" s="620" t="str">
        <f t="shared" si="2503"/>
        <v/>
      </c>
      <c r="H611" s="620" t="str">
        <f t="shared" si="2503"/>
        <v/>
      </c>
      <c r="I611" s="620" t="str">
        <f t="shared" si="2503"/>
        <v/>
      </c>
      <c r="J611" s="620" t="str">
        <f t="shared" si="2503"/>
        <v/>
      </c>
      <c r="K611" s="620" t="str">
        <f t="shared" si="2503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4">IF(T610="","",T607*T610)</f>
        <v/>
      </c>
      <c r="U611" s="620" t="str">
        <f t="shared" si="2504"/>
        <v/>
      </c>
      <c r="V611" s="620" t="str">
        <f t="shared" si="2504"/>
        <v/>
      </c>
      <c r="W611" s="620" t="str">
        <f t="shared" si="2504"/>
        <v/>
      </c>
      <c r="X611" s="620" t="str">
        <f t="shared" si="2504"/>
        <v/>
      </c>
      <c r="Y611" s="620" t="str">
        <f t="shared" si="2504"/>
        <v/>
      </c>
      <c r="Z611" s="620" t="str">
        <f t="shared" si="2504"/>
        <v/>
      </c>
      <c r="AA611" s="620" t="str">
        <f t="shared" si="2504"/>
        <v/>
      </c>
      <c r="AB611" s="620" t="str">
        <f t="shared" si="2504"/>
        <v/>
      </c>
      <c r="AC611" s="620" t="str">
        <f t="shared" si="2504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5">IF(AL610="","",AL607*AL610)</f>
        <v/>
      </c>
      <c r="AM611" s="620" t="str">
        <f t="shared" si="2505"/>
        <v/>
      </c>
      <c r="AN611" s="620" t="str">
        <f t="shared" si="2505"/>
        <v/>
      </c>
      <c r="AO611" s="620" t="str">
        <f t="shared" si="2505"/>
        <v/>
      </c>
      <c r="AP611" s="620" t="str">
        <f t="shared" si="2505"/>
        <v/>
      </c>
      <c r="AQ611" s="620" t="str">
        <f t="shared" si="2505"/>
        <v/>
      </c>
      <c r="AR611" s="620" t="str">
        <f t="shared" si="2505"/>
        <v/>
      </c>
      <c r="AS611" s="620" t="str">
        <f t="shared" si="2505"/>
        <v/>
      </c>
      <c r="AT611" s="620" t="str">
        <f t="shared" si="2505"/>
        <v/>
      </c>
      <c r="AU611" s="620" t="str">
        <f t="shared" si="2505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6">IF(BD610="","",BD607*BD610)</f>
        <v/>
      </c>
      <c r="BE611" s="620" t="str">
        <f t="shared" si="2506"/>
        <v/>
      </c>
      <c r="BF611" s="620" t="str">
        <f t="shared" si="2506"/>
        <v/>
      </c>
      <c r="BG611" s="620" t="str">
        <f t="shared" si="2506"/>
        <v/>
      </c>
      <c r="BH611" s="620" t="str">
        <f t="shared" si="2506"/>
        <v/>
      </c>
      <c r="BI611" s="620" t="str">
        <f t="shared" si="2506"/>
        <v/>
      </c>
      <c r="BJ611" s="620" t="str">
        <f t="shared" si="2506"/>
        <v/>
      </c>
      <c r="BK611" s="620" t="str">
        <f t="shared" si="2506"/>
        <v/>
      </c>
      <c r="BL611" s="620" t="str">
        <f t="shared" si="2506"/>
        <v/>
      </c>
      <c r="BM611" s="620" t="str">
        <f t="shared" si="2506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2"/>
        <v/>
      </c>
      <c r="CE611" s="1323" t="str">
        <f t="shared" ref="CE611:CM611" si="250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7"/>
        <v/>
      </c>
      <c r="CG611" s="1323" t="str">
        <f t="shared" si="2507"/>
        <v/>
      </c>
      <c r="CH611" s="1324" t="str">
        <f t="shared" si="2507"/>
        <v/>
      </c>
      <c r="CI611" s="1323" t="str">
        <f t="shared" si="2507"/>
        <v/>
      </c>
      <c r="CJ611" s="1323" t="str">
        <f t="shared" si="2507"/>
        <v/>
      </c>
      <c r="CK611" s="1323" t="str">
        <f t="shared" si="2507"/>
        <v/>
      </c>
      <c r="CL611" s="1323" t="str">
        <f t="shared" si="2507"/>
        <v/>
      </c>
      <c r="CM611" s="1322" t="str">
        <f t="shared" si="2507"/>
        <v/>
      </c>
      <c r="CN611" s="539" t="str">
        <f t="shared" si="2492"/>
        <v/>
      </c>
      <c r="CO611" s="540" t="str">
        <f t="shared" si="2492"/>
        <v/>
      </c>
      <c r="CP611" s="541" t="str">
        <f t="shared" si="2492"/>
        <v/>
      </c>
      <c r="CQ611" s="541" t="str">
        <f t="shared" si="2492"/>
        <v/>
      </c>
      <c r="CR611" s="541" t="str">
        <f t="shared" si="2492"/>
        <v/>
      </c>
      <c r="CS611" s="541" t="str">
        <f t="shared" si="2492"/>
        <v/>
      </c>
      <c r="CT611" s="541" t="str">
        <f t="shared" si="2492"/>
        <v/>
      </c>
      <c r="CU611" s="542" t="str">
        <f t="shared" si="2492"/>
        <v/>
      </c>
      <c r="CV611" s="542" t="str">
        <f t="shared" si="2492"/>
        <v/>
      </c>
      <c r="CW611" s="542" t="str">
        <f t="shared" si="2492"/>
        <v/>
      </c>
      <c r="CX611" s="541" t="str">
        <f t="shared" si="2493"/>
        <v/>
      </c>
      <c r="CY611" s="541" t="str">
        <f t="shared" si="2493"/>
        <v/>
      </c>
      <c r="CZ611" s="541" t="str">
        <f t="shared" si="2493"/>
        <v/>
      </c>
      <c r="DA611" s="541" t="str">
        <f t="shared" si="2493"/>
        <v/>
      </c>
      <c r="DB611" s="541" t="str">
        <f t="shared" si="2493"/>
        <v/>
      </c>
      <c r="DC611" s="540" t="str">
        <f t="shared" si="2493"/>
        <v/>
      </c>
      <c r="DD611" s="539" t="str">
        <f t="shared" si="2493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8"/>
        <v/>
      </c>
      <c r="CF613" s="1323" t="str">
        <f t="shared" si="2508"/>
        <v/>
      </c>
      <c r="CG613" s="1323" t="str">
        <f t="shared" si="2508"/>
        <v/>
      </c>
      <c r="CH613" s="1324" t="str">
        <f t="shared" si="2508"/>
        <v/>
      </c>
      <c r="CI613" s="1323" t="str">
        <f t="shared" si="2508"/>
        <v/>
      </c>
      <c r="CJ613" s="1323" t="str">
        <f t="shared" si="2508"/>
        <v/>
      </c>
      <c r="CK613" s="1323" t="str">
        <f t="shared" si="2508"/>
        <v/>
      </c>
      <c r="CL613" s="1323" t="str">
        <f t="shared" si="2508"/>
        <v/>
      </c>
      <c r="CM613" s="1322" t="str">
        <f t="shared" si="2508"/>
        <v/>
      </c>
      <c r="CN613" s="539" t="str">
        <f t="shared" ref="CN613:CW617" si="2509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9"/>
        <v/>
      </c>
      <c r="CP613" s="541" t="str">
        <f t="shared" si="2509"/>
        <v/>
      </c>
      <c r="CQ613" s="541" t="str">
        <f t="shared" si="2509"/>
        <v/>
      </c>
      <c r="CR613" s="541" t="str">
        <f t="shared" si="2509"/>
        <v/>
      </c>
      <c r="CS613" s="541" t="str">
        <f t="shared" si="2509"/>
        <v/>
      </c>
      <c r="CT613" s="541" t="str">
        <f t="shared" si="2509"/>
        <v/>
      </c>
      <c r="CU613" s="542" t="str">
        <f t="shared" si="2509"/>
        <v/>
      </c>
      <c r="CV613" s="542" t="str">
        <f t="shared" si="2509"/>
        <v/>
      </c>
      <c r="CW613" s="542" t="str">
        <f t="shared" si="2509"/>
        <v/>
      </c>
      <c r="CX613" s="541" t="str">
        <f t="shared" ref="CX613:DD617" si="251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0"/>
        <v/>
      </c>
      <c r="CZ613" s="541" t="str">
        <f t="shared" si="2510"/>
        <v/>
      </c>
      <c r="DA613" s="541" t="str">
        <f t="shared" si="2510"/>
        <v/>
      </c>
      <c r="DB613" s="541" t="str">
        <f t="shared" si="2510"/>
        <v/>
      </c>
      <c r="DC613" s="540" t="str">
        <f t="shared" si="2510"/>
        <v/>
      </c>
      <c r="DD613" s="539" t="str">
        <f t="shared" si="2510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1">530*$K$1</f>
        <v>2219.0039999999999</v>
      </c>
      <c r="D614" s="601">
        <f t="shared" si="2511"/>
        <v>2219.0039999999999</v>
      </c>
      <c r="E614" s="601">
        <f t="shared" si="2511"/>
        <v>2219.0039999999999</v>
      </c>
      <c r="F614" s="601">
        <f t="shared" si="2511"/>
        <v>2219.0039999999999</v>
      </c>
      <c r="G614" s="601">
        <f t="shared" si="2511"/>
        <v>2219.0039999999999</v>
      </c>
      <c r="H614" s="601">
        <f t="shared" si="2511"/>
        <v>2219.0039999999999</v>
      </c>
      <c r="I614" s="601">
        <f t="shared" si="2511"/>
        <v>2219.0039999999999</v>
      </c>
      <c r="J614" s="601">
        <f t="shared" si="2511"/>
        <v>2219.0039999999999</v>
      </c>
      <c r="K614" s="601">
        <f t="shared" si="2511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2">530*$K$1</f>
        <v>2219.0039999999999</v>
      </c>
      <c r="V614" s="601">
        <f t="shared" si="2512"/>
        <v>2219.0039999999999</v>
      </c>
      <c r="W614" s="601">
        <f t="shared" si="2512"/>
        <v>2219.0039999999999</v>
      </c>
      <c r="X614" s="601">
        <f t="shared" si="2512"/>
        <v>2219.0039999999999</v>
      </c>
      <c r="Y614" s="601">
        <f t="shared" si="2512"/>
        <v>2219.0039999999999</v>
      </c>
      <c r="Z614" s="601">
        <f t="shared" si="2512"/>
        <v>2219.0039999999999</v>
      </c>
      <c r="AA614" s="601">
        <f t="shared" si="2512"/>
        <v>2219.0039999999999</v>
      </c>
      <c r="AB614" s="601">
        <f t="shared" si="2512"/>
        <v>2219.0039999999999</v>
      </c>
      <c r="AC614" s="601">
        <f t="shared" si="2512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3">530*$K$1</f>
        <v>2219.0039999999999</v>
      </c>
      <c r="AN614" s="601">
        <f t="shared" si="2513"/>
        <v>2219.0039999999999</v>
      </c>
      <c r="AO614" s="601">
        <f t="shared" si="2513"/>
        <v>2219.0039999999999</v>
      </c>
      <c r="AP614" s="601">
        <f t="shared" si="2513"/>
        <v>2219.0039999999999</v>
      </c>
      <c r="AQ614" s="601">
        <f t="shared" si="2513"/>
        <v>2219.0039999999999</v>
      </c>
      <c r="AR614" s="601">
        <f t="shared" si="2513"/>
        <v>2219.0039999999999</v>
      </c>
      <c r="AS614" s="601">
        <f t="shared" si="2513"/>
        <v>2219.0039999999999</v>
      </c>
      <c r="AT614" s="601">
        <f t="shared" si="2513"/>
        <v>2219.0039999999999</v>
      </c>
      <c r="AU614" s="601">
        <f t="shared" si="2513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4">530*$K$1</f>
        <v>2219.0039999999999</v>
      </c>
      <c r="BF614" s="601">
        <f t="shared" si="2514"/>
        <v>2219.0039999999999</v>
      </c>
      <c r="BG614" s="601">
        <f t="shared" si="2514"/>
        <v>2219.0039999999999</v>
      </c>
      <c r="BH614" s="601">
        <f t="shared" si="2514"/>
        <v>2219.0039999999999</v>
      </c>
      <c r="BI614" s="601">
        <f t="shared" si="2514"/>
        <v>2219.0039999999999</v>
      </c>
      <c r="BJ614" s="601">
        <f t="shared" si="2514"/>
        <v>2219.0039999999999</v>
      </c>
      <c r="BK614" s="601">
        <f t="shared" si="2514"/>
        <v>2219.0039999999999</v>
      </c>
      <c r="BL614" s="601">
        <f t="shared" si="2514"/>
        <v>2219.0039999999999</v>
      </c>
      <c r="BM614" s="601">
        <f t="shared" si="2514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4"/>
        <v>2219.0039999999999</v>
      </c>
      <c r="BW614" s="601">
        <f t="shared" si="2514"/>
        <v>2219.0039999999999</v>
      </c>
      <c r="BX614" s="601">
        <f t="shared" si="2514"/>
        <v>2219.0039999999999</v>
      </c>
      <c r="BY614" s="601">
        <f t="shared" si="251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8"/>
        <v>2219.0039999999999</v>
      </c>
      <c r="CE614" s="1323">
        <f t="shared" ref="CE614:CM615" si="251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5"/>
        <v>2219.0039999999999</v>
      </c>
      <c r="CG614" s="1323">
        <f t="shared" si="2515"/>
        <v>2219.0039999999999</v>
      </c>
      <c r="CH614" s="1324">
        <f t="shared" si="2515"/>
        <v>2219.0039999999999</v>
      </c>
      <c r="CI614" s="1323">
        <f t="shared" si="2515"/>
        <v>2219.0039999999999</v>
      </c>
      <c r="CJ614" s="1323">
        <f t="shared" si="2515"/>
        <v>2219.0039999999999</v>
      </c>
      <c r="CK614" s="1323">
        <f t="shared" si="2515"/>
        <v>2219.0039999999999</v>
      </c>
      <c r="CL614" s="1323">
        <f t="shared" si="2515"/>
        <v>2219.0039999999999</v>
      </c>
      <c r="CM614" s="1322">
        <f t="shared" si="2515"/>
        <v>2219.0039999999999</v>
      </c>
      <c r="CN614" s="539" t="str">
        <f t="shared" si="2509"/>
        <v/>
      </c>
      <c r="CO614" s="540" t="str">
        <f t="shared" si="2509"/>
        <v/>
      </c>
      <c r="CP614" s="541" t="str">
        <f t="shared" si="2509"/>
        <v/>
      </c>
      <c r="CQ614" s="541" t="str">
        <f t="shared" si="2509"/>
        <v/>
      </c>
      <c r="CR614" s="541">
        <f t="shared" si="2509"/>
        <v>2219.0039999999999</v>
      </c>
      <c r="CS614" s="541">
        <f t="shared" si="2509"/>
        <v>2219.0039999999999</v>
      </c>
      <c r="CT614" s="541">
        <f t="shared" si="2509"/>
        <v>2219.0039999999999</v>
      </c>
      <c r="CU614" s="542">
        <f t="shared" si="2509"/>
        <v>2219.0039999999999</v>
      </c>
      <c r="CV614" s="542">
        <f t="shared" si="2509"/>
        <v>2219.0039999999999</v>
      </c>
      <c r="CW614" s="542">
        <f t="shared" si="2509"/>
        <v>2219.0039999999999</v>
      </c>
      <c r="CX614" s="541">
        <f t="shared" si="2510"/>
        <v>2219.0039999999999</v>
      </c>
      <c r="CY614" s="541">
        <f t="shared" si="2510"/>
        <v>2219.0039999999999</v>
      </c>
      <c r="CZ614" s="541">
        <f t="shared" si="2510"/>
        <v>2219.0039999999999</v>
      </c>
      <c r="DA614" s="541">
        <f t="shared" si="2510"/>
        <v>2219.0039999999999</v>
      </c>
      <c r="DB614" s="541" t="str">
        <f t="shared" si="2510"/>
        <v/>
      </c>
      <c r="DC614" s="540" t="str">
        <f t="shared" si="2510"/>
        <v/>
      </c>
      <c r="DD614" s="539" t="str">
        <f t="shared" si="2510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6">IF(B613="","",B613*B614/B$46/365/$G$1)</f>
        <v/>
      </c>
      <c r="C615" s="623" t="str">
        <f t="shared" si="2516"/>
        <v/>
      </c>
      <c r="D615" s="623" t="str">
        <f t="shared" si="2516"/>
        <v/>
      </c>
      <c r="E615" s="623" t="str">
        <f t="shared" si="2516"/>
        <v/>
      </c>
      <c r="F615" s="623" t="str">
        <f t="shared" si="2516"/>
        <v/>
      </c>
      <c r="G615" s="623" t="str">
        <f t="shared" si="2516"/>
        <v/>
      </c>
      <c r="H615" s="623" t="str">
        <f t="shared" si="2516"/>
        <v/>
      </c>
      <c r="I615" s="623" t="str">
        <f t="shared" si="2516"/>
        <v/>
      </c>
      <c r="J615" s="623" t="str">
        <f t="shared" si="2516"/>
        <v/>
      </c>
      <c r="K615" s="623" t="str">
        <f t="shared" si="2516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7">IF(T613="","",T613*T614/T$46/365/$G$1)</f>
        <v/>
      </c>
      <c r="U615" s="623" t="str">
        <f t="shared" si="2517"/>
        <v/>
      </c>
      <c r="V615" s="623" t="str">
        <f t="shared" si="2517"/>
        <v/>
      </c>
      <c r="W615" s="623" t="str">
        <f t="shared" si="2517"/>
        <v/>
      </c>
      <c r="X615" s="623" t="str">
        <f t="shared" si="2517"/>
        <v/>
      </c>
      <c r="Y615" s="623" t="str">
        <f t="shared" si="2517"/>
        <v/>
      </c>
      <c r="Z615" s="623" t="str">
        <f t="shared" si="2517"/>
        <v/>
      </c>
      <c r="AA615" s="623" t="str">
        <f t="shared" si="2517"/>
        <v/>
      </c>
      <c r="AB615" s="623" t="str">
        <f t="shared" si="2517"/>
        <v/>
      </c>
      <c r="AC615" s="623" t="str">
        <f t="shared" si="2517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8">IF(AL613="","",AL613*AL614/AL$46/365/$G$1)</f>
        <v/>
      </c>
      <c r="AM615" s="623" t="str">
        <f t="shared" si="2518"/>
        <v/>
      </c>
      <c r="AN615" s="623" t="str">
        <f t="shared" si="2518"/>
        <v/>
      </c>
      <c r="AO615" s="623" t="str">
        <f t="shared" si="2518"/>
        <v/>
      </c>
      <c r="AP615" s="623" t="str">
        <f t="shared" si="2518"/>
        <v/>
      </c>
      <c r="AQ615" s="623" t="str">
        <f t="shared" si="2518"/>
        <v/>
      </c>
      <c r="AR615" s="623" t="str">
        <f t="shared" si="2518"/>
        <v/>
      </c>
      <c r="AS615" s="623" t="str">
        <f t="shared" si="2518"/>
        <v/>
      </c>
      <c r="AT615" s="623" t="str">
        <f t="shared" si="2518"/>
        <v/>
      </c>
      <c r="AU615" s="623" t="str">
        <f t="shared" si="2518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9">IF(BD613="","",BD613*BD614/BD$46/365/$G$1)</f>
        <v/>
      </c>
      <c r="BE615" s="623" t="str">
        <f t="shared" si="2519"/>
        <v/>
      </c>
      <c r="BF615" s="623" t="str">
        <f t="shared" si="2519"/>
        <v/>
      </c>
      <c r="BG615" s="623" t="str">
        <f t="shared" si="2519"/>
        <v/>
      </c>
      <c r="BH615" s="623" t="str">
        <f t="shared" si="2519"/>
        <v/>
      </c>
      <c r="BI615" s="623" t="str">
        <f t="shared" si="2519"/>
        <v/>
      </c>
      <c r="BJ615" s="623" t="str">
        <f t="shared" si="2519"/>
        <v/>
      </c>
      <c r="BK615" s="623" t="str">
        <f t="shared" si="2519"/>
        <v/>
      </c>
      <c r="BL615" s="623" t="str">
        <f t="shared" si="2519"/>
        <v/>
      </c>
      <c r="BM615" s="623" t="str">
        <f t="shared" si="2519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5"/>
        <v/>
      </c>
      <c r="CF615" s="1326" t="str">
        <f t="shared" si="2515"/>
        <v/>
      </c>
      <c r="CG615" s="1326" t="str">
        <f t="shared" si="2515"/>
        <v/>
      </c>
      <c r="CH615" s="1327" t="str">
        <f t="shared" si="2515"/>
        <v/>
      </c>
      <c r="CI615" s="1326" t="str">
        <f t="shared" si="2515"/>
        <v/>
      </c>
      <c r="CJ615" s="1326" t="str">
        <f t="shared" si="2515"/>
        <v/>
      </c>
      <c r="CK615" s="1326" t="str">
        <f t="shared" si="2515"/>
        <v/>
      </c>
      <c r="CL615" s="1326" t="str">
        <f t="shared" si="2515"/>
        <v/>
      </c>
      <c r="CM615" s="1325" t="str">
        <f t="shared" si="2515"/>
        <v/>
      </c>
      <c r="CN615" s="527" t="str">
        <f t="shared" si="2509"/>
        <v/>
      </c>
      <c r="CO615" s="528" t="str">
        <f t="shared" si="2509"/>
        <v/>
      </c>
      <c r="CP615" s="529" t="str">
        <f t="shared" si="2509"/>
        <v/>
      </c>
      <c r="CQ615" s="529" t="str">
        <f t="shared" si="2509"/>
        <v/>
      </c>
      <c r="CR615" s="529" t="str">
        <f t="shared" si="2509"/>
        <v/>
      </c>
      <c r="CS615" s="529" t="str">
        <f t="shared" si="2509"/>
        <v/>
      </c>
      <c r="CT615" s="529" t="str">
        <f t="shared" si="2509"/>
        <v/>
      </c>
      <c r="CU615" s="530" t="str">
        <f t="shared" si="2509"/>
        <v/>
      </c>
      <c r="CV615" s="530" t="str">
        <f t="shared" si="2509"/>
        <v/>
      </c>
      <c r="CW615" s="530" t="str">
        <f t="shared" si="2509"/>
        <v/>
      </c>
      <c r="CX615" s="529" t="str">
        <f t="shared" si="2510"/>
        <v/>
      </c>
      <c r="CY615" s="529" t="str">
        <f t="shared" si="2510"/>
        <v/>
      </c>
      <c r="CZ615" s="529" t="str">
        <f t="shared" si="2510"/>
        <v/>
      </c>
      <c r="DA615" s="529" t="str">
        <f t="shared" si="2510"/>
        <v/>
      </c>
      <c r="DB615" s="529" t="str">
        <f t="shared" si="2510"/>
        <v/>
      </c>
      <c r="DC615" s="528" t="str">
        <f t="shared" si="2510"/>
        <v/>
      </c>
      <c r="DD615" s="527" t="str">
        <f t="shared" si="2510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2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20"/>
        <v/>
      </c>
      <c r="CF616" s="1323" t="str">
        <f t="shared" si="2520"/>
        <v/>
      </c>
      <c r="CG616" s="1323" t="str">
        <f t="shared" si="2520"/>
        <v/>
      </c>
      <c r="CH616" s="1324" t="str">
        <f t="shared" si="2520"/>
        <v/>
      </c>
      <c r="CI616" s="1323" t="str">
        <f t="shared" si="2520"/>
        <v/>
      </c>
      <c r="CJ616" s="1323" t="str">
        <f t="shared" si="2520"/>
        <v/>
      </c>
      <c r="CK616" s="1323" t="str">
        <f t="shared" si="2520"/>
        <v/>
      </c>
      <c r="CL616" s="1323" t="str">
        <f t="shared" si="2520"/>
        <v/>
      </c>
      <c r="CM616" s="1322" t="str">
        <f t="shared" si="2520"/>
        <v/>
      </c>
      <c r="CN616" s="539" t="str">
        <f t="shared" si="2509"/>
        <v/>
      </c>
      <c r="CO616" s="540" t="str">
        <f t="shared" si="2509"/>
        <v/>
      </c>
      <c r="CP616" s="541" t="str">
        <f t="shared" si="2509"/>
        <v/>
      </c>
      <c r="CQ616" s="541" t="str">
        <f t="shared" si="2509"/>
        <v/>
      </c>
      <c r="CR616" s="541" t="str">
        <f t="shared" si="2509"/>
        <v/>
      </c>
      <c r="CS616" s="541" t="str">
        <f t="shared" si="2509"/>
        <v/>
      </c>
      <c r="CT616" s="541" t="str">
        <f t="shared" si="2509"/>
        <v/>
      </c>
      <c r="CU616" s="542" t="str">
        <f t="shared" si="2509"/>
        <v/>
      </c>
      <c r="CV616" s="542" t="str">
        <f t="shared" si="2509"/>
        <v/>
      </c>
      <c r="CW616" s="542" t="str">
        <f t="shared" si="2509"/>
        <v/>
      </c>
      <c r="CX616" s="541" t="str">
        <f t="shared" si="2510"/>
        <v/>
      </c>
      <c r="CY616" s="541" t="str">
        <f t="shared" si="2510"/>
        <v/>
      </c>
      <c r="CZ616" s="541" t="str">
        <f t="shared" si="2510"/>
        <v/>
      </c>
      <c r="DA616" s="541" t="str">
        <f t="shared" si="2510"/>
        <v/>
      </c>
      <c r="DB616" s="541" t="str">
        <f t="shared" si="2510"/>
        <v/>
      </c>
      <c r="DC616" s="540" t="str">
        <f t="shared" si="2510"/>
        <v/>
      </c>
      <c r="DD616" s="539" t="str">
        <f t="shared" si="2510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1">IF(B616="","",B613*B616)</f>
        <v/>
      </c>
      <c r="C617" s="620" t="str">
        <f t="shared" si="2521"/>
        <v/>
      </c>
      <c r="D617" s="620" t="str">
        <f t="shared" si="2521"/>
        <v/>
      </c>
      <c r="E617" s="620" t="str">
        <f t="shared" si="2521"/>
        <v/>
      </c>
      <c r="F617" s="620" t="str">
        <f t="shared" si="2521"/>
        <v/>
      </c>
      <c r="G617" s="620" t="str">
        <f t="shared" si="2521"/>
        <v/>
      </c>
      <c r="H617" s="620" t="str">
        <f t="shared" si="2521"/>
        <v/>
      </c>
      <c r="I617" s="620" t="str">
        <f t="shared" si="2521"/>
        <v/>
      </c>
      <c r="J617" s="620" t="str">
        <f t="shared" si="2521"/>
        <v/>
      </c>
      <c r="K617" s="620" t="str">
        <f t="shared" si="2521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2">IF(T616="","",T613*T616)</f>
        <v/>
      </c>
      <c r="U617" s="620" t="str">
        <f t="shared" si="2522"/>
        <v/>
      </c>
      <c r="V617" s="620" t="str">
        <f t="shared" si="2522"/>
        <v/>
      </c>
      <c r="W617" s="620" t="str">
        <f t="shared" si="2522"/>
        <v/>
      </c>
      <c r="X617" s="620" t="str">
        <f t="shared" si="2522"/>
        <v/>
      </c>
      <c r="Y617" s="620" t="str">
        <f t="shared" si="2522"/>
        <v/>
      </c>
      <c r="Z617" s="620" t="str">
        <f t="shared" si="2522"/>
        <v/>
      </c>
      <c r="AA617" s="620" t="str">
        <f t="shared" si="2522"/>
        <v/>
      </c>
      <c r="AB617" s="620" t="str">
        <f t="shared" si="2522"/>
        <v/>
      </c>
      <c r="AC617" s="620" t="str">
        <f t="shared" si="2522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3">IF(AL616="","",AL613*AL616)</f>
        <v/>
      </c>
      <c r="AM617" s="620" t="str">
        <f t="shared" si="2523"/>
        <v/>
      </c>
      <c r="AN617" s="620" t="str">
        <f t="shared" si="2523"/>
        <v/>
      </c>
      <c r="AO617" s="620" t="str">
        <f t="shared" si="2523"/>
        <v/>
      </c>
      <c r="AP617" s="620" t="str">
        <f t="shared" si="2523"/>
        <v/>
      </c>
      <c r="AQ617" s="620" t="str">
        <f t="shared" si="2523"/>
        <v/>
      </c>
      <c r="AR617" s="620" t="str">
        <f t="shared" si="2523"/>
        <v/>
      </c>
      <c r="AS617" s="620" t="str">
        <f t="shared" si="2523"/>
        <v/>
      </c>
      <c r="AT617" s="620" t="str">
        <f t="shared" si="2523"/>
        <v/>
      </c>
      <c r="AU617" s="620" t="str">
        <f t="shared" si="2523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4">IF(BD616="","",BD613*BD616)</f>
        <v/>
      </c>
      <c r="BE617" s="620" t="str">
        <f t="shared" si="2524"/>
        <v/>
      </c>
      <c r="BF617" s="620" t="str">
        <f t="shared" si="2524"/>
        <v/>
      </c>
      <c r="BG617" s="620" t="str">
        <f t="shared" si="2524"/>
        <v/>
      </c>
      <c r="BH617" s="620" t="str">
        <f t="shared" si="2524"/>
        <v/>
      </c>
      <c r="BI617" s="620" t="str">
        <f t="shared" si="2524"/>
        <v/>
      </c>
      <c r="BJ617" s="620" t="str">
        <f t="shared" si="2524"/>
        <v/>
      </c>
      <c r="BK617" s="620" t="str">
        <f t="shared" si="2524"/>
        <v/>
      </c>
      <c r="BL617" s="620" t="str">
        <f t="shared" si="2524"/>
        <v/>
      </c>
      <c r="BM617" s="620" t="str">
        <f t="shared" si="2524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20"/>
        <v/>
      </c>
      <c r="CE617" s="1323" t="str">
        <f t="shared" ref="CE617:CM617" si="252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5"/>
        <v/>
      </c>
      <c r="CG617" s="1323" t="str">
        <f t="shared" si="2525"/>
        <v/>
      </c>
      <c r="CH617" s="1324" t="str">
        <f t="shared" si="2525"/>
        <v/>
      </c>
      <c r="CI617" s="1323" t="str">
        <f t="shared" si="2525"/>
        <v/>
      </c>
      <c r="CJ617" s="1323" t="str">
        <f t="shared" si="2525"/>
        <v/>
      </c>
      <c r="CK617" s="1323" t="str">
        <f t="shared" si="2525"/>
        <v/>
      </c>
      <c r="CL617" s="1323" t="str">
        <f t="shared" si="2525"/>
        <v/>
      </c>
      <c r="CM617" s="1322" t="str">
        <f t="shared" si="2525"/>
        <v/>
      </c>
      <c r="CN617" s="539" t="str">
        <f t="shared" si="2509"/>
        <v/>
      </c>
      <c r="CO617" s="540" t="str">
        <f t="shared" si="2509"/>
        <v/>
      </c>
      <c r="CP617" s="541" t="str">
        <f t="shared" si="2509"/>
        <v/>
      </c>
      <c r="CQ617" s="541" t="str">
        <f t="shared" si="2509"/>
        <v/>
      </c>
      <c r="CR617" s="541" t="str">
        <f t="shared" si="2509"/>
        <v/>
      </c>
      <c r="CS617" s="541" t="str">
        <f t="shared" si="2509"/>
        <v/>
      </c>
      <c r="CT617" s="541" t="str">
        <f t="shared" si="2509"/>
        <v/>
      </c>
      <c r="CU617" s="542" t="str">
        <f t="shared" si="2509"/>
        <v/>
      </c>
      <c r="CV617" s="542" t="str">
        <f t="shared" si="2509"/>
        <v/>
      </c>
      <c r="CW617" s="542" t="str">
        <f t="shared" si="2509"/>
        <v/>
      </c>
      <c r="CX617" s="541" t="str">
        <f t="shared" si="2510"/>
        <v/>
      </c>
      <c r="CY617" s="541" t="str">
        <f t="shared" si="2510"/>
        <v/>
      </c>
      <c r="CZ617" s="541" t="str">
        <f t="shared" si="2510"/>
        <v/>
      </c>
      <c r="DA617" s="541" t="str">
        <f t="shared" si="2510"/>
        <v/>
      </c>
      <c r="DB617" s="541" t="str">
        <f t="shared" si="2510"/>
        <v/>
      </c>
      <c r="DC617" s="540" t="str">
        <f t="shared" si="2510"/>
        <v/>
      </c>
      <c r="DD617" s="539" t="str">
        <f t="shared" si="2510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6"/>
        <v/>
      </c>
      <c r="CF619" s="1323" t="str">
        <f t="shared" si="2526"/>
        <v/>
      </c>
      <c r="CG619" s="1323" t="str">
        <f t="shared" si="2526"/>
        <v/>
      </c>
      <c r="CH619" s="1324" t="str">
        <f t="shared" si="2526"/>
        <v/>
      </c>
      <c r="CI619" s="1323" t="str">
        <f t="shared" si="2526"/>
        <v/>
      </c>
      <c r="CJ619" s="1323" t="str">
        <f t="shared" si="2526"/>
        <v/>
      </c>
      <c r="CK619" s="1323" t="str">
        <f t="shared" si="2526"/>
        <v/>
      </c>
      <c r="CL619" s="1323" t="str">
        <f t="shared" si="2526"/>
        <v/>
      </c>
      <c r="CM619" s="1322" t="str">
        <f t="shared" si="2526"/>
        <v/>
      </c>
      <c r="CN619" s="539" t="str">
        <f t="shared" ref="CN619:CW623" si="2527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7"/>
        <v/>
      </c>
      <c r="CP619" s="541" t="str">
        <f t="shared" si="2527"/>
        <v/>
      </c>
      <c r="CQ619" s="541" t="str">
        <f t="shared" si="2527"/>
        <v/>
      </c>
      <c r="CR619" s="541" t="str">
        <f t="shared" si="2527"/>
        <v/>
      </c>
      <c r="CS619" s="541" t="str">
        <f t="shared" si="2527"/>
        <v/>
      </c>
      <c r="CT619" s="541" t="str">
        <f t="shared" si="2527"/>
        <v/>
      </c>
      <c r="CU619" s="542" t="str">
        <f t="shared" si="2527"/>
        <v/>
      </c>
      <c r="CV619" s="542" t="str">
        <f t="shared" si="2527"/>
        <v/>
      </c>
      <c r="CW619" s="542" t="str">
        <f t="shared" si="2527"/>
        <v/>
      </c>
      <c r="CX619" s="541" t="str">
        <f t="shared" ref="CX619:DD623" si="252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8"/>
        <v/>
      </c>
      <c r="CZ619" s="541" t="str">
        <f t="shared" si="2528"/>
        <v/>
      </c>
      <c r="DA619" s="541" t="str">
        <f t="shared" si="2528"/>
        <v/>
      </c>
      <c r="DB619" s="541" t="str">
        <f t="shared" si="2528"/>
        <v/>
      </c>
      <c r="DC619" s="540" t="str">
        <f t="shared" si="2528"/>
        <v/>
      </c>
      <c r="DD619" s="539" t="str">
        <f t="shared" si="2528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9">430*$K$1</f>
        <v>1800.3239999999998</v>
      </c>
      <c r="D620" s="601">
        <f t="shared" si="2529"/>
        <v>1800.3239999999998</v>
      </c>
      <c r="E620" s="601">
        <f t="shared" si="2529"/>
        <v>1800.3239999999998</v>
      </c>
      <c r="F620" s="601">
        <f t="shared" si="2529"/>
        <v>1800.3239999999998</v>
      </c>
      <c r="G620" s="601">
        <f t="shared" si="2529"/>
        <v>1800.3239999999998</v>
      </c>
      <c r="H620" s="601">
        <f t="shared" si="2529"/>
        <v>1800.3239999999998</v>
      </c>
      <c r="I620" s="601">
        <f t="shared" si="2529"/>
        <v>1800.3239999999998</v>
      </c>
      <c r="J620" s="601">
        <f t="shared" si="2529"/>
        <v>1800.3239999999998</v>
      </c>
      <c r="K620" s="601">
        <f t="shared" si="2529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0">430*$K$1</f>
        <v>1800.3239999999998</v>
      </c>
      <c r="V620" s="601">
        <f t="shared" si="2530"/>
        <v>1800.3239999999998</v>
      </c>
      <c r="W620" s="601">
        <f t="shared" si="2530"/>
        <v>1800.3239999999998</v>
      </c>
      <c r="X620" s="601">
        <f t="shared" si="2530"/>
        <v>1800.3239999999998</v>
      </c>
      <c r="Y620" s="601">
        <f t="shared" si="2530"/>
        <v>1800.3239999999998</v>
      </c>
      <c r="Z620" s="601">
        <f t="shared" si="2530"/>
        <v>1800.3239999999998</v>
      </c>
      <c r="AA620" s="601">
        <f t="shared" si="2530"/>
        <v>1800.3239999999998</v>
      </c>
      <c r="AB620" s="601">
        <f t="shared" si="2530"/>
        <v>1800.3239999999998</v>
      </c>
      <c r="AC620" s="601">
        <f t="shared" si="2530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1">430*$K$1</f>
        <v>1800.3239999999998</v>
      </c>
      <c r="AN620" s="601">
        <f t="shared" si="2531"/>
        <v>1800.3239999999998</v>
      </c>
      <c r="AO620" s="601">
        <f t="shared" si="2531"/>
        <v>1800.3239999999998</v>
      </c>
      <c r="AP620" s="601">
        <f t="shared" si="2531"/>
        <v>1800.3239999999998</v>
      </c>
      <c r="AQ620" s="601">
        <f t="shared" si="2531"/>
        <v>1800.3239999999998</v>
      </c>
      <c r="AR620" s="601">
        <f t="shared" si="2531"/>
        <v>1800.3239999999998</v>
      </c>
      <c r="AS620" s="601">
        <f t="shared" si="2531"/>
        <v>1800.3239999999998</v>
      </c>
      <c r="AT620" s="601">
        <f t="shared" si="2531"/>
        <v>1800.3239999999998</v>
      </c>
      <c r="AU620" s="601">
        <f t="shared" si="2531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2">430*$K$1</f>
        <v>1800.3239999999998</v>
      </c>
      <c r="BF620" s="601">
        <f t="shared" si="2532"/>
        <v>1800.3239999999998</v>
      </c>
      <c r="BG620" s="601">
        <f t="shared" si="2532"/>
        <v>1800.3239999999998</v>
      </c>
      <c r="BH620" s="601">
        <f t="shared" si="2532"/>
        <v>1800.3239999999998</v>
      </c>
      <c r="BI620" s="601">
        <f t="shared" si="2532"/>
        <v>1800.3239999999998</v>
      </c>
      <c r="BJ620" s="601">
        <f t="shared" si="2532"/>
        <v>1800.3239999999998</v>
      </c>
      <c r="BK620" s="601">
        <f t="shared" si="2532"/>
        <v>1800.3239999999998</v>
      </c>
      <c r="BL620" s="601">
        <f t="shared" si="2532"/>
        <v>1800.3239999999998</v>
      </c>
      <c r="BM620" s="601">
        <f t="shared" si="2532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2"/>
        <v>1800.3239999999998</v>
      </c>
      <c r="BW620" s="601">
        <f t="shared" si="2532"/>
        <v>1800.3239999999998</v>
      </c>
      <c r="BX620" s="601">
        <f t="shared" si="2532"/>
        <v>1800.3239999999998</v>
      </c>
      <c r="BY620" s="601">
        <f t="shared" si="2532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6"/>
        <v>1800.3239999999998</v>
      </c>
      <c r="CE620" s="1323">
        <f t="shared" ref="CE620:CM621" si="253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3"/>
        <v>1800.3239999999998</v>
      </c>
      <c r="CG620" s="1323">
        <f t="shared" si="2533"/>
        <v>1800.3239999999998</v>
      </c>
      <c r="CH620" s="1324">
        <f t="shared" si="2533"/>
        <v>1800.3239999999998</v>
      </c>
      <c r="CI620" s="1323">
        <f t="shared" si="2533"/>
        <v>1800.3239999999998</v>
      </c>
      <c r="CJ620" s="1323">
        <f t="shared" si="2533"/>
        <v>1800.3239999999998</v>
      </c>
      <c r="CK620" s="1323">
        <f t="shared" si="2533"/>
        <v>1800.3239999999998</v>
      </c>
      <c r="CL620" s="1323">
        <f t="shared" si="2533"/>
        <v>1800.3239999999998</v>
      </c>
      <c r="CM620" s="1322">
        <f t="shared" si="2533"/>
        <v>1800.3239999999998</v>
      </c>
      <c r="CN620" s="539" t="str">
        <f t="shared" si="2527"/>
        <v/>
      </c>
      <c r="CO620" s="540" t="str">
        <f t="shared" si="2527"/>
        <v/>
      </c>
      <c r="CP620" s="541" t="str">
        <f t="shared" si="2527"/>
        <v/>
      </c>
      <c r="CQ620" s="541" t="str">
        <f t="shared" si="2527"/>
        <v/>
      </c>
      <c r="CR620" s="541">
        <f t="shared" si="2527"/>
        <v>1800.3239999999998</v>
      </c>
      <c r="CS620" s="541">
        <f t="shared" si="2527"/>
        <v>1800.3239999999998</v>
      </c>
      <c r="CT620" s="541">
        <f t="shared" si="2527"/>
        <v>1800.3239999999998</v>
      </c>
      <c r="CU620" s="542">
        <f t="shared" si="2527"/>
        <v>1800.3239999999998</v>
      </c>
      <c r="CV620" s="542">
        <f t="shared" si="2527"/>
        <v>1800.3239999999998</v>
      </c>
      <c r="CW620" s="542">
        <f t="shared" si="2527"/>
        <v>1800.3239999999998</v>
      </c>
      <c r="CX620" s="541">
        <f t="shared" si="2528"/>
        <v>1800.3239999999998</v>
      </c>
      <c r="CY620" s="541">
        <f t="shared" si="2528"/>
        <v>1800.3239999999998</v>
      </c>
      <c r="CZ620" s="541">
        <f t="shared" si="2528"/>
        <v>1800.3239999999998</v>
      </c>
      <c r="DA620" s="541">
        <f t="shared" si="2528"/>
        <v>1800.3239999999998</v>
      </c>
      <c r="DB620" s="541" t="str">
        <f t="shared" si="2528"/>
        <v/>
      </c>
      <c r="DC620" s="540" t="str">
        <f t="shared" si="2528"/>
        <v/>
      </c>
      <c r="DD620" s="539" t="str">
        <f t="shared" si="2528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4">IF(B619="","",B619*B620/B$46/365/$G$1)</f>
        <v/>
      </c>
      <c r="C621" s="623" t="str">
        <f t="shared" si="2534"/>
        <v/>
      </c>
      <c r="D621" s="623" t="str">
        <f t="shared" si="2534"/>
        <v/>
      </c>
      <c r="E621" s="623" t="str">
        <f t="shared" si="2534"/>
        <v/>
      </c>
      <c r="F621" s="623" t="str">
        <f t="shared" si="2534"/>
        <v/>
      </c>
      <c r="G621" s="623" t="str">
        <f t="shared" si="2534"/>
        <v/>
      </c>
      <c r="H621" s="623" t="str">
        <f t="shared" si="2534"/>
        <v/>
      </c>
      <c r="I621" s="623" t="str">
        <f t="shared" si="2534"/>
        <v/>
      </c>
      <c r="J621" s="623" t="str">
        <f t="shared" si="2534"/>
        <v/>
      </c>
      <c r="K621" s="623" t="str">
        <f t="shared" si="2534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5">IF(T619="","",T619*T620/T$46/365/$G$1)</f>
        <v/>
      </c>
      <c r="U621" s="623" t="str">
        <f t="shared" si="2535"/>
        <v/>
      </c>
      <c r="V621" s="623" t="str">
        <f t="shared" si="2535"/>
        <v/>
      </c>
      <c r="W621" s="623" t="str">
        <f t="shared" si="2535"/>
        <v/>
      </c>
      <c r="X621" s="623" t="str">
        <f t="shared" si="2535"/>
        <v/>
      </c>
      <c r="Y621" s="623" t="str">
        <f t="shared" si="2535"/>
        <v/>
      </c>
      <c r="Z621" s="623" t="str">
        <f t="shared" si="2535"/>
        <v/>
      </c>
      <c r="AA621" s="623" t="str">
        <f t="shared" si="2535"/>
        <v/>
      </c>
      <c r="AB621" s="623" t="str">
        <f t="shared" si="2535"/>
        <v/>
      </c>
      <c r="AC621" s="623" t="str">
        <f t="shared" si="2535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6">IF(AL619="","",AL619*AL620/AL$46/365/$G$1)</f>
        <v/>
      </c>
      <c r="AM621" s="623" t="str">
        <f t="shared" si="2536"/>
        <v/>
      </c>
      <c r="AN621" s="623" t="str">
        <f t="shared" si="2536"/>
        <v/>
      </c>
      <c r="AO621" s="623" t="str">
        <f t="shared" si="2536"/>
        <v/>
      </c>
      <c r="AP621" s="623" t="str">
        <f t="shared" si="2536"/>
        <v/>
      </c>
      <c r="AQ621" s="623" t="str">
        <f t="shared" si="2536"/>
        <v/>
      </c>
      <c r="AR621" s="623" t="str">
        <f t="shared" si="2536"/>
        <v/>
      </c>
      <c r="AS621" s="623" t="str">
        <f t="shared" si="2536"/>
        <v/>
      </c>
      <c r="AT621" s="623" t="str">
        <f t="shared" si="2536"/>
        <v/>
      </c>
      <c r="AU621" s="623" t="str">
        <f t="shared" si="2536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7">IF(BD619="","",BD619*BD620/BD$46/365/$G$1)</f>
        <v/>
      </c>
      <c r="BE621" s="623" t="str">
        <f t="shared" si="2537"/>
        <v/>
      </c>
      <c r="BF621" s="623" t="str">
        <f t="shared" si="2537"/>
        <v/>
      </c>
      <c r="BG621" s="623" t="str">
        <f t="shared" si="2537"/>
        <v/>
      </c>
      <c r="BH621" s="623" t="str">
        <f t="shared" si="2537"/>
        <v/>
      </c>
      <c r="BI621" s="623" t="str">
        <f t="shared" si="2537"/>
        <v/>
      </c>
      <c r="BJ621" s="623" t="str">
        <f t="shared" si="2537"/>
        <v/>
      </c>
      <c r="BK621" s="623" t="str">
        <f t="shared" si="2537"/>
        <v/>
      </c>
      <c r="BL621" s="623" t="str">
        <f t="shared" si="2537"/>
        <v/>
      </c>
      <c r="BM621" s="623" t="str">
        <f t="shared" si="2537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3"/>
        <v/>
      </c>
      <c r="CF621" s="1326" t="str">
        <f t="shared" si="2533"/>
        <v/>
      </c>
      <c r="CG621" s="1326" t="str">
        <f t="shared" si="2533"/>
        <v/>
      </c>
      <c r="CH621" s="1327" t="str">
        <f t="shared" si="2533"/>
        <v/>
      </c>
      <c r="CI621" s="1326" t="str">
        <f t="shared" si="2533"/>
        <v/>
      </c>
      <c r="CJ621" s="1326" t="str">
        <f t="shared" si="2533"/>
        <v/>
      </c>
      <c r="CK621" s="1326" t="str">
        <f t="shared" si="2533"/>
        <v/>
      </c>
      <c r="CL621" s="1326" t="str">
        <f t="shared" si="2533"/>
        <v/>
      </c>
      <c r="CM621" s="1325" t="str">
        <f t="shared" si="2533"/>
        <v/>
      </c>
      <c r="CN621" s="527" t="str">
        <f t="shared" si="2527"/>
        <v/>
      </c>
      <c r="CO621" s="528" t="str">
        <f t="shared" si="2527"/>
        <v/>
      </c>
      <c r="CP621" s="529" t="str">
        <f t="shared" si="2527"/>
        <v/>
      </c>
      <c r="CQ621" s="529" t="str">
        <f t="shared" si="2527"/>
        <v/>
      </c>
      <c r="CR621" s="529" t="str">
        <f t="shared" si="2527"/>
        <v/>
      </c>
      <c r="CS621" s="529" t="str">
        <f t="shared" si="2527"/>
        <v/>
      </c>
      <c r="CT621" s="529" t="str">
        <f t="shared" si="2527"/>
        <v/>
      </c>
      <c r="CU621" s="530" t="str">
        <f t="shared" si="2527"/>
        <v/>
      </c>
      <c r="CV621" s="530" t="str">
        <f t="shared" si="2527"/>
        <v/>
      </c>
      <c r="CW621" s="530" t="str">
        <f t="shared" si="2527"/>
        <v/>
      </c>
      <c r="CX621" s="529" t="str">
        <f t="shared" si="2528"/>
        <v/>
      </c>
      <c r="CY621" s="529" t="str">
        <f t="shared" si="2528"/>
        <v/>
      </c>
      <c r="CZ621" s="529" t="str">
        <f t="shared" si="2528"/>
        <v/>
      </c>
      <c r="DA621" s="529" t="str">
        <f t="shared" si="2528"/>
        <v/>
      </c>
      <c r="DB621" s="529" t="str">
        <f t="shared" si="2528"/>
        <v/>
      </c>
      <c r="DC621" s="528" t="str">
        <f t="shared" si="2528"/>
        <v/>
      </c>
      <c r="DD621" s="527" t="str">
        <f t="shared" si="2528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8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8"/>
        <v/>
      </c>
      <c r="CF622" s="1323" t="str">
        <f t="shared" si="2538"/>
        <v/>
      </c>
      <c r="CG622" s="1323" t="str">
        <f t="shared" si="2538"/>
        <v/>
      </c>
      <c r="CH622" s="1324" t="str">
        <f t="shared" si="2538"/>
        <v/>
      </c>
      <c r="CI622" s="1323" t="str">
        <f t="shared" si="2538"/>
        <v/>
      </c>
      <c r="CJ622" s="1323" t="str">
        <f t="shared" si="2538"/>
        <v/>
      </c>
      <c r="CK622" s="1323" t="str">
        <f t="shared" si="2538"/>
        <v/>
      </c>
      <c r="CL622" s="1323" t="str">
        <f t="shared" si="2538"/>
        <v/>
      </c>
      <c r="CM622" s="1322" t="str">
        <f t="shared" si="2538"/>
        <v/>
      </c>
      <c r="CN622" s="539" t="str">
        <f t="shared" si="2527"/>
        <v/>
      </c>
      <c r="CO622" s="540" t="str">
        <f t="shared" si="2527"/>
        <v/>
      </c>
      <c r="CP622" s="541" t="str">
        <f t="shared" si="2527"/>
        <v/>
      </c>
      <c r="CQ622" s="541" t="str">
        <f t="shared" si="2527"/>
        <v/>
      </c>
      <c r="CR622" s="541" t="str">
        <f t="shared" si="2527"/>
        <v/>
      </c>
      <c r="CS622" s="541" t="str">
        <f t="shared" si="2527"/>
        <v/>
      </c>
      <c r="CT622" s="541" t="str">
        <f t="shared" si="2527"/>
        <v/>
      </c>
      <c r="CU622" s="542" t="str">
        <f t="shared" si="2527"/>
        <v/>
      </c>
      <c r="CV622" s="542" t="str">
        <f t="shared" si="2527"/>
        <v/>
      </c>
      <c r="CW622" s="542" t="str">
        <f t="shared" si="2527"/>
        <v/>
      </c>
      <c r="CX622" s="541" t="str">
        <f t="shared" si="2528"/>
        <v/>
      </c>
      <c r="CY622" s="541" t="str">
        <f t="shared" si="2528"/>
        <v/>
      </c>
      <c r="CZ622" s="541" t="str">
        <f t="shared" si="2528"/>
        <v/>
      </c>
      <c r="DA622" s="541" t="str">
        <f t="shared" si="2528"/>
        <v/>
      </c>
      <c r="DB622" s="541" t="str">
        <f t="shared" si="2528"/>
        <v/>
      </c>
      <c r="DC622" s="540" t="str">
        <f t="shared" si="2528"/>
        <v/>
      </c>
      <c r="DD622" s="539" t="str">
        <f t="shared" si="2528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9">IF(B622="","",B619*B622)</f>
        <v/>
      </c>
      <c r="C623" s="620" t="str">
        <f t="shared" si="2539"/>
        <v/>
      </c>
      <c r="D623" s="620" t="str">
        <f t="shared" si="2539"/>
        <v/>
      </c>
      <c r="E623" s="620" t="str">
        <f t="shared" si="2539"/>
        <v/>
      </c>
      <c r="F623" s="620" t="str">
        <f t="shared" si="2539"/>
        <v/>
      </c>
      <c r="G623" s="620" t="str">
        <f t="shared" si="2539"/>
        <v/>
      </c>
      <c r="H623" s="620" t="str">
        <f t="shared" si="2539"/>
        <v/>
      </c>
      <c r="I623" s="620" t="str">
        <f t="shared" si="2539"/>
        <v/>
      </c>
      <c r="J623" s="620" t="str">
        <f t="shared" si="2539"/>
        <v/>
      </c>
      <c r="K623" s="620" t="str">
        <f t="shared" si="2539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0">IF(T622="","",T619*T622)</f>
        <v/>
      </c>
      <c r="U623" s="620" t="str">
        <f t="shared" si="2540"/>
        <v/>
      </c>
      <c r="V623" s="620" t="str">
        <f t="shared" si="2540"/>
        <v/>
      </c>
      <c r="W623" s="620" t="str">
        <f t="shared" si="2540"/>
        <v/>
      </c>
      <c r="X623" s="620" t="str">
        <f t="shared" si="2540"/>
        <v/>
      </c>
      <c r="Y623" s="620" t="str">
        <f t="shared" si="2540"/>
        <v/>
      </c>
      <c r="Z623" s="620" t="str">
        <f t="shared" si="2540"/>
        <v/>
      </c>
      <c r="AA623" s="620" t="str">
        <f t="shared" si="2540"/>
        <v/>
      </c>
      <c r="AB623" s="620" t="str">
        <f t="shared" si="2540"/>
        <v/>
      </c>
      <c r="AC623" s="620" t="str">
        <f t="shared" si="2540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1">IF(AL622="","",AL619*AL622)</f>
        <v/>
      </c>
      <c r="AM623" s="620" t="str">
        <f t="shared" si="2541"/>
        <v/>
      </c>
      <c r="AN623" s="620" t="str">
        <f t="shared" si="2541"/>
        <v/>
      </c>
      <c r="AO623" s="620" t="str">
        <f t="shared" si="2541"/>
        <v/>
      </c>
      <c r="AP623" s="620" t="str">
        <f t="shared" si="2541"/>
        <v/>
      </c>
      <c r="AQ623" s="620" t="str">
        <f t="shared" si="2541"/>
        <v/>
      </c>
      <c r="AR623" s="620" t="str">
        <f t="shared" si="2541"/>
        <v/>
      </c>
      <c r="AS623" s="620" t="str">
        <f t="shared" si="2541"/>
        <v/>
      </c>
      <c r="AT623" s="620" t="str">
        <f t="shared" si="2541"/>
        <v/>
      </c>
      <c r="AU623" s="620" t="str">
        <f t="shared" si="2541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2">IF(BD622="","",BD619*BD622)</f>
        <v/>
      </c>
      <c r="BE623" s="620" t="str">
        <f t="shared" si="2542"/>
        <v/>
      </c>
      <c r="BF623" s="620" t="str">
        <f t="shared" si="2542"/>
        <v/>
      </c>
      <c r="BG623" s="620" t="str">
        <f t="shared" si="2542"/>
        <v/>
      </c>
      <c r="BH623" s="620" t="str">
        <f t="shared" si="2542"/>
        <v/>
      </c>
      <c r="BI623" s="620" t="str">
        <f t="shared" si="2542"/>
        <v/>
      </c>
      <c r="BJ623" s="620" t="str">
        <f t="shared" si="2542"/>
        <v/>
      </c>
      <c r="BK623" s="620" t="str">
        <f t="shared" si="2542"/>
        <v/>
      </c>
      <c r="BL623" s="620" t="str">
        <f t="shared" si="2542"/>
        <v/>
      </c>
      <c r="BM623" s="620" t="str">
        <f t="shared" si="2542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8"/>
        <v/>
      </c>
      <c r="CE623" s="1323" t="str">
        <f t="shared" ref="CE623:CM623" si="2543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3"/>
        <v/>
      </c>
      <c r="CG623" s="1323" t="str">
        <f t="shared" si="2543"/>
        <v/>
      </c>
      <c r="CH623" s="1324" t="str">
        <f t="shared" si="2543"/>
        <v/>
      </c>
      <c r="CI623" s="1323" t="str">
        <f t="shared" si="2543"/>
        <v/>
      </c>
      <c r="CJ623" s="1323" t="str">
        <f t="shared" si="2543"/>
        <v/>
      </c>
      <c r="CK623" s="1323" t="str">
        <f t="shared" si="2543"/>
        <v/>
      </c>
      <c r="CL623" s="1323" t="str">
        <f t="shared" si="2543"/>
        <v/>
      </c>
      <c r="CM623" s="1322" t="str">
        <f t="shared" si="2543"/>
        <v/>
      </c>
      <c r="CN623" s="539" t="str">
        <f t="shared" si="2527"/>
        <v/>
      </c>
      <c r="CO623" s="540" t="str">
        <f t="shared" si="2527"/>
        <v/>
      </c>
      <c r="CP623" s="541" t="str">
        <f t="shared" si="2527"/>
        <v/>
      </c>
      <c r="CQ623" s="541" t="str">
        <f t="shared" si="2527"/>
        <v/>
      </c>
      <c r="CR623" s="541" t="str">
        <f t="shared" si="2527"/>
        <v/>
      </c>
      <c r="CS623" s="541" t="str">
        <f t="shared" si="2527"/>
        <v/>
      </c>
      <c r="CT623" s="541" t="str">
        <f t="shared" si="2527"/>
        <v/>
      </c>
      <c r="CU623" s="542" t="str">
        <f t="shared" si="2527"/>
        <v/>
      </c>
      <c r="CV623" s="542" t="str">
        <f t="shared" si="2527"/>
        <v/>
      </c>
      <c r="CW623" s="542" t="str">
        <f t="shared" si="2527"/>
        <v/>
      </c>
      <c r="CX623" s="541" t="str">
        <f t="shared" si="2528"/>
        <v/>
      </c>
      <c r="CY623" s="541" t="str">
        <f t="shared" si="2528"/>
        <v/>
      </c>
      <c r="CZ623" s="541" t="str">
        <f t="shared" si="2528"/>
        <v/>
      </c>
      <c r="DA623" s="541" t="str">
        <f t="shared" si="2528"/>
        <v/>
      </c>
      <c r="DB623" s="541" t="str">
        <f t="shared" si="2528"/>
        <v/>
      </c>
      <c r="DC623" s="540" t="str">
        <f t="shared" si="2528"/>
        <v/>
      </c>
      <c r="DD623" s="539" t="str">
        <f t="shared" si="2528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4"/>
        <v/>
      </c>
      <c r="CF625" s="1323" t="str">
        <f t="shared" si="2544"/>
        <v/>
      </c>
      <c r="CG625" s="1323" t="str">
        <f t="shared" si="2544"/>
        <v/>
      </c>
      <c r="CH625" s="1324" t="str">
        <f t="shared" si="2544"/>
        <v/>
      </c>
      <c r="CI625" s="1323" t="str">
        <f t="shared" si="2544"/>
        <v/>
      </c>
      <c r="CJ625" s="1323" t="str">
        <f t="shared" si="2544"/>
        <v/>
      </c>
      <c r="CK625" s="1323" t="str">
        <f t="shared" si="2544"/>
        <v/>
      </c>
      <c r="CL625" s="1323" t="str">
        <f t="shared" si="2544"/>
        <v/>
      </c>
      <c r="CM625" s="1322" t="str">
        <f t="shared" si="2544"/>
        <v/>
      </c>
      <c r="CN625" s="539" t="str">
        <f t="shared" ref="CN625:CW629" si="2545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5"/>
        <v/>
      </c>
      <c r="CP625" s="541" t="str">
        <f t="shared" si="2545"/>
        <v/>
      </c>
      <c r="CQ625" s="541" t="str">
        <f t="shared" si="2545"/>
        <v/>
      </c>
      <c r="CR625" s="541" t="str">
        <f t="shared" si="2545"/>
        <v/>
      </c>
      <c r="CS625" s="541" t="str">
        <f t="shared" si="2545"/>
        <v/>
      </c>
      <c r="CT625" s="541" t="str">
        <f t="shared" si="2545"/>
        <v/>
      </c>
      <c r="CU625" s="542" t="str">
        <f t="shared" si="2545"/>
        <v/>
      </c>
      <c r="CV625" s="542" t="str">
        <f t="shared" si="2545"/>
        <v/>
      </c>
      <c r="CW625" s="542" t="str">
        <f t="shared" si="2545"/>
        <v/>
      </c>
      <c r="CX625" s="541" t="str">
        <f t="shared" ref="CX625:DD629" si="2546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6"/>
        <v/>
      </c>
      <c r="CZ625" s="541" t="str">
        <f t="shared" si="2546"/>
        <v/>
      </c>
      <c r="DA625" s="541" t="str">
        <f t="shared" si="2546"/>
        <v/>
      </c>
      <c r="DB625" s="541" t="str">
        <f t="shared" si="2546"/>
        <v/>
      </c>
      <c r="DC625" s="540" t="str">
        <f t="shared" si="2546"/>
        <v/>
      </c>
      <c r="DD625" s="539" t="str">
        <f t="shared" si="2546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7">0*$K$1</f>
        <v>0</v>
      </c>
      <c r="D626" s="601">
        <f t="shared" si="2547"/>
        <v>0</v>
      </c>
      <c r="E626" s="601">
        <f t="shared" si="2547"/>
        <v>0</v>
      </c>
      <c r="F626" s="601">
        <f t="shared" si="2547"/>
        <v>0</v>
      </c>
      <c r="G626" s="601">
        <f t="shared" si="2547"/>
        <v>0</v>
      </c>
      <c r="H626" s="601">
        <f t="shared" si="2547"/>
        <v>0</v>
      </c>
      <c r="I626" s="601">
        <f t="shared" si="2547"/>
        <v>0</v>
      </c>
      <c r="J626" s="601">
        <f t="shared" si="2547"/>
        <v>0</v>
      </c>
      <c r="K626" s="601">
        <f t="shared" si="2547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8">0*$K$1</f>
        <v>0</v>
      </c>
      <c r="V626" s="601">
        <f t="shared" si="2548"/>
        <v>0</v>
      </c>
      <c r="W626" s="601">
        <f t="shared" si="2548"/>
        <v>0</v>
      </c>
      <c r="X626" s="601">
        <f t="shared" si="2548"/>
        <v>0</v>
      </c>
      <c r="Y626" s="601">
        <f t="shared" si="2548"/>
        <v>0</v>
      </c>
      <c r="Z626" s="601">
        <f t="shared" si="2548"/>
        <v>0</v>
      </c>
      <c r="AA626" s="601">
        <f t="shared" si="2548"/>
        <v>0</v>
      </c>
      <c r="AB626" s="601">
        <f t="shared" si="2548"/>
        <v>0</v>
      </c>
      <c r="AC626" s="601">
        <f t="shared" si="2548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9">0*$K$1</f>
        <v>0</v>
      </c>
      <c r="AN626" s="601">
        <f t="shared" si="2549"/>
        <v>0</v>
      </c>
      <c r="AO626" s="601">
        <f t="shared" si="2549"/>
        <v>0</v>
      </c>
      <c r="AP626" s="601">
        <f t="shared" si="2549"/>
        <v>0</v>
      </c>
      <c r="AQ626" s="601">
        <f t="shared" si="2549"/>
        <v>0</v>
      </c>
      <c r="AR626" s="601">
        <f t="shared" si="2549"/>
        <v>0</v>
      </c>
      <c r="AS626" s="601">
        <f t="shared" si="2549"/>
        <v>0</v>
      </c>
      <c r="AT626" s="601">
        <f t="shared" si="2549"/>
        <v>0</v>
      </c>
      <c r="AU626" s="601">
        <f t="shared" si="2549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0">0*$K$1</f>
        <v>0</v>
      </c>
      <c r="BF626" s="601">
        <f t="shared" si="2550"/>
        <v>0</v>
      </c>
      <c r="BG626" s="601">
        <f t="shared" si="2550"/>
        <v>0</v>
      </c>
      <c r="BH626" s="601">
        <f t="shared" si="2550"/>
        <v>0</v>
      </c>
      <c r="BI626" s="601">
        <f t="shared" si="2550"/>
        <v>0</v>
      </c>
      <c r="BJ626" s="601">
        <f t="shared" si="2550"/>
        <v>0</v>
      </c>
      <c r="BK626" s="601">
        <f t="shared" si="2550"/>
        <v>0</v>
      </c>
      <c r="BL626" s="601">
        <f t="shared" si="2550"/>
        <v>0</v>
      </c>
      <c r="BM626" s="601">
        <f t="shared" si="2550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0"/>
        <v>0</v>
      </c>
      <c r="BW626" s="601">
        <f t="shared" si="2550"/>
        <v>0</v>
      </c>
      <c r="BX626" s="601">
        <f t="shared" si="2550"/>
        <v>0</v>
      </c>
      <c r="BY626" s="601">
        <f t="shared" si="2550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4"/>
        <v>0</v>
      </c>
      <c r="CE626" s="1323">
        <f t="shared" ref="CE626:CM627" si="255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51"/>
        <v>0</v>
      </c>
      <c r="CG626" s="1323">
        <f t="shared" si="2551"/>
        <v>0</v>
      </c>
      <c r="CH626" s="1324">
        <f t="shared" si="2551"/>
        <v>0</v>
      </c>
      <c r="CI626" s="1323">
        <f t="shared" si="2551"/>
        <v>0</v>
      </c>
      <c r="CJ626" s="1323">
        <f t="shared" si="2551"/>
        <v>0</v>
      </c>
      <c r="CK626" s="1323">
        <f t="shared" si="2551"/>
        <v>0</v>
      </c>
      <c r="CL626" s="1323">
        <f t="shared" si="2551"/>
        <v>0</v>
      </c>
      <c r="CM626" s="1322">
        <f t="shared" si="2551"/>
        <v>0</v>
      </c>
      <c r="CN626" s="539" t="str">
        <f t="shared" si="2545"/>
        <v/>
      </c>
      <c r="CO626" s="540" t="str">
        <f t="shared" si="2545"/>
        <v/>
      </c>
      <c r="CP626" s="541" t="str">
        <f t="shared" si="2545"/>
        <v/>
      </c>
      <c r="CQ626" s="541" t="str">
        <f t="shared" si="2545"/>
        <v/>
      </c>
      <c r="CR626" s="541">
        <f t="shared" si="2545"/>
        <v>0</v>
      </c>
      <c r="CS626" s="541">
        <f t="shared" si="2545"/>
        <v>0</v>
      </c>
      <c r="CT626" s="541">
        <f t="shared" si="2545"/>
        <v>0</v>
      </c>
      <c r="CU626" s="542">
        <f t="shared" si="2545"/>
        <v>0</v>
      </c>
      <c r="CV626" s="542">
        <f t="shared" si="2545"/>
        <v>0</v>
      </c>
      <c r="CW626" s="542">
        <f t="shared" si="2545"/>
        <v>0</v>
      </c>
      <c r="CX626" s="541">
        <f t="shared" si="2546"/>
        <v>0</v>
      </c>
      <c r="CY626" s="541">
        <f t="shared" si="2546"/>
        <v>0</v>
      </c>
      <c r="CZ626" s="541">
        <f t="shared" si="2546"/>
        <v>0</v>
      </c>
      <c r="DA626" s="541">
        <f t="shared" si="2546"/>
        <v>0</v>
      </c>
      <c r="DB626" s="541" t="str">
        <f t="shared" si="2546"/>
        <v/>
      </c>
      <c r="DC626" s="540" t="str">
        <f t="shared" si="2546"/>
        <v/>
      </c>
      <c r="DD626" s="539" t="str">
        <f t="shared" si="2546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2">IF(B625="","",B625*B626/B$46/365/$G$1)</f>
        <v/>
      </c>
      <c r="C627" s="623" t="str">
        <f t="shared" si="2552"/>
        <v/>
      </c>
      <c r="D627" s="623" t="str">
        <f t="shared" si="2552"/>
        <v/>
      </c>
      <c r="E627" s="623" t="str">
        <f t="shared" si="2552"/>
        <v/>
      </c>
      <c r="F627" s="623" t="str">
        <f t="shared" si="2552"/>
        <v/>
      </c>
      <c r="G627" s="623" t="str">
        <f t="shared" si="2552"/>
        <v/>
      </c>
      <c r="H627" s="623" t="str">
        <f t="shared" si="2552"/>
        <v/>
      </c>
      <c r="I627" s="623" t="str">
        <f t="shared" si="2552"/>
        <v/>
      </c>
      <c r="J627" s="623" t="str">
        <f t="shared" si="2552"/>
        <v/>
      </c>
      <c r="K627" s="623" t="str">
        <f t="shared" si="2552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3">IF(T625="","",T625*T626/T$46/365/$G$1)</f>
        <v/>
      </c>
      <c r="U627" s="623" t="str">
        <f t="shared" si="2553"/>
        <v/>
      </c>
      <c r="V627" s="623" t="str">
        <f t="shared" si="2553"/>
        <v/>
      </c>
      <c r="W627" s="623" t="str">
        <f t="shared" si="2553"/>
        <v/>
      </c>
      <c r="X627" s="623" t="str">
        <f t="shared" si="2553"/>
        <v/>
      </c>
      <c r="Y627" s="623" t="str">
        <f t="shared" si="2553"/>
        <v/>
      </c>
      <c r="Z627" s="623" t="str">
        <f t="shared" si="2553"/>
        <v/>
      </c>
      <c r="AA627" s="623" t="str">
        <f t="shared" si="2553"/>
        <v/>
      </c>
      <c r="AB627" s="623" t="str">
        <f t="shared" si="2553"/>
        <v/>
      </c>
      <c r="AC627" s="623" t="str">
        <f t="shared" si="2553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4">IF(AL625="","",AL625*AL626/AL$46/365/$G$1)</f>
        <v/>
      </c>
      <c r="AM627" s="623" t="str">
        <f t="shared" si="2554"/>
        <v/>
      </c>
      <c r="AN627" s="623" t="str">
        <f t="shared" si="2554"/>
        <v/>
      </c>
      <c r="AO627" s="623" t="str">
        <f t="shared" si="2554"/>
        <v/>
      </c>
      <c r="AP627" s="623" t="str">
        <f t="shared" si="2554"/>
        <v/>
      </c>
      <c r="AQ627" s="623" t="str">
        <f t="shared" si="2554"/>
        <v/>
      </c>
      <c r="AR627" s="623" t="str">
        <f t="shared" si="2554"/>
        <v/>
      </c>
      <c r="AS627" s="623" t="str">
        <f t="shared" si="2554"/>
        <v/>
      </c>
      <c r="AT627" s="623" t="str">
        <f t="shared" si="2554"/>
        <v/>
      </c>
      <c r="AU627" s="623" t="str">
        <f t="shared" si="2554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5">IF(BD625="","",BD625*BD626/BD$46/365/$G$1)</f>
        <v/>
      </c>
      <c r="BE627" s="623" t="str">
        <f t="shared" si="2555"/>
        <v/>
      </c>
      <c r="BF627" s="623" t="str">
        <f t="shared" si="2555"/>
        <v/>
      </c>
      <c r="BG627" s="623" t="str">
        <f t="shared" si="2555"/>
        <v/>
      </c>
      <c r="BH627" s="623" t="str">
        <f t="shared" si="2555"/>
        <v/>
      </c>
      <c r="BI627" s="623" t="str">
        <f t="shared" si="2555"/>
        <v/>
      </c>
      <c r="BJ627" s="623" t="str">
        <f t="shared" si="2555"/>
        <v/>
      </c>
      <c r="BK627" s="623" t="str">
        <f t="shared" si="2555"/>
        <v/>
      </c>
      <c r="BL627" s="623" t="str">
        <f t="shared" si="2555"/>
        <v/>
      </c>
      <c r="BM627" s="623" t="str">
        <f t="shared" si="2555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51"/>
        <v/>
      </c>
      <c r="CF627" s="1326" t="str">
        <f t="shared" si="2551"/>
        <v/>
      </c>
      <c r="CG627" s="1326" t="str">
        <f t="shared" si="2551"/>
        <v/>
      </c>
      <c r="CH627" s="1327" t="str">
        <f t="shared" si="2551"/>
        <v/>
      </c>
      <c r="CI627" s="1326" t="str">
        <f t="shared" si="2551"/>
        <v/>
      </c>
      <c r="CJ627" s="1326" t="str">
        <f t="shared" si="2551"/>
        <v/>
      </c>
      <c r="CK627" s="1326" t="str">
        <f t="shared" si="2551"/>
        <v/>
      </c>
      <c r="CL627" s="1326" t="str">
        <f t="shared" si="2551"/>
        <v/>
      </c>
      <c r="CM627" s="1325" t="str">
        <f t="shared" si="2551"/>
        <v/>
      </c>
      <c r="CN627" s="527" t="str">
        <f t="shared" si="2545"/>
        <v/>
      </c>
      <c r="CO627" s="528" t="str">
        <f t="shared" si="2545"/>
        <v/>
      </c>
      <c r="CP627" s="529" t="str">
        <f t="shared" si="2545"/>
        <v/>
      </c>
      <c r="CQ627" s="529" t="str">
        <f t="shared" si="2545"/>
        <v/>
      </c>
      <c r="CR627" s="529" t="str">
        <f t="shared" si="2545"/>
        <v/>
      </c>
      <c r="CS627" s="529" t="str">
        <f t="shared" si="2545"/>
        <v/>
      </c>
      <c r="CT627" s="529" t="str">
        <f t="shared" si="2545"/>
        <v/>
      </c>
      <c r="CU627" s="530" t="str">
        <f t="shared" si="2545"/>
        <v/>
      </c>
      <c r="CV627" s="530" t="str">
        <f t="shared" si="2545"/>
        <v/>
      </c>
      <c r="CW627" s="530" t="str">
        <f t="shared" si="2545"/>
        <v/>
      </c>
      <c r="CX627" s="529" t="str">
        <f t="shared" si="2546"/>
        <v/>
      </c>
      <c r="CY627" s="529" t="str">
        <f t="shared" si="2546"/>
        <v/>
      </c>
      <c r="CZ627" s="529" t="str">
        <f t="shared" si="2546"/>
        <v/>
      </c>
      <c r="DA627" s="529" t="str">
        <f t="shared" si="2546"/>
        <v/>
      </c>
      <c r="DB627" s="529" t="str">
        <f t="shared" si="2546"/>
        <v/>
      </c>
      <c r="DC627" s="528" t="str">
        <f t="shared" si="2546"/>
        <v/>
      </c>
      <c r="DD627" s="527" t="str">
        <f t="shared" si="2546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6"/>
        <v/>
      </c>
      <c r="CF628" s="1323" t="str">
        <f t="shared" si="2556"/>
        <v/>
      </c>
      <c r="CG628" s="1323" t="str">
        <f t="shared" si="2556"/>
        <v/>
      </c>
      <c r="CH628" s="1324" t="str">
        <f t="shared" si="2556"/>
        <v/>
      </c>
      <c r="CI628" s="1323" t="str">
        <f t="shared" si="2556"/>
        <v/>
      </c>
      <c r="CJ628" s="1323" t="str">
        <f t="shared" si="2556"/>
        <v/>
      </c>
      <c r="CK628" s="1323" t="str">
        <f t="shared" si="2556"/>
        <v/>
      </c>
      <c r="CL628" s="1323" t="str">
        <f t="shared" si="2556"/>
        <v/>
      </c>
      <c r="CM628" s="1322" t="str">
        <f t="shared" si="2556"/>
        <v/>
      </c>
      <c r="CN628" s="539" t="str">
        <f t="shared" si="2545"/>
        <v/>
      </c>
      <c r="CO628" s="540" t="str">
        <f t="shared" si="2545"/>
        <v/>
      </c>
      <c r="CP628" s="541" t="str">
        <f t="shared" si="2545"/>
        <v/>
      </c>
      <c r="CQ628" s="541" t="str">
        <f t="shared" si="2545"/>
        <v/>
      </c>
      <c r="CR628" s="541" t="str">
        <f t="shared" si="2545"/>
        <v/>
      </c>
      <c r="CS628" s="541" t="str">
        <f t="shared" si="2545"/>
        <v/>
      </c>
      <c r="CT628" s="541" t="str">
        <f t="shared" si="2545"/>
        <v/>
      </c>
      <c r="CU628" s="542" t="str">
        <f t="shared" si="2545"/>
        <v/>
      </c>
      <c r="CV628" s="542" t="str">
        <f t="shared" si="2545"/>
        <v/>
      </c>
      <c r="CW628" s="542" t="str">
        <f t="shared" si="2545"/>
        <v/>
      </c>
      <c r="CX628" s="541" t="str">
        <f t="shared" si="2546"/>
        <v/>
      </c>
      <c r="CY628" s="541" t="str">
        <f t="shared" si="2546"/>
        <v/>
      </c>
      <c r="CZ628" s="541" t="str">
        <f t="shared" si="2546"/>
        <v/>
      </c>
      <c r="DA628" s="541" t="str">
        <f t="shared" si="2546"/>
        <v/>
      </c>
      <c r="DB628" s="541" t="str">
        <f t="shared" si="2546"/>
        <v/>
      </c>
      <c r="DC628" s="540" t="str">
        <f t="shared" si="2546"/>
        <v/>
      </c>
      <c r="DD628" s="539" t="str">
        <f t="shared" si="2546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7">IF(B628="","",B625*B628)</f>
        <v/>
      </c>
      <c r="C629" s="620" t="str">
        <f t="shared" si="2557"/>
        <v/>
      </c>
      <c r="D629" s="620" t="str">
        <f t="shared" si="2557"/>
        <v/>
      </c>
      <c r="E629" s="620" t="str">
        <f t="shared" si="2557"/>
        <v/>
      </c>
      <c r="F629" s="620" t="str">
        <f t="shared" si="2557"/>
        <v/>
      </c>
      <c r="G629" s="620" t="str">
        <f t="shared" si="2557"/>
        <v/>
      </c>
      <c r="H629" s="620" t="str">
        <f t="shared" si="2557"/>
        <v/>
      </c>
      <c r="I629" s="620" t="str">
        <f t="shared" si="2557"/>
        <v/>
      </c>
      <c r="J629" s="620" t="str">
        <f t="shared" si="2557"/>
        <v/>
      </c>
      <c r="K629" s="620" t="str">
        <f t="shared" si="2557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8">IF(T628="","",T625*T628)</f>
        <v/>
      </c>
      <c r="U629" s="620" t="str">
        <f t="shared" si="2558"/>
        <v/>
      </c>
      <c r="V629" s="620" t="str">
        <f t="shared" si="2558"/>
        <v/>
      </c>
      <c r="W629" s="620" t="str">
        <f t="shared" si="2558"/>
        <v/>
      </c>
      <c r="X629" s="620" t="str">
        <f t="shared" si="2558"/>
        <v/>
      </c>
      <c r="Y629" s="620" t="str">
        <f t="shared" si="2558"/>
        <v/>
      </c>
      <c r="Z629" s="620" t="str">
        <f t="shared" si="2558"/>
        <v/>
      </c>
      <c r="AA629" s="620" t="str">
        <f t="shared" si="2558"/>
        <v/>
      </c>
      <c r="AB629" s="620" t="str">
        <f t="shared" si="2558"/>
        <v/>
      </c>
      <c r="AC629" s="620" t="str">
        <f t="shared" si="2558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9">IF(AL628="","",AL625*AL628)</f>
        <v/>
      </c>
      <c r="AM629" s="620" t="str">
        <f t="shared" si="2559"/>
        <v/>
      </c>
      <c r="AN629" s="620" t="str">
        <f t="shared" si="2559"/>
        <v/>
      </c>
      <c r="AO629" s="620" t="str">
        <f t="shared" si="2559"/>
        <v/>
      </c>
      <c r="AP629" s="620" t="str">
        <f t="shared" si="2559"/>
        <v/>
      </c>
      <c r="AQ629" s="620" t="str">
        <f t="shared" si="2559"/>
        <v/>
      </c>
      <c r="AR629" s="620" t="str">
        <f t="shared" si="2559"/>
        <v/>
      </c>
      <c r="AS629" s="620" t="str">
        <f t="shared" si="2559"/>
        <v/>
      </c>
      <c r="AT629" s="620" t="str">
        <f t="shared" si="2559"/>
        <v/>
      </c>
      <c r="AU629" s="620" t="str">
        <f t="shared" si="2559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0">IF(BD628="","",BD625*BD628)</f>
        <v/>
      </c>
      <c r="BE629" s="620" t="str">
        <f t="shared" si="2560"/>
        <v/>
      </c>
      <c r="BF629" s="620" t="str">
        <f t="shared" si="2560"/>
        <v/>
      </c>
      <c r="BG629" s="620" t="str">
        <f t="shared" si="2560"/>
        <v/>
      </c>
      <c r="BH629" s="620" t="str">
        <f t="shared" si="2560"/>
        <v/>
      </c>
      <c r="BI629" s="620" t="str">
        <f t="shared" si="2560"/>
        <v/>
      </c>
      <c r="BJ629" s="620" t="str">
        <f t="shared" si="2560"/>
        <v/>
      </c>
      <c r="BK629" s="620" t="str">
        <f t="shared" si="2560"/>
        <v/>
      </c>
      <c r="BL629" s="620" t="str">
        <f t="shared" si="2560"/>
        <v/>
      </c>
      <c r="BM629" s="620" t="str">
        <f t="shared" si="2560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6"/>
        <v/>
      </c>
      <c r="CE629" s="1323" t="str">
        <f t="shared" ref="CE629:CM629" si="256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61"/>
        <v/>
      </c>
      <c r="CG629" s="1323" t="str">
        <f t="shared" si="2561"/>
        <v/>
      </c>
      <c r="CH629" s="1324" t="str">
        <f t="shared" si="2561"/>
        <v/>
      </c>
      <c r="CI629" s="1323" t="str">
        <f t="shared" si="2561"/>
        <v/>
      </c>
      <c r="CJ629" s="1323" t="str">
        <f t="shared" si="2561"/>
        <v/>
      </c>
      <c r="CK629" s="1323" t="str">
        <f t="shared" si="2561"/>
        <v/>
      </c>
      <c r="CL629" s="1323" t="str">
        <f t="shared" si="2561"/>
        <v/>
      </c>
      <c r="CM629" s="1322" t="str">
        <f t="shared" si="2561"/>
        <v/>
      </c>
      <c r="CN629" s="539" t="str">
        <f t="shared" si="2545"/>
        <v/>
      </c>
      <c r="CO629" s="540" t="str">
        <f t="shared" si="2545"/>
        <v/>
      </c>
      <c r="CP629" s="541" t="str">
        <f t="shared" si="2545"/>
        <v/>
      </c>
      <c r="CQ629" s="541" t="str">
        <f t="shared" si="2545"/>
        <v/>
      </c>
      <c r="CR629" s="541" t="str">
        <f t="shared" si="2545"/>
        <v/>
      </c>
      <c r="CS629" s="541" t="str">
        <f t="shared" si="2545"/>
        <v/>
      </c>
      <c r="CT629" s="541" t="str">
        <f t="shared" si="2545"/>
        <v/>
      </c>
      <c r="CU629" s="542" t="str">
        <f t="shared" si="2545"/>
        <v/>
      </c>
      <c r="CV629" s="542" t="str">
        <f t="shared" si="2545"/>
        <v/>
      </c>
      <c r="CW629" s="542" t="str">
        <f t="shared" si="2545"/>
        <v/>
      </c>
      <c r="CX629" s="541" t="str">
        <f t="shared" si="2546"/>
        <v/>
      </c>
      <c r="CY629" s="541" t="str">
        <f t="shared" si="2546"/>
        <v/>
      </c>
      <c r="CZ629" s="541" t="str">
        <f t="shared" si="2546"/>
        <v/>
      </c>
      <c r="DA629" s="541" t="str">
        <f t="shared" si="2546"/>
        <v/>
      </c>
      <c r="DB629" s="541" t="str">
        <f t="shared" si="2546"/>
        <v/>
      </c>
      <c r="DC629" s="540" t="str">
        <f t="shared" si="2546"/>
        <v/>
      </c>
      <c r="DD629" s="539" t="str">
        <f t="shared" si="2546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2"/>
        <v>120</v>
      </c>
      <c r="CF631" s="1323">
        <f t="shared" si="2562"/>
        <v>120</v>
      </c>
      <c r="CG631" s="1323">
        <f t="shared" si="2562"/>
        <v>120</v>
      </c>
      <c r="CH631" s="1324">
        <f t="shared" si="2562"/>
        <v>120</v>
      </c>
      <c r="CI631" s="1323">
        <f t="shared" si="2562"/>
        <v>120</v>
      </c>
      <c r="CJ631" s="1323">
        <f t="shared" si="2562"/>
        <v>120</v>
      </c>
      <c r="CK631" s="1323">
        <f t="shared" si="2562"/>
        <v>120</v>
      </c>
      <c r="CL631" s="1323">
        <f t="shared" si="2562"/>
        <v>120</v>
      </c>
      <c r="CM631" s="1322" t="str">
        <f t="shared" si="2562"/>
        <v/>
      </c>
      <c r="CN631" s="539" t="str">
        <f t="shared" ref="CN631:CW635" si="2563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3"/>
        <v/>
      </c>
      <c r="CP631" s="541" t="str">
        <f t="shared" si="2563"/>
        <v/>
      </c>
      <c r="CQ631" s="541" t="str">
        <f t="shared" si="2563"/>
        <v/>
      </c>
      <c r="CR631" s="541" t="str">
        <f t="shared" si="2563"/>
        <v/>
      </c>
      <c r="CS631" s="541" t="str">
        <f t="shared" si="2563"/>
        <v/>
      </c>
      <c r="CT631" s="541" t="str">
        <f t="shared" si="2563"/>
        <v/>
      </c>
      <c r="CU631" s="542" t="str">
        <f t="shared" si="2563"/>
        <v/>
      </c>
      <c r="CV631" s="542" t="str">
        <f t="shared" si="2563"/>
        <v/>
      </c>
      <c r="CW631" s="542" t="str">
        <f t="shared" si="2563"/>
        <v/>
      </c>
      <c r="CX631" s="541" t="str">
        <f t="shared" ref="CX631:DD635" si="2564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4"/>
        <v/>
      </c>
      <c r="CZ631" s="541" t="str">
        <f t="shared" si="2564"/>
        <v/>
      </c>
      <c r="DA631" s="541" t="str">
        <f t="shared" si="2564"/>
        <v/>
      </c>
      <c r="DB631" s="541" t="str">
        <f t="shared" si="2564"/>
        <v/>
      </c>
      <c r="DC631" s="540" t="str">
        <f t="shared" si="2564"/>
        <v/>
      </c>
      <c r="DD631" s="539" t="str">
        <f t="shared" si="2564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5">3460*$K$1</f>
        <v>14486.328</v>
      </c>
      <c r="D632" s="1003">
        <f t="shared" si="2565"/>
        <v>14486.328</v>
      </c>
      <c r="E632" s="1003">
        <f t="shared" si="2565"/>
        <v>14486.328</v>
      </c>
      <c r="F632" s="1003">
        <f t="shared" si="2565"/>
        <v>14486.328</v>
      </c>
      <c r="G632" s="1003">
        <f t="shared" si="2565"/>
        <v>14486.328</v>
      </c>
      <c r="H632" s="1003">
        <f t="shared" si="2565"/>
        <v>14486.328</v>
      </c>
      <c r="I632" s="1003">
        <f t="shared" si="2565"/>
        <v>14486.328</v>
      </c>
      <c r="J632" s="1003">
        <f t="shared" si="2565"/>
        <v>14486.328</v>
      </c>
      <c r="K632" s="1003">
        <f t="shared" si="2565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6">3460*$K$1</f>
        <v>14486.328</v>
      </c>
      <c r="V632" s="1003">
        <f t="shared" si="2566"/>
        <v>14486.328</v>
      </c>
      <c r="W632" s="1003">
        <f t="shared" si="2566"/>
        <v>14486.328</v>
      </c>
      <c r="X632" s="1003">
        <f t="shared" si="2566"/>
        <v>14486.328</v>
      </c>
      <c r="Y632" s="1003">
        <f t="shared" si="2566"/>
        <v>14486.328</v>
      </c>
      <c r="Z632" s="1003">
        <f t="shared" si="2566"/>
        <v>14486.328</v>
      </c>
      <c r="AA632" s="1003">
        <f t="shared" si="2566"/>
        <v>14486.328</v>
      </c>
      <c r="AB632" s="1003">
        <f t="shared" si="2566"/>
        <v>14486.328</v>
      </c>
      <c r="AC632" s="1003">
        <f t="shared" si="2566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7">3460*$K$1</f>
        <v>14486.328</v>
      </c>
      <c r="AN632" s="1003">
        <f t="shared" si="2567"/>
        <v>14486.328</v>
      </c>
      <c r="AO632" s="1003">
        <f t="shared" si="2567"/>
        <v>14486.328</v>
      </c>
      <c r="AP632" s="1003">
        <f t="shared" si="2567"/>
        <v>14486.328</v>
      </c>
      <c r="AQ632" s="1003">
        <f t="shared" si="2567"/>
        <v>14486.328</v>
      </c>
      <c r="AR632" s="1003">
        <f t="shared" si="2567"/>
        <v>14486.328</v>
      </c>
      <c r="AS632" s="1003">
        <f t="shared" si="2567"/>
        <v>14486.328</v>
      </c>
      <c r="AT632" s="1003">
        <f t="shared" si="2567"/>
        <v>14486.328</v>
      </c>
      <c r="AU632" s="1003">
        <f t="shared" si="2567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8">3460*$K$1</f>
        <v>14486.328</v>
      </c>
      <c r="BF632" s="1003">
        <f t="shared" si="2568"/>
        <v>14486.328</v>
      </c>
      <c r="BG632" s="1003">
        <f t="shared" si="2568"/>
        <v>14486.328</v>
      </c>
      <c r="BH632" s="1003">
        <f t="shared" si="2568"/>
        <v>14486.328</v>
      </c>
      <c r="BI632" s="1003">
        <f t="shared" si="2568"/>
        <v>14486.328</v>
      </c>
      <c r="BJ632" s="1003">
        <f t="shared" si="2568"/>
        <v>14486.328</v>
      </c>
      <c r="BK632" s="1003">
        <f t="shared" si="2568"/>
        <v>14486.328</v>
      </c>
      <c r="BL632" s="1003">
        <f t="shared" si="2568"/>
        <v>14486.328</v>
      </c>
      <c r="BM632" s="1003">
        <f t="shared" si="2568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9">3460*$K$1</f>
        <v>14486.328</v>
      </c>
      <c r="BW632" s="1003">
        <f t="shared" si="2569"/>
        <v>14486.328</v>
      </c>
      <c r="BX632" s="1003">
        <f t="shared" si="2569"/>
        <v>14486.328</v>
      </c>
      <c r="BY632" s="1003">
        <f t="shared" si="2569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2"/>
        <v>14486.328</v>
      </c>
      <c r="CE632" s="1323">
        <f t="shared" ref="CE632:CM633" si="257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70"/>
        <v>14486.328</v>
      </c>
      <c r="CG632" s="1323">
        <f t="shared" si="2570"/>
        <v>14486.328</v>
      </c>
      <c r="CH632" s="1324">
        <f t="shared" si="2570"/>
        <v>14486.328</v>
      </c>
      <c r="CI632" s="1323">
        <f t="shared" si="2570"/>
        <v>14486.328</v>
      </c>
      <c r="CJ632" s="1323">
        <f t="shared" si="2570"/>
        <v>14486.328</v>
      </c>
      <c r="CK632" s="1323">
        <f t="shared" si="2570"/>
        <v>14486.328</v>
      </c>
      <c r="CL632" s="1323">
        <f t="shared" si="2570"/>
        <v>14486.328</v>
      </c>
      <c r="CM632" s="1322">
        <f t="shared" si="2570"/>
        <v>14486.328</v>
      </c>
      <c r="CN632" s="539" t="str">
        <f t="shared" si="2563"/>
        <v/>
      </c>
      <c r="CO632" s="540" t="str">
        <f t="shared" si="2563"/>
        <v/>
      </c>
      <c r="CP632" s="541" t="str">
        <f t="shared" si="2563"/>
        <v/>
      </c>
      <c r="CQ632" s="541" t="str">
        <f t="shared" si="2563"/>
        <v/>
      </c>
      <c r="CR632" s="541">
        <f t="shared" si="2563"/>
        <v>14486.328</v>
      </c>
      <c r="CS632" s="541">
        <f t="shared" si="2563"/>
        <v>14486.328</v>
      </c>
      <c r="CT632" s="541">
        <f t="shared" si="2563"/>
        <v>14486.328</v>
      </c>
      <c r="CU632" s="542">
        <f t="shared" si="2563"/>
        <v>14486.328</v>
      </c>
      <c r="CV632" s="542">
        <f t="shared" si="2563"/>
        <v>14486.328</v>
      </c>
      <c r="CW632" s="542">
        <f t="shared" si="2563"/>
        <v>14486.328</v>
      </c>
      <c r="CX632" s="541">
        <f t="shared" si="2564"/>
        <v>14486.328</v>
      </c>
      <c r="CY632" s="541">
        <f t="shared" si="2564"/>
        <v>14486.328</v>
      </c>
      <c r="CZ632" s="541">
        <f t="shared" si="2564"/>
        <v>14486.328</v>
      </c>
      <c r="DA632" s="541">
        <f t="shared" si="2564"/>
        <v>14486.328</v>
      </c>
      <c r="DB632" s="541" t="str">
        <f t="shared" si="2564"/>
        <v/>
      </c>
      <c r="DC632" s="540" t="str">
        <f t="shared" si="2564"/>
        <v/>
      </c>
      <c r="DD632" s="539" t="str">
        <f t="shared" si="2564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1">IF(B631="","",B631*B632/B$46/365/$G$1)</f>
        <v/>
      </c>
      <c r="C633" s="623">
        <f t="shared" si="2571"/>
        <v>4.1631366989175203E-2</v>
      </c>
      <c r="D633" s="623">
        <f t="shared" si="2571"/>
        <v>6.0134196762141955E-2</v>
      </c>
      <c r="E633" s="623">
        <f t="shared" si="2571"/>
        <v>7.7315395837039669E-2</v>
      </c>
      <c r="F633" s="623" t="str">
        <f t="shared" si="2571"/>
        <v/>
      </c>
      <c r="G633" s="623">
        <f t="shared" si="2571"/>
        <v>4.9610712328767112E-2</v>
      </c>
      <c r="H633" s="623">
        <f t="shared" si="2571"/>
        <v>9.0201295143212942E-2</v>
      </c>
      <c r="I633" s="623">
        <f t="shared" si="2571"/>
        <v>4.5100647571606471E-2</v>
      </c>
      <c r="J633" s="623">
        <f t="shared" si="2571"/>
        <v>6.7650971357409703E-2</v>
      </c>
      <c r="K633" s="623">
        <f t="shared" si="2571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2">IF(T631="","",T631*T632/T$46/365/$G$1)</f>
        <v/>
      </c>
      <c r="U633" s="623" t="str">
        <f t="shared" si="2572"/>
        <v/>
      </c>
      <c r="V633" s="623" t="str">
        <f t="shared" si="2572"/>
        <v/>
      </c>
      <c r="W633" s="623" t="str">
        <f t="shared" si="2572"/>
        <v/>
      </c>
      <c r="X633" s="623" t="str">
        <f t="shared" si="2572"/>
        <v/>
      </c>
      <c r="Y633" s="623" t="str">
        <f t="shared" si="2572"/>
        <v/>
      </c>
      <c r="Z633" s="623" t="str">
        <f t="shared" si="2572"/>
        <v/>
      </c>
      <c r="AA633" s="623" t="str">
        <f t="shared" si="2572"/>
        <v/>
      </c>
      <c r="AB633" s="623" t="str">
        <f t="shared" si="2572"/>
        <v/>
      </c>
      <c r="AC633" s="623" t="str">
        <f t="shared" si="2572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3">IF(AL631="","",AL631*AL632/AL$46/365/$G$1)</f>
        <v>9.0201295143212942E-2</v>
      </c>
      <c r="AM633" s="623">
        <f t="shared" si="2573"/>
        <v>7.7315395837039669E-2</v>
      </c>
      <c r="AN633" s="623">
        <f t="shared" si="2573"/>
        <v>6.0134196762141955E-2</v>
      </c>
      <c r="AO633" s="623">
        <f t="shared" si="2573"/>
        <v>7.7315395837039669E-2</v>
      </c>
      <c r="AP633" s="623">
        <f t="shared" si="2573"/>
        <v>6.7650971357409703E-2</v>
      </c>
      <c r="AQ633" s="623">
        <f t="shared" si="2573"/>
        <v>6.7650971357409703E-2</v>
      </c>
      <c r="AR633" s="623">
        <f t="shared" si="2573"/>
        <v>3.3825485678704852E-2</v>
      </c>
      <c r="AS633" s="623">
        <f t="shared" si="2573"/>
        <v>6.0134196762141955E-2</v>
      </c>
      <c r="AT633" s="623">
        <f t="shared" si="2573"/>
        <v>6.0134196762141955E-2</v>
      </c>
      <c r="AU633" s="623" t="str">
        <f t="shared" si="2573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4">IF(BD631="","",BD631*BD632/BD$46/365/$G$1)</f>
        <v/>
      </c>
      <c r="BE633" s="623" t="str">
        <f t="shared" si="2574"/>
        <v/>
      </c>
      <c r="BF633" s="623" t="str">
        <f t="shared" si="2574"/>
        <v/>
      </c>
      <c r="BG633" s="623" t="str">
        <f t="shared" si="2574"/>
        <v/>
      </c>
      <c r="BH633" s="623" t="str">
        <f t="shared" si="2574"/>
        <v/>
      </c>
      <c r="BI633" s="623" t="str">
        <f t="shared" si="2574"/>
        <v/>
      </c>
      <c r="BJ633" s="623" t="str">
        <f t="shared" si="2574"/>
        <v/>
      </c>
      <c r="BK633" s="623" t="str">
        <f t="shared" si="2574"/>
        <v/>
      </c>
      <c r="BL633" s="623" t="str">
        <f t="shared" si="2574"/>
        <v/>
      </c>
      <c r="BM633" s="623" t="str">
        <f t="shared" si="2574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70"/>
        <v>6.0134196762141955E-2</v>
      </c>
      <c r="CF633" s="1326">
        <f t="shared" si="2570"/>
        <v>6.0134196762141955E-2</v>
      </c>
      <c r="CG633" s="1326">
        <f t="shared" si="2570"/>
        <v>6.0134196762141955E-2</v>
      </c>
      <c r="CH633" s="1327">
        <f t="shared" si="2570"/>
        <v>6.7650971357409703E-2</v>
      </c>
      <c r="CI633" s="1326">
        <f t="shared" si="2570"/>
        <v>6.7650971357409703E-2</v>
      </c>
      <c r="CJ633" s="1326">
        <f t="shared" si="2570"/>
        <v>7.7315395837039669E-2</v>
      </c>
      <c r="CK633" s="1326">
        <f t="shared" si="2570"/>
        <v>7.7315395837039669E-2</v>
      </c>
      <c r="CL633" s="1326">
        <f t="shared" si="2570"/>
        <v>9.0201295143212942E-2</v>
      </c>
      <c r="CM633" s="1325" t="str">
        <f t="shared" si="2570"/>
        <v/>
      </c>
      <c r="CN633" s="527" t="str">
        <f t="shared" si="2563"/>
        <v/>
      </c>
      <c r="CO633" s="528" t="str">
        <f t="shared" si="2563"/>
        <v/>
      </c>
      <c r="CP633" s="529" t="str">
        <f t="shared" si="2563"/>
        <v/>
      </c>
      <c r="CQ633" s="529" t="str">
        <f t="shared" si="2563"/>
        <v/>
      </c>
      <c r="CR633" s="529" t="str">
        <f t="shared" si="2563"/>
        <v/>
      </c>
      <c r="CS633" s="529" t="str">
        <f t="shared" si="2563"/>
        <v/>
      </c>
      <c r="CT633" s="529" t="str">
        <f t="shared" si="2563"/>
        <v/>
      </c>
      <c r="CU633" s="530" t="str">
        <f t="shared" si="2563"/>
        <v/>
      </c>
      <c r="CV633" s="530" t="str">
        <f t="shared" si="2563"/>
        <v/>
      </c>
      <c r="CW633" s="530" t="str">
        <f t="shared" si="2563"/>
        <v/>
      </c>
      <c r="CX633" s="529" t="str">
        <f t="shared" si="2564"/>
        <v/>
      </c>
      <c r="CY633" s="529" t="str">
        <f t="shared" si="2564"/>
        <v/>
      </c>
      <c r="CZ633" s="529" t="str">
        <f t="shared" si="2564"/>
        <v/>
      </c>
      <c r="DA633" s="529" t="str">
        <f t="shared" si="2564"/>
        <v/>
      </c>
      <c r="DB633" s="529" t="str">
        <f t="shared" si="2564"/>
        <v/>
      </c>
      <c r="DC633" s="528" t="str">
        <f t="shared" si="2564"/>
        <v/>
      </c>
      <c r="DD633" s="527" t="str">
        <f t="shared" si="2564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5"/>
        <v>4</v>
      </c>
      <c r="CF634" s="1323">
        <f t="shared" si="2575"/>
        <v>4.5</v>
      </c>
      <c r="CG634" s="1323">
        <f t="shared" si="2575"/>
        <v>5</v>
      </c>
      <c r="CH634" s="1324">
        <f t="shared" si="2575"/>
        <v>5</v>
      </c>
      <c r="CI634" s="1323">
        <f t="shared" si="2575"/>
        <v>6</v>
      </c>
      <c r="CJ634" s="1323">
        <f t="shared" si="2575"/>
        <v>6</v>
      </c>
      <c r="CK634" s="1323">
        <f t="shared" si="2575"/>
        <v>6</v>
      </c>
      <c r="CL634" s="1323">
        <f t="shared" si="2575"/>
        <v>6.2</v>
      </c>
      <c r="CM634" s="1322" t="str">
        <f t="shared" si="2575"/>
        <v/>
      </c>
      <c r="CN634" s="539" t="str">
        <f t="shared" si="2563"/>
        <v/>
      </c>
      <c r="CO634" s="540" t="str">
        <f t="shared" si="2563"/>
        <v/>
      </c>
      <c r="CP634" s="541" t="str">
        <f t="shared" si="2563"/>
        <v/>
      </c>
      <c r="CQ634" s="541" t="str">
        <f t="shared" si="2563"/>
        <v/>
      </c>
      <c r="CR634" s="541" t="str">
        <f t="shared" si="2563"/>
        <v/>
      </c>
      <c r="CS634" s="541" t="str">
        <f t="shared" si="2563"/>
        <v/>
      </c>
      <c r="CT634" s="541" t="str">
        <f t="shared" si="2563"/>
        <v/>
      </c>
      <c r="CU634" s="542" t="str">
        <f t="shared" si="2563"/>
        <v/>
      </c>
      <c r="CV634" s="542" t="str">
        <f t="shared" si="2563"/>
        <v/>
      </c>
      <c r="CW634" s="542" t="str">
        <f t="shared" si="2563"/>
        <v/>
      </c>
      <c r="CX634" s="541" t="str">
        <f t="shared" si="2564"/>
        <v/>
      </c>
      <c r="CY634" s="541" t="str">
        <f t="shared" si="2564"/>
        <v/>
      </c>
      <c r="CZ634" s="541" t="str">
        <f t="shared" si="2564"/>
        <v/>
      </c>
      <c r="DA634" s="541" t="str">
        <f t="shared" si="2564"/>
        <v/>
      </c>
      <c r="DB634" s="541" t="str">
        <f t="shared" si="2564"/>
        <v/>
      </c>
      <c r="DC634" s="540" t="str">
        <f t="shared" si="2564"/>
        <v/>
      </c>
      <c r="DD634" s="539" t="str">
        <f t="shared" si="2564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6">IF(B634="","",B631*B634)</f>
        <v/>
      </c>
      <c r="C635" s="620">
        <f t="shared" si="2576"/>
        <v>720</v>
      </c>
      <c r="D635" s="620">
        <f t="shared" si="2576"/>
        <v>780</v>
      </c>
      <c r="E635" s="620">
        <f t="shared" si="2576"/>
        <v>840</v>
      </c>
      <c r="F635" s="620" t="str">
        <f t="shared" si="2576"/>
        <v/>
      </c>
      <c r="G635" s="620">
        <f t="shared" si="2576"/>
        <v>594</v>
      </c>
      <c r="H635" s="620">
        <f t="shared" si="2576"/>
        <v>720</v>
      </c>
      <c r="I635" s="620">
        <f t="shared" si="2576"/>
        <v>720</v>
      </c>
      <c r="J635" s="620">
        <f t="shared" si="2576"/>
        <v>660</v>
      </c>
      <c r="K635" s="620">
        <f t="shared" si="2576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7">IF(T634="","",T631*T634)</f>
        <v/>
      </c>
      <c r="U635" s="620" t="str">
        <f t="shared" si="2577"/>
        <v/>
      </c>
      <c r="V635" s="620" t="str">
        <f t="shared" si="2577"/>
        <v/>
      </c>
      <c r="W635" s="620" t="str">
        <f t="shared" si="2577"/>
        <v/>
      </c>
      <c r="X635" s="620" t="str">
        <f t="shared" si="2577"/>
        <v/>
      </c>
      <c r="Y635" s="620" t="str">
        <f t="shared" si="2577"/>
        <v/>
      </c>
      <c r="Z635" s="620" t="str">
        <f t="shared" si="2577"/>
        <v/>
      </c>
      <c r="AA635" s="620" t="str">
        <f t="shared" si="2577"/>
        <v/>
      </c>
      <c r="AB635" s="620" t="str">
        <f t="shared" si="2577"/>
        <v/>
      </c>
      <c r="AC635" s="620" t="str">
        <f t="shared" si="2577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8">IF(AL634="","",AL631*AL634)</f>
        <v>744</v>
      </c>
      <c r="AM635" s="620">
        <f t="shared" si="2578"/>
        <v>720</v>
      </c>
      <c r="AN635" s="620">
        <f t="shared" si="2578"/>
        <v>600</v>
      </c>
      <c r="AO635" s="620">
        <f t="shared" si="2578"/>
        <v>720</v>
      </c>
      <c r="AP635" s="620">
        <f t="shared" si="2578"/>
        <v>540</v>
      </c>
      <c r="AQ635" s="620">
        <f t="shared" si="2578"/>
        <v>480</v>
      </c>
      <c r="AR635" s="620">
        <f t="shared" si="2578"/>
        <v>300</v>
      </c>
      <c r="AS635" s="620">
        <f t="shared" si="2578"/>
        <v>480</v>
      </c>
      <c r="AT635" s="620">
        <f t="shared" si="2578"/>
        <v>720</v>
      </c>
      <c r="AU635" s="620" t="str">
        <f t="shared" si="2578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9">IF(BD634="","",BD631*BD634)</f>
        <v/>
      </c>
      <c r="BE635" s="620" t="str">
        <f t="shared" si="2579"/>
        <v/>
      </c>
      <c r="BF635" s="620" t="str">
        <f t="shared" si="2579"/>
        <v/>
      </c>
      <c r="BG635" s="620" t="str">
        <f t="shared" si="2579"/>
        <v/>
      </c>
      <c r="BH635" s="620" t="str">
        <f t="shared" si="2579"/>
        <v/>
      </c>
      <c r="BI635" s="620" t="str">
        <f t="shared" si="2579"/>
        <v/>
      </c>
      <c r="BJ635" s="620" t="str">
        <f t="shared" si="2579"/>
        <v/>
      </c>
      <c r="BK635" s="620" t="str">
        <f t="shared" si="2579"/>
        <v/>
      </c>
      <c r="BL635" s="620" t="str">
        <f t="shared" si="2579"/>
        <v/>
      </c>
      <c r="BM635" s="620" t="str">
        <f t="shared" si="2579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8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80"/>
        <v>480</v>
      </c>
      <c r="CG635" s="1323">
        <f t="shared" si="2580"/>
        <v>540</v>
      </c>
      <c r="CH635" s="1324">
        <f t="shared" si="2580"/>
        <v>600</v>
      </c>
      <c r="CI635" s="1323">
        <f t="shared" si="2580"/>
        <v>720</v>
      </c>
      <c r="CJ635" s="1323">
        <f t="shared" si="2580"/>
        <v>720</v>
      </c>
      <c r="CK635" s="1323">
        <f t="shared" si="2580"/>
        <v>720</v>
      </c>
      <c r="CL635" s="1323">
        <f t="shared" si="2580"/>
        <v>744</v>
      </c>
      <c r="CM635" s="1322" t="str">
        <f t="shared" si="2580"/>
        <v/>
      </c>
      <c r="CN635" s="539" t="str">
        <f t="shared" si="2563"/>
        <v/>
      </c>
      <c r="CO635" s="540" t="str">
        <f t="shared" si="2563"/>
        <v/>
      </c>
      <c r="CP635" s="541" t="str">
        <f t="shared" si="2563"/>
        <v/>
      </c>
      <c r="CQ635" s="541" t="str">
        <f t="shared" si="2563"/>
        <v/>
      </c>
      <c r="CR635" s="541" t="str">
        <f t="shared" si="2563"/>
        <v/>
      </c>
      <c r="CS635" s="541" t="str">
        <f t="shared" si="2563"/>
        <v/>
      </c>
      <c r="CT635" s="541" t="str">
        <f t="shared" si="2563"/>
        <v/>
      </c>
      <c r="CU635" s="542" t="str">
        <f t="shared" si="2563"/>
        <v/>
      </c>
      <c r="CV635" s="542" t="str">
        <f t="shared" si="2563"/>
        <v/>
      </c>
      <c r="CW635" s="542" t="str">
        <f t="shared" si="2563"/>
        <v/>
      </c>
      <c r="CX635" s="541" t="str">
        <f t="shared" si="2564"/>
        <v/>
      </c>
      <c r="CY635" s="541" t="str">
        <f t="shared" si="2564"/>
        <v/>
      </c>
      <c r="CZ635" s="541" t="str">
        <f t="shared" si="2564"/>
        <v/>
      </c>
      <c r="DA635" s="541" t="str">
        <f t="shared" si="2564"/>
        <v/>
      </c>
      <c r="DB635" s="541" t="str">
        <f t="shared" si="2564"/>
        <v/>
      </c>
      <c r="DC635" s="540" t="str">
        <f t="shared" si="2564"/>
        <v/>
      </c>
      <c r="DD635" s="539" t="str">
        <f t="shared" si="2564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1">IF(DE636&lt;3,"",(SUM(B636:R636)-MIN(B636:R636)-MAX(B636:R636))/(DE636-2))</f>
        <v/>
      </c>
      <c r="CA636" s="580" t="str">
        <f t="shared" ref="CA636:CA643" si="2582">IF(DF636&lt;3,"",(SUM(T636:AJ636)-MIN(T636:AJ636)-MAX(T636:AJ636))/(DF636-2))</f>
        <v/>
      </c>
      <c r="CB636" s="580" t="str">
        <f t="shared" ref="CB636:CB643" si="2583">IF(DG636&lt;3,"",(SUM(AL636:BB636)-MIN(AL636:BB636)-MAX(AL636:BB636))/(DG636-2))</f>
        <v/>
      </c>
      <c r="CC636" s="678" t="str">
        <f t="shared" ref="CC636:CC643" si="2584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1"/>
        <v/>
      </c>
      <c r="CA637" s="588" t="str">
        <f t="shared" si="2582"/>
        <v/>
      </c>
      <c r="CB637" s="588" t="str">
        <f t="shared" si="2583"/>
        <v/>
      </c>
      <c r="CC637" s="679" t="str">
        <f t="shared" si="2584"/>
        <v/>
      </c>
      <c r="CD637" s="1322" t="str">
        <f t="shared" ref="CD637:CI639" si="258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5"/>
        <v/>
      </c>
      <c r="CF637" s="1323" t="str">
        <f t="shared" si="2585"/>
        <v/>
      </c>
      <c r="CG637" s="1323" t="str">
        <f t="shared" si="2585"/>
        <v/>
      </c>
      <c r="CH637" s="1324" t="str">
        <f t="shared" si="2585"/>
        <v/>
      </c>
      <c r="CI637" s="1323" t="str">
        <f t="shared" si="2585"/>
        <v/>
      </c>
      <c r="CJ637" s="1323" t="str">
        <f t="shared" ref="CJ637:CM639" si="2586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6"/>
        <v/>
      </c>
      <c r="CL637" s="1323" t="str">
        <f t="shared" si="2586"/>
        <v/>
      </c>
      <c r="CM637" s="1322" t="str">
        <f t="shared" si="2586"/>
        <v/>
      </c>
      <c r="CN637" s="539" t="str">
        <f t="shared" ref="CN637:CN642" si="2587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4">COUNT(B637:R637)</f>
        <v>0</v>
      </c>
      <c r="DF637" s="98">
        <f t="shared" ref="DF637:DF642" si="2605">COUNT(T637:AJ637)</f>
        <v>0</v>
      </c>
      <c r="DG637" s="98">
        <f t="shared" ref="DG637:DG642" si="2606">COUNT(AL637:BB637)</f>
        <v>0</v>
      </c>
      <c r="DH637" s="98">
        <f t="shared" ref="DH637:DH642" si="2607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1"/>
        <v/>
      </c>
      <c r="CA638" s="588" t="str">
        <f t="shared" si="2582"/>
        <v/>
      </c>
      <c r="CB638" s="588" t="str">
        <f t="shared" si="2583"/>
        <v/>
      </c>
      <c r="CC638" s="679" t="str">
        <f t="shared" si="2584"/>
        <v/>
      </c>
      <c r="CD638" s="1322" t="str">
        <f t="shared" si="2585"/>
        <v/>
      </c>
      <c r="CE638" s="1323" t="str">
        <f t="shared" si="2585"/>
        <v/>
      </c>
      <c r="CF638" s="1323" t="str">
        <f t="shared" si="2585"/>
        <v/>
      </c>
      <c r="CG638" s="1323" t="str">
        <f t="shared" si="2585"/>
        <v/>
      </c>
      <c r="CH638" s="1324" t="str">
        <f t="shared" si="2585"/>
        <v/>
      </c>
      <c r="CI638" s="1323" t="str">
        <f t="shared" si="2585"/>
        <v/>
      </c>
      <c r="CJ638" s="1323" t="str">
        <f t="shared" si="2586"/>
        <v/>
      </c>
      <c r="CK638" s="1323" t="str">
        <f t="shared" si="2586"/>
        <v/>
      </c>
      <c r="CL638" s="1323" t="str">
        <f t="shared" si="2586"/>
        <v/>
      </c>
      <c r="CM638" s="1322" t="str">
        <f t="shared" si="2586"/>
        <v/>
      </c>
      <c r="CN638" s="539" t="str">
        <f t="shared" si="2587"/>
        <v/>
      </c>
      <c r="CO638" s="540" t="str">
        <f t="shared" si="2588"/>
        <v/>
      </c>
      <c r="CP638" s="541" t="str">
        <f t="shared" si="2589"/>
        <v/>
      </c>
      <c r="CQ638" s="541" t="str">
        <f t="shared" si="2590"/>
        <v/>
      </c>
      <c r="CR638" s="541" t="str">
        <f t="shared" si="2591"/>
        <v/>
      </c>
      <c r="CS638" s="541" t="str">
        <f t="shared" si="2592"/>
        <v/>
      </c>
      <c r="CT638" s="541" t="str">
        <f t="shared" si="2593"/>
        <v/>
      </c>
      <c r="CU638" s="542" t="str">
        <f t="shared" si="2594"/>
        <v/>
      </c>
      <c r="CV638" s="542" t="str">
        <f t="shared" si="2595"/>
        <v/>
      </c>
      <c r="CW638" s="542" t="str">
        <f t="shared" si="2596"/>
        <v/>
      </c>
      <c r="CX638" s="541" t="str">
        <f t="shared" si="2597"/>
        <v/>
      </c>
      <c r="CY638" s="541" t="str">
        <f t="shared" si="2598"/>
        <v/>
      </c>
      <c r="CZ638" s="541" t="str">
        <f t="shared" si="2599"/>
        <v/>
      </c>
      <c r="DA638" s="541" t="str">
        <f t="shared" si="2600"/>
        <v/>
      </c>
      <c r="DB638" s="541" t="str">
        <f t="shared" si="2601"/>
        <v/>
      </c>
      <c r="DC638" s="540" t="str">
        <f t="shared" si="2602"/>
        <v/>
      </c>
      <c r="DD638" s="539" t="str">
        <f t="shared" si="2603"/>
        <v/>
      </c>
      <c r="DE638" s="644">
        <f t="shared" si="2604"/>
        <v>0</v>
      </c>
      <c r="DF638" s="98">
        <f t="shared" si="2605"/>
        <v>0</v>
      </c>
      <c r="DG638" s="98">
        <f t="shared" si="2606"/>
        <v>0</v>
      </c>
      <c r="DH638" s="98">
        <f t="shared" si="2607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1"/>
        <v/>
      </c>
      <c r="CA639" s="588" t="str">
        <f t="shared" si="2582"/>
        <v/>
      </c>
      <c r="CB639" s="588" t="str">
        <f t="shared" si="2583"/>
        <v/>
      </c>
      <c r="CC639" s="679" t="str">
        <f t="shared" si="2584"/>
        <v/>
      </c>
      <c r="CD639" s="1322" t="str">
        <f t="shared" si="2585"/>
        <v/>
      </c>
      <c r="CE639" s="1323" t="str">
        <f t="shared" si="2585"/>
        <v/>
      </c>
      <c r="CF639" s="1323" t="str">
        <f t="shared" si="2585"/>
        <v/>
      </c>
      <c r="CG639" s="1323" t="str">
        <f t="shared" si="2585"/>
        <v/>
      </c>
      <c r="CH639" s="1324" t="str">
        <f t="shared" si="2585"/>
        <v/>
      </c>
      <c r="CI639" s="1323" t="str">
        <f t="shared" si="2585"/>
        <v/>
      </c>
      <c r="CJ639" s="1323" t="str">
        <f t="shared" si="2586"/>
        <v/>
      </c>
      <c r="CK639" s="1323" t="str">
        <f t="shared" si="2586"/>
        <v/>
      </c>
      <c r="CL639" s="1323" t="str">
        <f t="shared" si="2586"/>
        <v/>
      </c>
      <c r="CM639" s="1322" t="str">
        <f t="shared" si="2586"/>
        <v/>
      </c>
      <c r="CN639" s="539" t="str">
        <f t="shared" si="2587"/>
        <v/>
      </c>
      <c r="CO639" s="540" t="str">
        <f t="shared" si="2588"/>
        <v/>
      </c>
      <c r="CP639" s="541" t="str">
        <f t="shared" si="2589"/>
        <v/>
      </c>
      <c r="CQ639" s="541" t="str">
        <f t="shared" si="2590"/>
        <v/>
      </c>
      <c r="CR639" s="541" t="str">
        <f t="shared" si="2591"/>
        <v/>
      </c>
      <c r="CS639" s="541" t="str">
        <f t="shared" si="2592"/>
        <v/>
      </c>
      <c r="CT639" s="541" t="str">
        <f t="shared" si="2593"/>
        <v/>
      </c>
      <c r="CU639" s="542" t="str">
        <f t="shared" si="2594"/>
        <v/>
      </c>
      <c r="CV639" s="542" t="str">
        <f t="shared" si="2595"/>
        <v/>
      </c>
      <c r="CW639" s="542" t="str">
        <f t="shared" si="2596"/>
        <v/>
      </c>
      <c r="CX639" s="541" t="str">
        <f t="shared" si="2597"/>
        <v/>
      </c>
      <c r="CY639" s="541" t="str">
        <f t="shared" si="2598"/>
        <v/>
      </c>
      <c r="CZ639" s="541" t="str">
        <f t="shared" si="2599"/>
        <v/>
      </c>
      <c r="DA639" s="541" t="str">
        <f t="shared" si="2600"/>
        <v/>
      </c>
      <c r="DB639" s="541" t="str">
        <f t="shared" si="2601"/>
        <v/>
      </c>
      <c r="DC639" s="540" t="str">
        <f t="shared" si="2602"/>
        <v/>
      </c>
      <c r="DD639" s="539" t="str">
        <f t="shared" si="2603"/>
        <v/>
      </c>
      <c r="DE639" s="644">
        <f t="shared" si="2604"/>
        <v>0</v>
      </c>
      <c r="DF639" s="98">
        <f t="shared" si="2605"/>
        <v>0</v>
      </c>
      <c r="DG639" s="98">
        <f t="shared" si="2606"/>
        <v>0</v>
      </c>
      <c r="DH639" s="98">
        <f t="shared" si="2607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1"/>
        <v>2.9550863247198009E-2</v>
      </c>
      <c r="CA640" s="613">
        <f t="shared" si="2582"/>
        <v>0</v>
      </c>
      <c r="CB640" s="613">
        <f t="shared" si="2583"/>
        <v>5.4162077736760947E-2</v>
      </c>
      <c r="CC640" s="682">
        <f t="shared" si="2584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8"/>
        <v>3.1563004803415763E-2</v>
      </c>
      <c r="CG640" s="1326">
        <f t="shared" si="2608"/>
        <v>3.4586484018264849E-2</v>
      </c>
      <c r="CH640" s="1327">
        <f t="shared" si="2608"/>
        <v>4.4188206724782061E-2</v>
      </c>
      <c r="CI640" s="1326">
        <f t="shared" si="2608"/>
        <v>5.8917608966376094E-2</v>
      </c>
      <c r="CJ640" s="1326">
        <f t="shared" si="2608"/>
        <v>7.5751211528197832E-2</v>
      </c>
      <c r="CK640" s="1326">
        <f t="shared" si="2608"/>
        <v>8.3098001245330011E-2</v>
      </c>
      <c r="CL640" s="1326">
        <f t="shared" si="2608"/>
        <v>8.8376413449564123E-2</v>
      </c>
      <c r="CM640" s="1325">
        <f t="shared" si="2608"/>
        <v>9.4969144280377157E-2</v>
      </c>
      <c r="CN640" s="527" t="str">
        <f t="shared" si="2587"/>
        <v/>
      </c>
      <c r="CO640" s="528" t="str">
        <f t="shared" si="2588"/>
        <v/>
      </c>
      <c r="CP640" s="529" t="str">
        <f t="shared" si="2589"/>
        <v/>
      </c>
      <c r="CQ640" s="529" t="str">
        <f t="shared" si="2590"/>
        <v/>
      </c>
      <c r="CR640" s="529">
        <f t="shared" si="2591"/>
        <v>0</v>
      </c>
      <c r="CS640" s="529">
        <f t="shared" si="2592"/>
        <v>0</v>
      </c>
      <c r="CT640" s="529">
        <f t="shared" si="2593"/>
        <v>0</v>
      </c>
      <c r="CU640" s="530">
        <f t="shared" si="2594"/>
        <v>0</v>
      </c>
      <c r="CV640" s="530">
        <f t="shared" si="2595"/>
        <v>0</v>
      </c>
      <c r="CW640" s="530">
        <f t="shared" si="2596"/>
        <v>0</v>
      </c>
      <c r="CX640" s="529">
        <f t="shared" si="2597"/>
        <v>0</v>
      </c>
      <c r="CY640" s="529">
        <f t="shared" si="2598"/>
        <v>0</v>
      </c>
      <c r="CZ640" s="529">
        <f t="shared" si="2599"/>
        <v>0</v>
      </c>
      <c r="DA640" s="529">
        <f t="shared" si="2600"/>
        <v>0</v>
      </c>
      <c r="DB640" s="529" t="str">
        <f t="shared" si="2601"/>
        <v/>
      </c>
      <c r="DC640" s="528" t="str">
        <f t="shared" si="2602"/>
        <v/>
      </c>
      <c r="DD640" s="527" t="str">
        <f t="shared" si="2603"/>
        <v/>
      </c>
      <c r="DE640" s="644">
        <f t="shared" si="2604"/>
        <v>10</v>
      </c>
      <c r="DF640" s="98">
        <f t="shared" si="2605"/>
        <v>10</v>
      </c>
      <c r="DG640" s="98">
        <f t="shared" si="2606"/>
        <v>10</v>
      </c>
      <c r="DH640" s="98">
        <f t="shared" si="2607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1"/>
        <v/>
      </c>
      <c r="CA641" s="588" t="str">
        <f t="shared" si="2582"/>
        <v/>
      </c>
      <c r="CB641" s="588" t="str">
        <f t="shared" si="2583"/>
        <v/>
      </c>
      <c r="CC641" s="679" t="str">
        <f t="shared" si="2584"/>
        <v/>
      </c>
      <c r="CD641" s="1322" t="str">
        <f t="shared" ref="CD641:CM641" si="260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9"/>
        <v/>
      </c>
      <c r="CF641" s="1323" t="str">
        <f t="shared" si="2609"/>
        <v/>
      </c>
      <c r="CG641" s="1323" t="str">
        <f t="shared" si="2609"/>
        <v/>
      </c>
      <c r="CH641" s="1324" t="str">
        <f t="shared" si="2609"/>
        <v/>
      </c>
      <c r="CI641" s="1323" t="str">
        <f t="shared" si="2609"/>
        <v/>
      </c>
      <c r="CJ641" s="1323" t="str">
        <f t="shared" si="2609"/>
        <v/>
      </c>
      <c r="CK641" s="1323" t="str">
        <f t="shared" si="2609"/>
        <v/>
      </c>
      <c r="CL641" s="1323" t="str">
        <f t="shared" si="2609"/>
        <v/>
      </c>
      <c r="CM641" s="1322" t="str">
        <f t="shared" si="2609"/>
        <v/>
      </c>
      <c r="CN641" s="539" t="str">
        <f t="shared" si="2587"/>
        <v/>
      </c>
      <c r="CO641" s="540" t="str">
        <f t="shared" si="2588"/>
        <v/>
      </c>
      <c r="CP641" s="541" t="str">
        <f t="shared" si="2589"/>
        <v/>
      </c>
      <c r="CQ641" s="541" t="str">
        <f t="shared" si="2590"/>
        <v/>
      </c>
      <c r="CR641" s="541" t="str">
        <f t="shared" si="2591"/>
        <v/>
      </c>
      <c r="CS641" s="541" t="str">
        <f t="shared" si="2592"/>
        <v/>
      </c>
      <c r="CT641" s="541" t="str">
        <f t="shared" si="2593"/>
        <v/>
      </c>
      <c r="CU641" s="542" t="str">
        <f t="shared" si="2594"/>
        <v/>
      </c>
      <c r="CV641" s="542" t="str">
        <f t="shared" si="2595"/>
        <v/>
      </c>
      <c r="CW641" s="542" t="str">
        <f t="shared" si="2596"/>
        <v/>
      </c>
      <c r="CX641" s="541" t="str">
        <f t="shared" si="2597"/>
        <v/>
      </c>
      <c r="CY641" s="541" t="str">
        <f t="shared" si="2598"/>
        <v/>
      </c>
      <c r="CZ641" s="541" t="str">
        <f t="shared" si="2599"/>
        <v/>
      </c>
      <c r="DA641" s="541" t="str">
        <f t="shared" si="2600"/>
        <v/>
      </c>
      <c r="DB641" s="541" t="str">
        <f t="shared" si="2601"/>
        <v/>
      </c>
      <c r="DC641" s="540" t="str">
        <f t="shared" si="2602"/>
        <v/>
      </c>
      <c r="DD641" s="539" t="str">
        <f t="shared" si="2603"/>
        <v/>
      </c>
      <c r="DE641" s="644">
        <f t="shared" si="2604"/>
        <v>0</v>
      </c>
      <c r="DF641" s="98">
        <f t="shared" si="2605"/>
        <v>0</v>
      </c>
      <c r="DG641" s="98">
        <f t="shared" si="2606"/>
        <v>0</v>
      </c>
      <c r="DH641" s="98">
        <f t="shared" si="2607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1"/>
        <v>692.5</v>
      </c>
      <c r="CA642" s="588">
        <f t="shared" si="2582"/>
        <v>0</v>
      </c>
      <c r="CB642" s="588">
        <f t="shared" si="2583"/>
        <v>838.5</v>
      </c>
      <c r="CC642" s="679">
        <f t="shared" si="2584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1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10"/>
        <v>540</v>
      </c>
      <c r="CG642" s="1323">
        <f t="shared" si="2610"/>
        <v>660</v>
      </c>
      <c r="CH642" s="1324">
        <f t="shared" si="2610"/>
        <v>768</v>
      </c>
      <c r="CI642" s="1323">
        <f t="shared" si="2610"/>
        <v>780</v>
      </c>
      <c r="CJ642" s="1323">
        <f t="shared" si="2610"/>
        <v>912</v>
      </c>
      <c r="CK642" s="1323">
        <f t="shared" si="2610"/>
        <v>1200</v>
      </c>
      <c r="CL642" s="1323">
        <f t="shared" si="2610"/>
        <v>1440</v>
      </c>
      <c r="CM642" s="1322">
        <f t="shared" si="2610"/>
        <v>1608</v>
      </c>
      <c r="CN642" s="539" t="str">
        <f t="shared" si="2587"/>
        <v/>
      </c>
      <c r="CO642" s="540" t="str">
        <f t="shared" si="2588"/>
        <v/>
      </c>
      <c r="CP642" s="541" t="str">
        <f t="shared" si="2589"/>
        <v/>
      </c>
      <c r="CQ642" s="541" t="str">
        <f t="shared" si="2590"/>
        <v/>
      </c>
      <c r="CR642" s="541">
        <f t="shared" si="2591"/>
        <v>0</v>
      </c>
      <c r="CS642" s="541">
        <f t="shared" si="2592"/>
        <v>0</v>
      </c>
      <c r="CT642" s="541">
        <f t="shared" si="2593"/>
        <v>0</v>
      </c>
      <c r="CU642" s="542">
        <f t="shared" si="2594"/>
        <v>0</v>
      </c>
      <c r="CV642" s="542">
        <f t="shared" si="2595"/>
        <v>0</v>
      </c>
      <c r="CW642" s="542">
        <f t="shared" si="2596"/>
        <v>0</v>
      </c>
      <c r="CX642" s="541">
        <f t="shared" si="2597"/>
        <v>0</v>
      </c>
      <c r="CY642" s="541">
        <f t="shared" si="2598"/>
        <v>0</v>
      </c>
      <c r="CZ642" s="541">
        <f t="shared" si="2599"/>
        <v>0</v>
      </c>
      <c r="DA642" s="541">
        <f t="shared" si="2600"/>
        <v>0</v>
      </c>
      <c r="DB642" s="541" t="str">
        <f t="shared" si="2601"/>
        <v/>
      </c>
      <c r="DC642" s="540" t="str">
        <f t="shared" si="2602"/>
        <v/>
      </c>
      <c r="DD642" s="539" t="str">
        <f t="shared" si="2603"/>
        <v/>
      </c>
      <c r="DE642" s="644">
        <f t="shared" si="2604"/>
        <v>10</v>
      </c>
      <c r="DF642" s="98">
        <f t="shared" si="2605"/>
        <v>10</v>
      </c>
      <c r="DG642" s="98">
        <f t="shared" si="2606"/>
        <v>10</v>
      </c>
      <c r="DH642" s="98">
        <f t="shared" si="2607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1"/>
        <v/>
      </c>
      <c r="CA643" s="580" t="str">
        <f t="shared" si="2582"/>
        <v/>
      </c>
      <c r="CB643" s="580" t="str">
        <f t="shared" si="2583"/>
        <v/>
      </c>
      <c r="CC643" s="678" t="str">
        <f t="shared" si="2584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1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11"/>
        <v/>
      </c>
      <c r="CF645" s="1323" t="str">
        <f t="shared" si="2611"/>
        <v/>
      </c>
      <c r="CG645" s="1323" t="str">
        <f t="shared" si="2611"/>
        <v/>
      </c>
      <c r="CH645" s="1324" t="str">
        <f t="shared" si="2611"/>
        <v/>
      </c>
      <c r="CI645" s="1323" t="str">
        <f t="shared" si="2611"/>
        <v/>
      </c>
      <c r="CJ645" s="1323" t="str">
        <f t="shared" si="2611"/>
        <v/>
      </c>
      <c r="CK645" s="1323" t="str">
        <f t="shared" si="2611"/>
        <v/>
      </c>
      <c r="CL645" s="1323" t="str">
        <f t="shared" si="2611"/>
        <v/>
      </c>
      <c r="CM645" s="1322" t="str">
        <f t="shared" si="2611"/>
        <v/>
      </c>
      <c r="CN645" s="539" t="str">
        <f t="shared" ref="CN645:CW649" si="2612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2"/>
        <v/>
      </c>
      <c r="CP645" s="541" t="str">
        <f t="shared" si="2612"/>
        <v/>
      </c>
      <c r="CQ645" s="541" t="str">
        <f t="shared" si="2612"/>
        <v/>
      </c>
      <c r="CR645" s="541" t="str">
        <f t="shared" si="2612"/>
        <v/>
      </c>
      <c r="CS645" s="541" t="str">
        <f t="shared" si="2612"/>
        <v/>
      </c>
      <c r="CT645" s="541" t="str">
        <f t="shared" si="2612"/>
        <v/>
      </c>
      <c r="CU645" s="542" t="str">
        <f t="shared" si="2612"/>
        <v/>
      </c>
      <c r="CV645" s="542" t="str">
        <f t="shared" si="2612"/>
        <v/>
      </c>
      <c r="CW645" s="542" t="str">
        <f t="shared" si="2612"/>
        <v/>
      </c>
      <c r="CX645" s="541" t="str">
        <f t="shared" ref="CX645:DD649" si="261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3"/>
        <v/>
      </c>
      <c r="CZ645" s="541" t="str">
        <f t="shared" si="2613"/>
        <v/>
      </c>
      <c r="DA645" s="541" t="str">
        <f t="shared" si="2613"/>
        <v/>
      </c>
      <c r="DB645" s="541" t="str">
        <f t="shared" si="2613"/>
        <v/>
      </c>
      <c r="DC645" s="540" t="str">
        <f t="shared" si="2613"/>
        <v/>
      </c>
      <c r="DD645" s="539" t="str">
        <f t="shared" si="2613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4"/>
        <v/>
      </c>
      <c r="CG646" s="1323" t="str">
        <f t="shared" si="2614"/>
        <v/>
      </c>
      <c r="CH646" s="1324" t="str">
        <f t="shared" si="2614"/>
        <v/>
      </c>
      <c r="CI646" s="1323" t="str">
        <f t="shared" si="2614"/>
        <v/>
      </c>
      <c r="CJ646" s="1323" t="str">
        <f t="shared" si="2614"/>
        <v/>
      </c>
      <c r="CK646" s="1323" t="str">
        <f t="shared" si="2614"/>
        <v/>
      </c>
      <c r="CL646" s="1323" t="str">
        <f t="shared" si="2614"/>
        <v/>
      </c>
      <c r="CM646" s="1322" t="str">
        <f t="shared" si="2614"/>
        <v/>
      </c>
      <c r="CN646" s="539" t="str">
        <f t="shared" si="2612"/>
        <v/>
      </c>
      <c r="CO646" s="540" t="str">
        <f t="shared" si="2612"/>
        <v/>
      </c>
      <c r="CP646" s="541" t="str">
        <f t="shared" si="2612"/>
        <v/>
      </c>
      <c r="CQ646" s="541" t="str">
        <f t="shared" si="2612"/>
        <v/>
      </c>
      <c r="CR646" s="541" t="str">
        <f t="shared" si="2612"/>
        <v/>
      </c>
      <c r="CS646" s="541" t="str">
        <f t="shared" si="2612"/>
        <v/>
      </c>
      <c r="CT646" s="541" t="str">
        <f t="shared" si="2612"/>
        <v/>
      </c>
      <c r="CU646" s="542" t="str">
        <f t="shared" si="2612"/>
        <v/>
      </c>
      <c r="CV646" s="542" t="str">
        <f t="shared" si="2612"/>
        <v/>
      </c>
      <c r="CW646" s="542" t="str">
        <f t="shared" si="2612"/>
        <v/>
      </c>
      <c r="CX646" s="541" t="str">
        <f t="shared" si="2613"/>
        <v/>
      </c>
      <c r="CY646" s="541" t="str">
        <f t="shared" si="2613"/>
        <v/>
      </c>
      <c r="CZ646" s="541" t="str">
        <f t="shared" si="2613"/>
        <v/>
      </c>
      <c r="DA646" s="541" t="str">
        <f t="shared" si="2613"/>
        <v/>
      </c>
      <c r="DB646" s="541" t="str">
        <f t="shared" si="2613"/>
        <v/>
      </c>
      <c r="DC646" s="540" t="str">
        <f t="shared" si="2613"/>
        <v/>
      </c>
      <c r="DD646" s="539" t="str">
        <f t="shared" si="2613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4"/>
        <v/>
      </c>
      <c r="CF647" s="1323" t="str">
        <f t="shared" si="2614"/>
        <v/>
      </c>
      <c r="CG647" s="1323" t="str">
        <f t="shared" si="2614"/>
        <v/>
      </c>
      <c r="CH647" s="1324" t="str">
        <f t="shared" si="2614"/>
        <v/>
      </c>
      <c r="CI647" s="1323" t="str">
        <f t="shared" si="2614"/>
        <v/>
      </c>
      <c r="CJ647" s="1323" t="str">
        <f t="shared" si="2614"/>
        <v/>
      </c>
      <c r="CK647" s="1323" t="str">
        <f t="shared" si="2614"/>
        <v/>
      </c>
      <c r="CL647" s="1323" t="str">
        <f t="shared" si="2614"/>
        <v/>
      </c>
      <c r="CM647" s="1322" t="str">
        <f t="shared" si="2614"/>
        <v/>
      </c>
      <c r="CN647" s="539" t="str">
        <f t="shared" si="2612"/>
        <v/>
      </c>
      <c r="CO647" s="540" t="str">
        <f t="shared" si="2612"/>
        <v/>
      </c>
      <c r="CP647" s="541" t="str">
        <f t="shared" si="2612"/>
        <v/>
      </c>
      <c r="CQ647" s="541" t="str">
        <f t="shared" si="2612"/>
        <v/>
      </c>
      <c r="CR647" s="541" t="str">
        <f t="shared" si="2612"/>
        <v/>
      </c>
      <c r="CS647" s="541" t="str">
        <f t="shared" si="2612"/>
        <v/>
      </c>
      <c r="CT647" s="541" t="str">
        <f t="shared" si="2612"/>
        <v/>
      </c>
      <c r="CU647" s="542" t="str">
        <f t="shared" si="2612"/>
        <v/>
      </c>
      <c r="CV647" s="542" t="str">
        <f t="shared" si="2612"/>
        <v/>
      </c>
      <c r="CW647" s="542" t="str">
        <f t="shared" si="2612"/>
        <v/>
      </c>
      <c r="CX647" s="541" t="str">
        <f t="shared" si="2613"/>
        <v/>
      </c>
      <c r="CY647" s="541" t="str">
        <f t="shared" si="2613"/>
        <v/>
      </c>
      <c r="CZ647" s="541" t="str">
        <f t="shared" si="2613"/>
        <v/>
      </c>
      <c r="DA647" s="541" t="str">
        <f t="shared" si="2613"/>
        <v/>
      </c>
      <c r="DB647" s="541" t="str">
        <f t="shared" si="2613"/>
        <v/>
      </c>
      <c r="DC647" s="540" t="str">
        <f t="shared" si="2613"/>
        <v/>
      </c>
      <c r="DD647" s="539" t="str">
        <f t="shared" si="2613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4"/>
        <v/>
      </c>
      <c r="CF648" s="1323" t="str">
        <f t="shared" si="2614"/>
        <v/>
      </c>
      <c r="CG648" s="1323" t="str">
        <f t="shared" si="2614"/>
        <v/>
      </c>
      <c r="CH648" s="1324" t="str">
        <f t="shared" si="2614"/>
        <v/>
      </c>
      <c r="CI648" s="1323" t="str">
        <f t="shared" si="2614"/>
        <v/>
      </c>
      <c r="CJ648" s="1323" t="str">
        <f t="shared" si="2614"/>
        <v/>
      </c>
      <c r="CK648" s="1323" t="str">
        <f t="shared" si="2614"/>
        <v/>
      </c>
      <c r="CL648" s="1323" t="str">
        <f t="shared" si="2614"/>
        <v/>
      </c>
      <c r="CM648" s="1322" t="str">
        <f t="shared" si="2614"/>
        <v/>
      </c>
      <c r="CN648" s="539" t="str">
        <f t="shared" si="2612"/>
        <v/>
      </c>
      <c r="CO648" s="540" t="str">
        <f t="shared" si="2612"/>
        <v/>
      </c>
      <c r="CP648" s="541" t="str">
        <f t="shared" si="2612"/>
        <v/>
      </c>
      <c r="CQ648" s="541" t="str">
        <f t="shared" si="2612"/>
        <v/>
      </c>
      <c r="CR648" s="541" t="str">
        <f t="shared" si="2612"/>
        <v/>
      </c>
      <c r="CS648" s="541" t="str">
        <f t="shared" si="2612"/>
        <v/>
      </c>
      <c r="CT648" s="541" t="str">
        <f t="shared" si="2612"/>
        <v/>
      </c>
      <c r="CU648" s="542" t="str">
        <f t="shared" si="2612"/>
        <v/>
      </c>
      <c r="CV648" s="542" t="str">
        <f t="shared" si="2612"/>
        <v/>
      </c>
      <c r="CW648" s="542" t="str">
        <f t="shared" si="2612"/>
        <v/>
      </c>
      <c r="CX648" s="541" t="str">
        <f t="shared" si="2613"/>
        <v/>
      </c>
      <c r="CY648" s="541" t="str">
        <f t="shared" si="2613"/>
        <v/>
      </c>
      <c r="CZ648" s="541" t="str">
        <f t="shared" si="2613"/>
        <v/>
      </c>
      <c r="DA648" s="541" t="str">
        <f t="shared" si="2613"/>
        <v/>
      </c>
      <c r="DB648" s="541" t="str">
        <f t="shared" si="2613"/>
        <v/>
      </c>
      <c r="DC648" s="540" t="str">
        <f t="shared" si="2613"/>
        <v/>
      </c>
      <c r="DD648" s="539" t="str">
        <f t="shared" si="2613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5">IF(B646="","",((B645*B646*B647*B648)*3630*4.1868)/B$46/365/$G$1)</f>
        <v/>
      </c>
      <c r="C649" s="623" t="str">
        <f t="shared" si="2615"/>
        <v/>
      </c>
      <c r="D649" s="623" t="str">
        <f t="shared" si="2615"/>
        <v/>
      </c>
      <c r="E649" s="623" t="str">
        <f t="shared" si="2615"/>
        <v/>
      </c>
      <c r="F649" s="623" t="str">
        <f t="shared" si="2615"/>
        <v/>
      </c>
      <c r="G649" s="623" t="str">
        <f t="shared" si="2615"/>
        <v/>
      </c>
      <c r="H649" s="623" t="str">
        <f t="shared" si="2615"/>
        <v/>
      </c>
      <c r="I649" s="623" t="str">
        <f t="shared" si="2615"/>
        <v/>
      </c>
      <c r="J649" s="623" t="str">
        <f t="shared" si="2615"/>
        <v/>
      </c>
      <c r="K649" s="623" t="str">
        <f t="shared" si="2615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6">IF(T646="","",((T645*T646*T647*T648)*3630*4.1868)/T$46/365/$G$1)</f>
        <v/>
      </c>
      <c r="U649" s="623" t="str">
        <f t="shared" si="2616"/>
        <v/>
      </c>
      <c r="V649" s="623" t="str">
        <f t="shared" si="2616"/>
        <v/>
      </c>
      <c r="W649" s="623" t="str">
        <f t="shared" si="2616"/>
        <v/>
      </c>
      <c r="X649" s="623" t="str">
        <f t="shared" si="2616"/>
        <v/>
      </c>
      <c r="Y649" s="623" t="str">
        <f t="shared" si="2616"/>
        <v/>
      </c>
      <c r="Z649" s="623" t="str">
        <f t="shared" si="2616"/>
        <v/>
      </c>
      <c r="AA649" s="623" t="str">
        <f t="shared" si="2616"/>
        <v/>
      </c>
      <c r="AB649" s="623" t="str">
        <f t="shared" si="2616"/>
        <v/>
      </c>
      <c r="AC649" s="623" t="str">
        <f t="shared" si="2616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7">IF(AL646="","",((AL645*AL646*AL647*AL648)*3630*4.1868)/AL$46/365/$G$1)</f>
        <v/>
      </c>
      <c r="AM649" s="623" t="str">
        <f t="shared" si="2617"/>
        <v/>
      </c>
      <c r="AN649" s="623" t="str">
        <f t="shared" si="2617"/>
        <v/>
      </c>
      <c r="AO649" s="623" t="str">
        <f t="shared" si="2617"/>
        <v/>
      </c>
      <c r="AP649" s="623" t="str">
        <f t="shared" si="2617"/>
        <v/>
      </c>
      <c r="AQ649" s="623" t="str">
        <f t="shared" si="2617"/>
        <v/>
      </c>
      <c r="AR649" s="623" t="str">
        <f t="shared" si="2617"/>
        <v/>
      </c>
      <c r="AS649" s="623" t="str">
        <f t="shared" si="2617"/>
        <v/>
      </c>
      <c r="AT649" s="623" t="str">
        <f t="shared" si="2617"/>
        <v/>
      </c>
      <c r="AU649" s="623" t="str">
        <f t="shared" si="2617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8">IF(BD646="","",((BD645*BD646*BD647*BD648)*3630*4.1868)/BD$46/365/$G$1)</f>
        <v/>
      </c>
      <c r="BE649" s="623" t="str">
        <f t="shared" si="2618"/>
        <v/>
      </c>
      <c r="BF649" s="623" t="str">
        <f t="shared" si="2618"/>
        <v/>
      </c>
      <c r="BG649" s="623" t="str">
        <f t="shared" si="2618"/>
        <v/>
      </c>
      <c r="BH649" s="623" t="str">
        <f t="shared" si="2618"/>
        <v/>
      </c>
      <c r="BI649" s="623" t="str">
        <f t="shared" si="2618"/>
        <v/>
      </c>
      <c r="BJ649" s="623" t="str">
        <f t="shared" si="2618"/>
        <v/>
      </c>
      <c r="BK649" s="623" t="str">
        <f t="shared" si="2618"/>
        <v/>
      </c>
      <c r="BL649" s="623" t="str">
        <f t="shared" si="2618"/>
        <v/>
      </c>
      <c r="BM649" s="623" t="str">
        <f t="shared" si="2618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4"/>
        <v/>
      </c>
      <c r="CF649" s="1326" t="str">
        <f t="shared" si="2614"/>
        <v/>
      </c>
      <c r="CG649" s="1326" t="str">
        <f t="shared" si="2614"/>
        <v/>
      </c>
      <c r="CH649" s="1327" t="str">
        <f t="shared" si="2614"/>
        <v/>
      </c>
      <c r="CI649" s="1326" t="str">
        <f t="shared" si="2614"/>
        <v/>
      </c>
      <c r="CJ649" s="1326" t="str">
        <f t="shared" si="2614"/>
        <v/>
      </c>
      <c r="CK649" s="1326" t="str">
        <f t="shared" si="2614"/>
        <v/>
      </c>
      <c r="CL649" s="1326" t="str">
        <f t="shared" si="2614"/>
        <v/>
      </c>
      <c r="CM649" s="1325" t="str">
        <f t="shared" si="2614"/>
        <v/>
      </c>
      <c r="CN649" s="527" t="str">
        <f t="shared" si="2612"/>
        <v/>
      </c>
      <c r="CO649" s="528" t="str">
        <f t="shared" si="2612"/>
        <v/>
      </c>
      <c r="CP649" s="529" t="str">
        <f t="shared" si="2612"/>
        <v/>
      </c>
      <c r="CQ649" s="529" t="str">
        <f t="shared" si="2612"/>
        <v/>
      </c>
      <c r="CR649" s="529" t="str">
        <f t="shared" si="2612"/>
        <v/>
      </c>
      <c r="CS649" s="529" t="str">
        <f t="shared" si="2612"/>
        <v/>
      </c>
      <c r="CT649" s="529" t="str">
        <f t="shared" si="2612"/>
        <v/>
      </c>
      <c r="CU649" s="530" t="str">
        <f t="shared" si="2612"/>
        <v/>
      </c>
      <c r="CV649" s="530" t="str">
        <f t="shared" si="2612"/>
        <v/>
      </c>
      <c r="CW649" s="530" t="str">
        <f t="shared" si="2612"/>
        <v/>
      </c>
      <c r="CX649" s="529" t="str">
        <f t="shared" si="2613"/>
        <v/>
      </c>
      <c r="CY649" s="529" t="str">
        <f t="shared" si="2613"/>
        <v/>
      </c>
      <c r="CZ649" s="529" t="str">
        <f t="shared" si="2613"/>
        <v/>
      </c>
      <c r="DA649" s="529" t="str">
        <f t="shared" si="2613"/>
        <v/>
      </c>
      <c r="DB649" s="529" t="str">
        <f t="shared" si="2613"/>
        <v/>
      </c>
      <c r="DC649" s="528" t="str">
        <f t="shared" si="2613"/>
        <v/>
      </c>
      <c r="DD649" s="527" t="str">
        <f t="shared" si="2613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9"/>
        <v/>
      </c>
      <c r="CF651" s="1323" t="str">
        <f t="shared" si="2619"/>
        <v/>
      </c>
      <c r="CG651" s="1323" t="str">
        <f t="shared" si="2619"/>
        <v/>
      </c>
      <c r="CH651" s="1324" t="str">
        <f t="shared" si="2619"/>
        <v/>
      </c>
      <c r="CI651" s="1323" t="str">
        <f t="shared" si="2619"/>
        <v/>
      </c>
      <c r="CJ651" s="1323" t="str">
        <f t="shared" si="2619"/>
        <v/>
      </c>
      <c r="CK651" s="1323" t="str">
        <f t="shared" si="2619"/>
        <v/>
      </c>
      <c r="CL651" s="1323" t="str">
        <f t="shared" si="2619"/>
        <v/>
      </c>
      <c r="CM651" s="1322" t="str">
        <f t="shared" si="2619"/>
        <v/>
      </c>
      <c r="CN651" s="539" t="str">
        <f t="shared" ref="CN651:CW655" si="2620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0"/>
        <v/>
      </c>
      <c r="CP651" s="541" t="str">
        <f t="shared" si="2620"/>
        <v/>
      </c>
      <c r="CQ651" s="541" t="str">
        <f t="shared" si="2620"/>
        <v/>
      </c>
      <c r="CR651" s="541" t="str">
        <f t="shared" si="2620"/>
        <v/>
      </c>
      <c r="CS651" s="541" t="str">
        <f t="shared" si="2620"/>
        <v/>
      </c>
      <c r="CT651" s="541" t="str">
        <f t="shared" si="2620"/>
        <v/>
      </c>
      <c r="CU651" s="542" t="str">
        <f t="shared" si="2620"/>
        <v/>
      </c>
      <c r="CV651" s="542" t="str">
        <f t="shared" si="2620"/>
        <v/>
      </c>
      <c r="CW651" s="542" t="str">
        <f t="shared" si="2620"/>
        <v/>
      </c>
      <c r="CX651" s="541" t="str">
        <f t="shared" ref="CX651:DD655" si="262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1"/>
        <v/>
      </c>
      <c r="CZ651" s="541" t="str">
        <f t="shared" si="2621"/>
        <v/>
      </c>
      <c r="DA651" s="541" t="str">
        <f t="shared" si="2621"/>
        <v/>
      </c>
      <c r="DB651" s="541" t="str">
        <f t="shared" si="2621"/>
        <v/>
      </c>
      <c r="DC651" s="540" t="str">
        <f t="shared" si="2621"/>
        <v/>
      </c>
      <c r="DD651" s="539" t="str">
        <f t="shared" si="2621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2"/>
        <v/>
      </c>
      <c r="CG652" s="1323" t="str">
        <f t="shared" si="2622"/>
        <v/>
      </c>
      <c r="CH652" s="1324" t="str">
        <f t="shared" si="2622"/>
        <v/>
      </c>
      <c r="CI652" s="1323" t="str">
        <f t="shared" si="2622"/>
        <v/>
      </c>
      <c r="CJ652" s="1323" t="str">
        <f t="shared" si="2622"/>
        <v/>
      </c>
      <c r="CK652" s="1323" t="str">
        <f t="shared" si="2622"/>
        <v/>
      </c>
      <c r="CL652" s="1323" t="str">
        <f t="shared" si="2622"/>
        <v/>
      </c>
      <c r="CM652" s="1322" t="str">
        <f t="shared" si="2622"/>
        <v/>
      </c>
      <c r="CN652" s="539" t="str">
        <f t="shared" si="2620"/>
        <v/>
      </c>
      <c r="CO652" s="540" t="str">
        <f t="shared" si="2620"/>
        <v/>
      </c>
      <c r="CP652" s="541" t="str">
        <f t="shared" si="2620"/>
        <v/>
      </c>
      <c r="CQ652" s="541" t="str">
        <f t="shared" si="2620"/>
        <v/>
      </c>
      <c r="CR652" s="541" t="str">
        <f t="shared" si="2620"/>
        <v/>
      </c>
      <c r="CS652" s="541" t="str">
        <f t="shared" si="2620"/>
        <v/>
      </c>
      <c r="CT652" s="541" t="str">
        <f t="shared" si="2620"/>
        <v/>
      </c>
      <c r="CU652" s="542" t="str">
        <f t="shared" si="2620"/>
        <v/>
      </c>
      <c r="CV652" s="542" t="str">
        <f t="shared" si="2620"/>
        <v/>
      </c>
      <c r="CW652" s="542" t="str">
        <f t="shared" si="2620"/>
        <v/>
      </c>
      <c r="CX652" s="541" t="str">
        <f t="shared" si="2621"/>
        <v/>
      </c>
      <c r="CY652" s="541" t="str">
        <f t="shared" si="2621"/>
        <v/>
      </c>
      <c r="CZ652" s="541" t="str">
        <f t="shared" si="2621"/>
        <v/>
      </c>
      <c r="DA652" s="541" t="str">
        <f t="shared" si="2621"/>
        <v/>
      </c>
      <c r="DB652" s="541" t="str">
        <f t="shared" si="2621"/>
        <v/>
      </c>
      <c r="DC652" s="540" t="str">
        <f t="shared" si="2621"/>
        <v/>
      </c>
      <c r="DD652" s="539" t="str">
        <f t="shared" si="2621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2"/>
        <v/>
      </c>
      <c r="CF653" s="1323" t="str">
        <f t="shared" si="2622"/>
        <v/>
      </c>
      <c r="CG653" s="1323" t="str">
        <f t="shared" si="2622"/>
        <v/>
      </c>
      <c r="CH653" s="1324" t="str">
        <f t="shared" si="2622"/>
        <v/>
      </c>
      <c r="CI653" s="1323" t="str">
        <f t="shared" si="2622"/>
        <v/>
      </c>
      <c r="CJ653" s="1323" t="str">
        <f t="shared" si="2622"/>
        <v/>
      </c>
      <c r="CK653" s="1323" t="str">
        <f t="shared" si="2622"/>
        <v/>
      </c>
      <c r="CL653" s="1323" t="str">
        <f t="shared" si="2622"/>
        <v/>
      </c>
      <c r="CM653" s="1322" t="str">
        <f t="shared" si="2622"/>
        <v/>
      </c>
      <c r="CN653" s="539" t="str">
        <f t="shared" si="2620"/>
        <v/>
      </c>
      <c r="CO653" s="540" t="str">
        <f t="shared" si="2620"/>
        <v/>
      </c>
      <c r="CP653" s="541" t="str">
        <f t="shared" si="2620"/>
        <v/>
      </c>
      <c r="CQ653" s="541" t="str">
        <f t="shared" si="2620"/>
        <v/>
      </c>
      <c r="CR653" s="541" t="str">
        <f t="shared" si="2620"/>
        <v/>
      </c>
      <c r="CS653" s="541" t="str">
        <f t="shared" si="2620"/>
        <v/>
      </c>
      <c r="CT653" s="541" t="str">
        <f t="shared" si="2620"/>
        <v/>
      </c>
      <c r="CU653" s="542" t="str">
        <f t="shared" si="2620"/>
        <v/>
      </c>
      <c r="CV653" s="542" t="str">
        <f t="shared" si="2620"/>
        <v/>
      </c>
      <c r="CW653" s="542" t="str">
        <f t="shared" si="2620"/>
        <v/>
      </c>
      <c r="CX653" s="541" t="str">
        <f t="shared" si="2621"/>
        <v/>
      </c>
      <c r="CY653" s="541" t="str">
        <f t="shared" si="2621"/>
        <v/>
      </c>
      <c r="CZ653" s="541" t="str">
        <f t="shared" si="2621"/>
        <v/>
      </c>
      <c r="DA653" s="541" t="str">
        <f t="shared" si="2621"/>
        <v/>
      </c>
      <c r="DB653" s="541" t="str">
        <f t="shared" si="2621"/>
        <v/>
      </c>
      <c r="DC653" s="540" t="str">
        <f t="shared" si="2621"/>
        <v/>
      </c>
      <c r="DD653" s="539" t="str">
        <f t="shared" si="2621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2"/>
        <v/>
      </c>
      <c r="CF654" s="1323" t="str">
        <f t="shared" si="2622"/>
        <v/>
      </c>
      <c r="CG654" s="1323" t="str">
        <f t="shared" si="2622"/>
        <v/>
      </c>
      <c r="CH654" s="1324" t="str">
        <f t="shared" si="2622"/>
        <v/>
      </c>
      <c r="CI654" s="1323" t="str">
        <f t="shared" si="2622"/>
        <v/>
      </c>
      <c r="CJ654" s="1323" t="str">
        <f t="shared" si="2622"/>
        <v/>
      </c>
      <c r="CK654" s="1323" t="str">
        <f t="shared" si="2622"/>
        <v/>
      </c>
      <c r="CL654" s="1323" t="str">
        <f t="shared" si="2622"/>
        <v/>
      </c>
      <c r="CM654" s="1322" t="str">
        <f t="shared" si="2622"/>
        <v/>
      </c>
      <c r="CN654" s="539" t="str">
        <f t="shared" si="2620"/>
        <v/>
      </c>
      <c r="CO654" s="540" t="str">
        <f t="shared" si="2620"/>
        <v/>
      </c>
      <c r="CP654" s="541" t="str">
        <f t="shared" si="2620"/>
        <v/>
      </c>
      <c r="CQ654" s="541" t="str">
        <f t="shared" si="2620"/>
        <v/>
      </c>
      <c r="CR654" s="541" t="str">
        <f t="shared" si="2620"/>
        <v/>
      </c>
      <c r="CS654" s="541" t="str">
        <f t="shared" si="2620"/>
        <v/>
      </c>
      <c r="CT654" s="541" t="str">
        <f t="shared" si="2620"/>
        <v/>
      </c>
      <c r="CU654" s="542" t="str">
        <f t="shared" si="2620"/>
        <v/>
      </c>
      <c r="CV654" s="542" t="str">
        <f t="shared" si="2620"/>
        <v/>
      </c>
      <c r="CW654" s="542" t="str">
        <f t="shared" si="2620"/>
        <v/>
      </c>
      <c r="CX654" s="541" t="str">
        <f t="shared" si="2621"/>
        <v/>
      </c>
      <c r="CY654" s="541" t="str">
        <f t="shared" si="2621"/>
        <v/>
      </c>
      <c r="CZ654" s="541" t="str">
        <f t="shared" si="2621"/>
        <v/>
      </c>
      <c r="DA654" s="541" t="str">
        <f t="shared" si="2621"/>
        <v/>
      </c>
      <c r="DB654" s="541" t="str">
        <f t="shared" si="2621"/>
        <v/>
      </c>
      <c r="DC654" s="540" t="str">
        <f t="shared" si="2621"/>
        <v/>
      </c>
      <c r="DD654" s="539" t="str">
        <f t="shared" si="2621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3">IF(B652="","",((B651*B652*B653*B654)*3630*4.1868)/B$46/365/$G$1)</f>
        <v/>
      </c>
      <c r="C655" s="623" t="str">
        <f t="shared" si="2623"/>
        <v/>
      </c>
      <c r="D655" s="623" t="str">
        <f t="shared" si="2623"/>
        <v/>
      </c>
      <c r="E655" s="623" t="str">
        <f t="shared" si="2623"/>
        <v/>
      </c>
      <c r="F655" s="623" t="str">
        <f t="shared" si="2623"/>
        <v/>
      </c>
      <c r="G655" s="623" t="str">
        <f t="shared" si="2623"/>
        <v/>
      </c>
      <c r="H655" s="623" t="str">
        <f t="shared" si="2623"/>
        <v/>
      </c>
      <c r="I655" s="623" t="str">
        <f t="shared" si="2623"/>
        <v/>
      </c>
      <c r="J655" s="623" t="str">
        <f t="shared" si="2623"/>
        <v/>
      </c>
      <c r="K655" s="623" t="str">
        <f t="shared" si="2623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4">IF(T652="","",((T651*T652*T653*T654)*3630*4.1868)/T$46/365/$G$1)</f>
        <v/>
      </c>
      <c r="U655" s="623" t="str">
        <f t="shared" si="2624"/>
        <v/>
      </c>
      <c r="V655" s="623" t="str">
        <f t="shared" si="2624"/>
        <v/>
      </c>
      <c r="W655" s="623" t="str">
        <f t="shared" si="2624"/>
        <v/>
      </c>
      <c r="X655" s="623" t="str">
        <f t="shared" si="2624"/>
        <v/>
      </c>
      <c r="Y655" s="623" t="str">
        <f t="shared" si="2624"/>
        <v/>
      </c>
      <c r="Z655" s="623" t="str">
        <f t="shared" si="2624"/>
        <v/>
      </c>
      <c r="AA655" s="623" t="str">
        <f t="shared" si="2624"/>
        <v/>
      </c>
      <c r="AB655" s="623" t="str">
        <f t="shared" si="2624"/>
        <v/>
      </c>
      <c r="AC655" s="623" t="str">
        <f t="shared" si="2624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5">IF(AL652="","",((AL651*AL652*AL653*AL654)*3630*4.1868)/AL$46/365/$G$1)</f>
        <v/>
      </c>
      <c r="AM655" s="623" t="str">
        <f t="shared" si="2625"/>
        <v/>
      </c>
      <c r="AN655" s="623" t="str">
        <f t="shared" si="2625"/>
        <v/>
      </c>
      <c r="AO655" s="623" t="str">
        <f t="shared" si="2625"/>
        <v/>
      </c>
      <c r="AP655" s="623" t="str">
        <f t="shared" si="2625"/>
        <v/>
      </c>
      <c r="AQ655" s="623" t="str">
        <f t="shared" si="2625"/>
        <v/>
      </c>
      <c r="AR655" s="623" t="str">
        <f t="shared" si="2625"/>
        <v/>
      </c>
      <c r="AS655" s="623" t="str">
        <f t="shared" si="2625"/>
        <v/>
      </c>
      <c r="AT655" s="623" t="str">
        <f t="shared" si="2625"/>
        <v/>
      </c>
      <c r="AU655" s="623" t="str">
        <f t="shared" si="2625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6">IF(BD652="","",((BD651*BD652*BD653*BD654)*3630*4.1868)/BD$46/365/$G$1)</f>
        <v/>
      </c>
      <c r="BE655" s="623" t="str">
        <f t="shared" si="2626"/>
        <v/>
      </c>
      <c r="BF655" s="623" t="str">
        <f t="shared" si="2626"/>
        <v/>
      </c>
      <c r="BG655" s="623" t="str">
        <f t="shared" si="2626"/>
        <v/>
      </c>
      <c r="BH655" s="623" t="str">
        <f t="shared" si="2626"/>
        <v/>
      </c>
      <c r="BI655" s="623" t="str">
        <f t="shared" si="2626"/>
        <v/>
      </c>
      <c r="BJ655" s="623" t="str">
        <f t="shared" si="2626"/>
        <v/>
      </c>
      <c r="BK655" s="623" t="str">
        <f t="shared" si="2626"/>
        <v/>
      </c>
      <c r="BL655" s="623" t="str">
        <f t="shared" si="2626"/>
        <v/>
      </c>
      <c r="BM655" s="623" t="str">
        <f t="shared" si="2626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2"/>
        <v/>
      </c>
      <c r="CF655" s="1326" t="str">
        <f t="shared" si="2622"/>
        <v/>
      </c>
      <c r="CG655" s="1326" t="str">
        <f t="shared" si="2622"/>
        <v/>
      </c>
      <c r="CH655" s="1327" t="str">
        <f t="shared" si="2622"/>
        <v/>
      </c>
      <c r="CI655" s="1326" t="str">
        <f t="shared" si="2622"/>
        <v/>
      </c>
      <c r="CJ655" s="1326" t="str">
        <f t="shared" si="2622"/>
        <v/>
      </c>
      <c r="CK655" s="1326" t="str">
        <f t="shared" si="2622"/>
        <v/>
      </c>
      <c r="CL655" s="1326" t="str">
        <f t="shared" si="2622"/>
        <v/>
      </c>
      <c r="CM655" s="1325" t="str">
        <f t="shared" si="2622"/>
        <v/>
      </c>
      <c r="CN655" s="527" t="str">
        <f t="shared" si="2620"/>
        <v/>
      </c>
      <c r="CO655" s="528" t="str">
        <f t="shared" si="2620"/>
        <v/>
      </c>
      <c r="CP655" s="529" t="str">
        <f t="shared" si="2620"/>
        <v/>
      </c>
      <c r="CQ655" s="529" t="str">
        <f t="shared" si="2620"/>
        <v/>
      </c>
      <c r="CR655" s="529" t="str">
        <f t="shared" si="2620"/>
        <v/>
      </c>
      <c r="CS655" s="529" t="str">
        <f t="shared" si="2620"/>
        <v/>
      </c>
      <c r="CT655" s="529" t="str">
        <f t="shared" si="2620"/>
        <v/>
      </c>
      <c r="CU655" s="530" t="str">
        <f t="shared" si="2620"/>
        <v/>
      </c>
      <c r="CV655" s="530" t="str">
        <f t="shared" si="2620"/>
        <v/>
      </c>
      <c r="CW655" s="530" t="str">
        <f t="shared" si="2620"/>
        <v/>
      </c>
      <c r="CX655" s="529" t="str">
        <f t="shared" si="2621"/>
        <v/>
      </c>
      <c r="CY655" s="529" t="str">
        <f t="shared" si="2621"/>
        <v/>
      </c>
      <c r="CZ655" s="529" t="str">
        <f t="shared" si="2621"/>
        <v/>
      </c>
      <c r="DA655" s="529" t="str">
        <f t="shared" si="2621"/>
        <v/>
      </c>
      <c r="DB655" s="529" t="str">
        <f t="shared" si="2621"/>
        <v/>
      </c>
      <c r="DC655" s="528" t="str">
        <f t="shared" si="2621"/>
        <v/>
      </c>
      <c r="DD655" s="527" t="str">
        <f t="shared" si="2621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7">IF(DE657&lt;3,"",(SUM(B657:R657)-MIN(B657:R657)-MAX(B657:R657))/(DE657-2))</f>
        <v/>
      </c>
      <c r="CA657" s="588" t="str">
        <f t="shared" ref="CA657:CA664" si="2628">IF(DF657&lt;3,"",(SUM(T657:AJ657)-MIN(T657:AJ657)-MAX(T657:AJ657))/(DF657-2))</f>
        <v/>
      </c>
      <c r="CB657" s="588" t="str">
        <f t="shared" ref="CB657:CB664" si="2629">IF(DG657&lt;3,"",(SUM(AL657:BB657)-MIN(AL657:BB657)-MAX(AL657:BB657))/(DG657-2))</f>
        <v/>
      </c>
      <c r="CC657" s="679" t="str">
        <f t="shared" ref="CC657:CC664" si="2630">IF(DH657&lt;3,"",(SUM(BD657:BT657)-MIN(BD657:BT657)-MAX(BD657:BT657))/(DH657-2))</f>
        <v/>
      </c>
      <c r="CD657" s="1322" t="str">
        <f t="shared" ref="CD657:CM657" si="263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31"/>
        <v/>
      </c>
      <c r="CF657" s="1323" t="str">
        <f t="shared" si="2631"/>
        <v/>
      </c>
      <c r="CG657" s="1323" t="str">
        <f t="shared" si="2631"/>
        <v/>
      </c>
      <c r="CH657" s="1324" t="str">
        <f t="shared" si="2631"/>
        <v/>
      </c>
      <c r="CI657" s="1323" t="str">
        <f t="shared" si="2631"/>
        <v/>
      </c>
      <c r="CJ657" s="1323" t="str">
        <f t="shared" si="2631"/>
        <v/>
      </c>
      <c r="CK657" s="1323" t="str">
        <f t="shared" si="2631"/>
        <v/>
      </c>
      <c r="CL657" s="1323" t="str">
        <f t="shared" si="2631"/>
        <v/>
      </c>
      <c r="CM657" s="1322" t="str">
        <f t="shared" si="2631"/>
        <v/>
      </c>
      <c r="CN657" s="539" t="str">
        <f t="shared" ref="CN657:CN664" si="2632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3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9">COUNT(B657:R657)</f>
        <v>0</v>
      </c>
      <c r="DF657" s="98">
        <f t="shared" ref="DF657:DF664" si="2650">COUNT(T657:AJ657)</f>
        <v>0</v>
      </c>
      <c r="DG657" s="98">
        <f t="shared" ref="DG657:DG664" si="2651">COUNT(AL657:BB657)</f>
        <v>0</v>
      </c>
      <c r="DH657" s="98">
        <f t="shared" ref="DH657:DH664" si="2652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7"/>
        <v/>
      </c>
      <c r="CA658" s="588" t="str">
        <f t="shared" si="2628"/>
        <v/>
      </c>
      <c r="CB658" s="588" t="str">
        <f t="shared" si="2629"/>
        <v/>
      </c>
      <c r="CC658" s="679" t="str">
        <f t="shared" si="263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3"/>
        <v/>
      </c>
      <c r="CG658" s="1323" t="str">
        <f t="shared" si="2653"/>
        <v/>
      </c>
      <c r="CH658" s="1324" t="str">
        <f t="shared" si="2653"/>
        <v/>
      </c>
      <c r="CI658" s="1323" t="str">
        <f t="shared" si="2653"/>
        <v/>
      </c>
      <c r="CJ658" s="1323" t="str">
        <f t="shared" si="2653"/>
        <v/>
      </c>
      <c r="CK658" s="1323" t="str">
        <f t="shared" si="2653"/>
        <v/>
      </c>
      <c r="CL658" s="1323" t="str">
        <f t="shared" si="2653"/>
        <v/>
      </c>
      <c r="CM658" s="1322" t="str">
        <f t="shared" si="2653"/>
        <v/>
      </c>
      <c r="CN658" s="539" t="str">
        <f t="shared" si="2632"/>
        <v/>
      </c>
      <c r="CO658" s="540" t="str">
        <f t="shared" si="2633"/>
        <v/>
      </c>
      <c r="CP658" s="541" t="str">
        <f t="shared" si="2634"/>
        <v/>
      </c>
      <c r="CQ658" s="541" t="str">
        <f t="shared" si="2635"/>
        <v/>
      </c>
      <c r="CR658" s="541" t="str">
        <f t="shared" si="2636"/>
        <v/>
      </c>
      <c r="CS658" s="541" t="str">
        <f t="shared" si="2637"/>
        <v/>
      </c>
      <c r="CT658" s="541" t="str">
        <f t="shared" si="2638"/>
        <v/>
      </c>
      <c r="CU658" s="542" t="str">
        <f t="shared" si="2639"/>
        <v/>
      </c>
      <c r="CV658" s="542" t="str">
        <f t="shared" si="2640"/>
        <v/>
      </c>
      <c r="CW658" s="542" t="str">
        <f t="shared" si="2641"/>
        <v/>
      </c>
      <c r="CX658" s="541" t="str">
        <f t="shared" si="2642"/>
        <v/>
      </c>
      <c r="CY658" s="541" t="str">
        <f t="shared" si="2643"/>
        <v/>
      </c>
      <c r="CZ658" s="541" t="str">
        <f t="shared" si="2644"/>
        <v/>
      </c>
      <c r="DA658" s="541" t="str">
        <f t="shared" si="2645"/>
        <v/>
      </c>
      <c r="DB658" s="541" t="str">
        <f t="shared" si="2646"/>
        <v/>
      </c>
      <c r="DC658" s="540" t="str">
        <f t="shared" si="2647"/>
        <v/>
      </c>
      <c r="DD658" s="539" t="str">
        <f t="shared" si="2648"/>
        <v/>
      </c>
      <c r="DE658" s="644">
        <f t="shared" si="2649"/>
        <v>0</v>
      </c>
      <c r="DF658" s="98">
        <f t="shared" si="2650"/>
        <v>0</v>
      </c>
      <c r="DG658" s="98">
        <f t="shared" si="2651"/>
        <v>0</v>
      </c>
      <c r="DH658" s="98">
        <f t="shared" si="2652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7"/>
        <v/>
      </c>
      <c r="CA659" s="588" t="str">
        <f t="shared" si="2628"/>
        <v/>
      </c>
      <c r="CB659" s="588" t="str">
        <f t="shared" si="2629"/>
        <v/>
      </c>
      <c r="CC659" s="679" t="str">
        <f t="shared" si="263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3"/>
        <v/>
      </c>
      <c r="CF659" s="1323" t="str">
        <f t="shared" si="2653"/>
        <v/>
      </c>
      <c r="CG659" s="1323" t="str">
        <f t="shared" si="2653"/>
        <v/>
      </c>
      <c r="CH659" s="1324" t="str">
        <f t="shared" si="2653"/>
        <v/>
      </c>
      <c r="CI659" s="1323" t="str">
        <f t="shared" si="2653"/>
        <v/>
      </c>
      <c r="CJ659" s="1323" t="str">
        <f t="shared" si="2653"/>
        <v/>
      </c>
      <c r="CK659" s="1323" t="str">
        <f t="shared" si="2653"/>
        <v/>
      </c>
      <c r="CL659" s="1323" t="str">
        <f t="shared" si="2653"/>
        <v/>
      </c>
      <c r="CM659" s="1322" t="str">
        <f t="shared" si="2653"/>
        <v/>
      </c>
      <c r="CN659" s="539" t="str">
        <f t="shared" si="2632"/>
        <v/>
      </c>
      <c r="CO659" s="540" t="str">
        <f t="shared" si="2633"/>
        <v/>
      </c>
      <c r="CP659" s="541" t="str">
        <f t="shared" si="2634"/>
        <v/>
      </c>
      <c r="CQ659" s="541" t="str">
        <f t="shared" si="2635"/>
        <v/>
      </c>
      <c r="CR659" s="541" t="str">
        <f t="shared" si="2636"/>
        <v/>
      </c>
      <c r="CS659" s="541" t="str">
        <f t="shared" si="2637"/>
        <v/>
      </c>
      <c r="CT659" s="541" t="str">
        <f t="shared" si="2638"/>
        <v/>
      </c>
      <c r="CU659" s="542" t="str">
        <f t="shared" si="2639"/>
        <v/>
      </c>
      <c r="CV659" s="542" t="str">
        <f t="shared" si="2640"/>
        <v/>
      </c>
      <c r="CW659" s="542" t="str">
        <f t="shared" si="2641"/>
        <v/>
      </c>
      <c r="CX659" s="541" t="str">
        <f t="shared" si="2642"/>
        <v/>
      </c>
      <c r="CY659" s="541" t="str">
        <f t="shared" si="2643"/>
        <v/>
      </c>
      <c r="CZ659" s="541" t="str">
        <f t="shared" si="2644"/>
        <v/>
      </c>
      <c r="DA659" s="541" t="str">
        <f t="shared" si="2645"/>
        <v/>
      </c>
      <c r="DB659" s="541" t="str">
        <f t="shared" si="2646"/>
        <v/>
      </c>
      <c r="DC659" s="540" t="str">
        <f t="shared" si="2647"/>
        <v/>
      </c>
      <c r="DD659" s="539" t="str">
        <f t="shared" si="2648"/>
        <v/>
      </c>
      <c r="DE659" s="644">
        <f t="shared" si="2649"/>
        <v>0</v>
      </c>
      <c r="DF659" s="98">
        <f t="shared" si="2650"/>
        <v>0</v>
      </c>
      <c r="DG659" s="98">
        <f t="shared" si="2651"/>
        <v>0</v>
      </c>
      <c r="DH659" s="98">
        <f t="shared" si="2652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7"/>
        <v/>
      </c>
      <c r="CA660" s="588" t="str">
        <f t="shared" si="2628"/>
        <v/>
      </c>
      <c r="CB660" s="588" t="str">
        <f t="shared" si="2629"/>
        <v/>
      </c>
      <c r="CC660" s="679" t="str">
        <f t="shared" si="263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3"/>
        <v/>
      </c>
      <c r="CF660" s="1323" t="str">
        <f t="shared" si="2653"/>
        <v/>
      </c>
      <c r="CG660" s="1323" t="str">
        <f t="shared" si="2653"/>
        <v/>
      </c>
      <c r="CH660" s="1324" t="str">
        <f t="shared" si="2653"/>
        <v/>
      </c>
      <c r="CI660" s="1323" t="str">
        <f t="shared" si="2653"/>
        <v/>
      </c>
      <c r="CJ660" s="1323" t="str">
        <f t="shared" si="2653"/>
        <v/>
      </c>
      <c r="CK660" s="1323" t="str">
        <f t="shared" si="2653"/>
        <v/>
      </c>
      <c r="CL660" s="1323" t="str">
        <f t="shared" si="2653"/>
        <v/>
      </c>
      <c r="CM660" s="1322" t="str">
        <f t="shared" si="2653"/>
        <v/>
      </c>
      <c r="CN660" s="539" t="str">
        <f t="shared" si="2632"/>
        <v/>
      </c>
      <c r="CO660" s="540" t="str">
        <f t="shared" si="2633"/>
        <v/>
      </c>
      <c r="CP660" s="541" t="str">
        <f t="shared" si="2634"/>
        <v/>
      </c>
      <c r="CQ660" s="541" t="str">
        <f t="shared" si="2635"/>
        <v/>
      </c>
      <c r="CR660" s="541" t="str">
        <f t="shared" si="2636"/>
        <v/>
      </c>
      <c r="CS660" s="541" t="str">
        <f t="shared" si="2637"/>
        <v/>
      </c>
      <c r="CT660" s="541" t="str">
        <f t="shared" si="2638"/>
        <v/>
      </c>
      <c r="CU660" s="542" t="str">
        <f t="shared" si="2639"/>
        <v/>
      </c>
      <c r="CV660" s="542" t="str">
        <f t="shared" si="2640"/>
        <v/>
      </c>
      <c r="CW660" s="542" t="str">
        <f t="shared" si="2641"/>
        <v/>
      </c>
      <c r="CX660" s="541" t="str">
        <f t="shared" si="2642"/>
        <v/>
      </c>
      <c r="CY660" s="541" t="str">
        <f t="shared" si="2643"/>
        <v/>
      </c>
      <c r="CZ660" s="541" t="str">
        <f t="shared" si="2644"/>
        <v/>
      </c>
      <c r="DA660" s="541" t="str">
        <f t="shared" si="2645"/>
        <v/>
      </c>
      <c r="DB660" s="541" t="str">
        <f t="shared" si="2646"/>
        <v/>
      </c>
      <c r="DC660" s="540" t="str">
        <f t="shared" si="2647"/>
        <v/>
      </c>
      <c r="DD660" s="539" t="str">
        <f t="shared" si="2648"/>
        <v/>
      </c>
      <c r="DE660" s="644">
        <f t="shared" si="2649"/>
        <v>0</v>
      </c>
      <c r="DF660" s="98">
        <f t="shared" si="2650"/>
        <v>0</v>
      </c>
      <c r="DG660" s="98">
        <f t="shared" si="2651"/>
        <v>0</v>
      </c>
      <c r="DH660" s="98">
        <f t="shared" si="2652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4">IF(B658="","",((B657*B658*B659*B660)*3630*4.1868)/B$46/365/$G$1)</f>
        <v/>
      </c>
      <c r="C661" s="623" t="str">
        <f t="shared" si="2654"/>
        <v/>
      </c>
      <c r="D661" s="623" t="str">
        <f t="shared" si="2654"/>
        <v/>
      </c>
      <c r="E661" s="623" t="str">
        <f t="shared" si="2654"/>
        <v/>
      </c>
      <c r="F661" s="623" t="str">
        <f t="shared" si="2654"/>
        <v/>
      </c>
      <c r="G661" s="623" t="str">
        <f t="shared" si="2654"/>
        <v/>
      </c>
      <c r="H661" s="623" t="str">
        <f t="shared" si="2654"/>
        <v/>
      </c>
      <c r="I661" s="623" t="str">
        <f t="shared" si="2654"/>
        <v/>
      </c>
      <c r="J661" s="623" t="str">
        <f t="shared" si="2654"/>
        <v/>
      </c>
      <c r="K661" s="623" t="str">
        <f t="shared" si="2654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5">IF(T658="","",((T657*T658*T659*T660)*3630*4.1868)/T$46/365/$G$1)</f>
        <v/>
      </c>
      <c r="U661" s="623" t="str">
        <f t="shared" si="2655"/>
        <v/>
      </c>
      <c r="V661" s="623" t="str">
        <f t="shared" si="2655"/>
        <v/>
      </c>
      <c r="W661" s="623" t="str">
        <f t="shared" si="2655"/>
        <v/>
      </c>
      <c r="X661" s="623" t="str">
        <f t="shared" si="2655"/>
        <v/>
      </c>
      <c r="Y661" s="623" t="str">
        <f t="shared" si="2655"/>
        <v/>
      </c>
      <c r="Z661" s="623" t="str">
        <f t="shared" si="2655"/>
        <v/>
      </c>
      <c r="AA661" s="623" t="str">
        <f t="shared" si="2655"/>
        <v/>
      </c>
      <c r="AB661" s="623" t="str">
        <f t="shared" si="2655"/>
        <v/>
      </c>
      <c r="AC661" s="623" t="str">
        <f t="shared" si="2655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6">IF(AL658="","",((AL657*AL658*AL659*AL660)*3630*4.1868)/AL$46/365/$G$1)</f>
        <v/>
      </c>
      <c r="AM661" s="623" t="str">
        <f t="shared" si="2656"/>
        <v/>
      </c>
      <c r="AN661" s="623" t="str">
        <f t="shared" si="2656"/>
        <v/>
      </c>
      <c r="AO661" s="623" t="str">
        <f t="shared" si="2656"/>
        <v/>
      </c>
      <c r="AP661" s="623" t="str">
        <f t="shared" si="2656"/>
        <v/>
      </c>
      <c r="AQ661" s="623" t="str">
        <f t="shared" si="2656"/>
        <v/>
      </c>
      <c r="AR661" s="623" t="str">
        <f t="shared" si="2656"/>
        <v/>
      </c>
      <c r="AS661" s="623" t="str">
        <f t="shared" si="2656"/>
        <v/>
      </c>
      <c r="AT661" s="623" t="str">
        <f t="shared" si="2656"/>
        <v/>
      </c>
      <c r="AU661" s="623" t="str">
        <f t="shared" si="2656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7">IF(BD658="","",((BD657*BD658*BD659*BD660)*3630*4.1868)/BD$46/365/$G$1)</f>
        <v/>
      </c>
      <c r="BE661" s="623" t="str">
        <f t="shared" si="2657"/>
        <v/>
      </c>
      <c r="BF661" s="623" t="str">
        <f t="shared" si="2657"/>
        <v/>
      </c>
      <c r="BG661" s="623" t="str">
        <f t="shared" si="2657"/>
        <v/>
      </c>
      <c r="BH661" s="623" t="str">
        <f t="shared" si="2657"/>
        <v/>
      </c>
      <c r="BI661" s="623" t="str">
        <f t="shared" si="2657"/>
        <v/>
      </c>
      <c r="BJ661" s="623" t="str">
        <f t="shared" si="2657"/>
        <v/>
      </c>
      <c r="BK661" s="623" t="str">
        <f t="shared" si="2657"/>
        <v/>
      </c>
      <c r="BL661" s="623" t="str">
        <f t="shared" si="2657"/>
        <v/>
      </c>
      <c r="BM661" s="623" t="str">
        <f t="shared" si="2657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7"/>
        <v/>
      </c>
      <c r="CA661" s="613" t="str">
        <f t="shared" si="2628"/>
        <v/>
      </c>
      <c r="CB661" s="613" t="str">
        <f t="shared" si="2629"/>
        <v/>
      </c>
      <c r="CC661" s="682" t="str">
        <f t="shared" si="263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3"/>
        <v/>
      </c>
      <c r="CF661" s="1326" t="str">
        <f t="shared" si="2653"/>
        <v/>
      </c>
      <c r="CG661" s="1326" t="str">
        <f t="shared" si="2653"/>
        <v/>
      </c>
      <c r="CH661" s="1327" t="str">
        <f t="shared" si="2653"/>
        <v/>
      </c>
      <c r="CI661" s="1326" t="str">
        <f t="shared" si="2653"/>
        <v/>
      </c>
      <c r="CJ661" s="1326" t="str">
        <f t="shared" si="2653"/>
        <v/>
      </c>
      <c r="CK661" s="1326" t="str">
        <f t="shared" si="2653"/>
        <v/>
      </c>
      <c r="CL661" s="1326" t="str">
        <f t="shared" si="2653"/>
        <v/>
      </c>
      <c r="CM661" s="1325" t="str">
        <f t="shared" si="2653"/>
        <v/>
      </c>
      <c r="CN661" s="527" t="str">
        <f t="shared" si="2632"/>
        <v/>
      </c>
      <c r="CO661" s="528" t="str">
        <f t="shared" si="2633"/>
        <v/>
      </c>
      <c r="CP661" s="529" t="str">
        <f t="shared" si="2634"/>
        <v/>
      </c>
      <c r="CQ661" s="529" t="str">
        <f t="shared" si="2635"/>
        <v/>
      </c>
      <c r="CR661" s="529" t="str">
        <f t="shared" si="2636"/>
        <v/>
      </c>
      <c r="CS661" s="529" t="str">
        <f t="shared" si="2637"/>
        <v/>
      </c>
      <c r="CT661" s="529" t="str">
        <f t="shared" si="2638"/>
        <v/>
      </c>
      <c r="CU661" s="530" t="str">
        <f t="shared" si="2639"/>
        <v/>
      </c>
      <c r="CV661" s="530" t="str">
        <f t="shared" si="2640"/>
        <v/>
      </c>
      <c r="CW661" s="530" t="str">
        <f t="shared" si="2641"/>
        <v/>
      </c>
      <c r="CX661" s="529" t="str">
        <f t="shared" si="2642"/>
        <v/>
      </c>
      <c r="CY661" s="529" t="str">
        <f t="shared" si="2643"/>
        <v/>
      </c>
      <c r="CZ661" s="529" t="str">
        <f t="shared" si="2644"/>
        <v/>
      </c>
      <c r="DA661" s="529" t="str">
        <f t="shared" si="2645"/>
        <v/>
      </c>
      <c r="DB661" s="529" t="str">
        <f t="shared" si="2646"/>
        <v/>
      </c>
      <c r="DC661" s="528" t="str">
        <f t="shared" si="2647"/>
        <v/>
      </c>
      <c r="DD661" s="527" t="str">
        <f t="shared" si="2648"/>
        <v/>
      </c>
      <c r="DE661" s="644">
        <f t="shared" si="2649"/>
        <v>0</v>
      </c>
      <c r="DF661" s="98">
        <f t="shared" si="2650"/>
        <v>0</v>
      </c>
      <c r="DG661" s="98">
        <f t="shared" si="2651"/>
        <v>0</v>
      </c>
      <c r="DH661" s="98">
        <f t="shared" si="2652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7"/>
        <v/>
      </c>
      <c r="CA662" s="588" t="str">
        <f t="shared" si="2628"/>
        <v/>
      </c>
      <c r="CB662" s="588" t="str">
        <f t="shared" si="2629"/>
        <v/>
      </c>
      <c r="CC662" s="679" t="str">
        <f t="shared" si="2630"/>
        <v/>
      </c>
      <c r="CD662" s="1322" t="str">
        <f t="shared" ref="CD662:CM663" si="265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8"/>
        <v/>
      </c>
      <c r="CF662" s="1323" t="str">
        <f t="shared" si="2658"/>
        <v/>
      </c>
      <c r="CG662" s="1323" t="str">
        <f t="shared" si="2658"/>
        <v/>
      </c>
      <c r="CH662" s="1324" t="str">
        <f t="shared" si="2658"/>
        <v/>
      </c>
      <c r="CI662" s="1323" t="str">
        <f t="shared" si="2658"/>
        <v/>
      </c>
      <c r="CJ662" s="1323" t="str">
        <f t="shared" si="2658"/>
        <v/>
      </c>
      <c r="CK662" s="1323" t="str">
        <f t="shared" si="2658"/>
        <v/>
      </c>
      <c r="CL662" s="1323" t="str">
        <f t="shared" si="2658"/>
        <v/>
      </c>
      <c r="CM662" s="1322" t="str">
        <f t="shared" si="2658"/>
        <v/>
      </c>
      <c r="CN662" s="539" t="str">
        <f t="shared" si="2632"/>
        <v/>
      </c>
      <c r="CO662" s="540" t="str">
        <f t="shared" si="2633"/>
        <v/>
      </c>
      <c r="CP662" s="541" t="str">
        <f t="shared" si="2634"/>
        <v/>
      </c>
      <c r="CQ662" s="541" t="str">
        <f t="shared" si="2635"/>
        <v/>
      </c>
      <c r="CR662" s="541" t="str">
        <f t="shared" si="2636"/>
        <v/>
      </c>
      <c r="CS662" s="541" t="str">
        <f t="shared" si="2637"/>
        <v/>
      </c>
      <c r="CT662" s="541" t="str">
        <f t="shared" si="2638"/>
        <v/>
      </c>
      <c r="CU662" s="542" t="str">
        <f t="shared" si="2639"/>
        <v/>
      </c>
      <c r="CV662" s="542" t="str">
        <f t="shared" si="2640"/>
        <v/>
      </c>
      <c r="CW662" s="542" t="str">
        <f t="shared" si="2641"/>
        <v/>
      </c>
      <c r="CX662" s="541" t="str">
        <f t="shared" si="2642"/>
        <v/>
      </c>
      <c r="CY662" s="541" t="str">
        <f t="shared" si="2643"/>
        <v/>
      </c>
      <c r="CZ662" s="541" t="str">
        <f t="shared" si="2644"/>
        <v/>
      </c>
      <c r="DA662" s="541" t="str">
        <f t="shared" si="2645"/>
        <v/>
      </c>
      <c r="DB662" s="541" t="str">
        <f t="shared" si="2646"/>
        <v/>
      </c>
      <c r="DC662" s="540" t="str">
        <f t="shared" si="2647"/>
        <v/>
      </c>
      <c r="DD662" s="539" t="str">
        <f t="shared" si="2648"/>
        <v/>
      </c>
      <c r="DE662" s="644">
        <f t="shared" si="2649"/>
        <v>0</v>
      </c>
      <c r="DF662" s="98">
        <f t="shared" si="2650"/>
        <v>0</v>
      </c>
      <c r="DG662" s="98">
        <f t="shared" si="2651"/>
        <v>0</v>
      </c>
      <c r="DH662" s="98">
        <f t="shared" si="2652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7"/>
        <v/>
      </c>
      <c r="CA663" s="588" t="str">
        <f t="shared" si="2628"/>
        <v/>
      </c>
      <c r="CB663" s="588" t="str">
        <f t="shared" si="2629"/>
        <v/>
      </c>
      <c r="CC663" s="679" t="str">
        <f t="shared" si="2630"/>
        <v/>
      </c>
      <c r="CD663" s="1322" t="str">
        <f t="shared" si="2658"/>
        <v/>
      </c>
      <c r="CE663" s="1323" t="str">
        <f t="shared" ref="CE663:CM676" si="265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9"/>
        <v/>
      </c>
      <c r="CG663" s="1323" t="str">
        <f t="shared" si="2659"/>
        <v/>
      </c>
      <c r="CH663" s="1324" t="str">
        <f t="shared" si="2659"/>
        <v/>
      </c>
      <c r="CI663" s="1323" t="str">
        <f t="shared" si="2659"/>
        <v/>
      </c>
      <c r="CJ663" s="1323" t="str">
        <f t="shared" si="2659"/>
        <v/>
      </c>
      <c r="CK663" s="1323" t="str">
        <f t="shared" si="2659"/>
        <v/>
      </c>
      <c r="CL663" s="1323" t="str">
        <f t="shared" si="2659"/>
        <v/>
      </c>
      <c r="CM663" s="1322" t="str">
        <f t="shared" si="2659"/>
        <v/>
      </c>
      <c r="CN663" s="539" t="str">
        <f t="shared" si="2632"/>
        <v/>
      </c>
      <c r="CO663" s="540" t="str">
        <f t="shared" si="2633"/>
        <v/>
      </c>
      <c r="CP663" s="541" t="str">
        <f t="shared" si="2634"/>
        <v/>
      </c>
      <c r="CQ663" s="541" t="str">
        <f t="shared" si="2635"/>
        <v/>
      </c>
      <c r="CR663" s="541" t="str">
        <f t="shared" si="2636"/>
        <v/>
      </c>
      <c r="CS663" s="541" t="str">
        <f t="shared" si="2637"/>
        <v/>
      </c>
      <c r="CT663" s="541" t="str">
        <f t="shared" si="2638"/>
        <v/>
      </c>
      <c r="CU663" s="542" t="str">
        <f t="shared" si="2639"/>
        <v/>
      </c>
      <c r="CV663" s="542" t="str">
        <f t="shared" si="2640"/>
        <v/>
      </c>
      <c r="CW663" s="542" t="str">
        <f t="shared" si="2641"/>
        <v/>
      </c>
      <c r="CX663" s="541" t="str">
        <f t="shared" si="2642"/>
        <v/>
      </c>
      <c r="CY663" s="541" t="str">
        <f t="shared" si="2643"/>
        <v/>
      </c>
      <c r="CZ663" s="541" t="str">
        <f t="shared" si="2644"/>
        <v/>
      </c>
      <c r="DA663" s="541" t="str">
        <f t="shared" si="2645"/>
        <v/>
      </c>
      <c r="DB663" s="541" t="str">
        <f t="shared" si="2646"/>
        <v/>
      </c>
      <c r="DC663" s="540" t="str">
        <f t="shared" si="2647"/>
        <v/>
      </c>
      <c r="DD663" s="539" t="str">
        <f t="shared" si="2648"/>
        <v/>
      </c>
      <c r="DE663" s="644">
        <f t="shared" si="2649"/>
        <v>0</v>
      </c>
      <c r="DF663" s="98">
        <f t="shared" si="2650"/>
        <v>0</v>
      </c>
      <c r="DG663" s="98">
        <f t="shared" si="2651"/>
        <v>0</v>
      </c>
      <c r="DH663" s="98">
        <f t="shared" si="2652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0">IF(B662="","",B662/B$46*B663/12)</f>
        <v/>
      </c>
      <c r="C664" s="746" t="str">
        <f t="shared" si="2660"/>
        <v/>
      </c>
      <c r="D664" s="746" t="str">
        <f t="shared" si="2660"/>
        <v/>
      </c>
      <c r="E664" s="746" t="str">
        <f t="shared" si="2660"/>
        <v/>
      </c>
      <c r="F664" s="746" t="str">
        <f t="shared" si="2660"/>
        <v/>
      </c>
      <c r="G664" s="746" t="str">
        <f t="shared" si="2660"/>
        <v/>
      </c>
      <c r="H664" s="746" t="str">
        <f t="shared" si="2660"/>
        <v/>
      </c>
      <c r="I664" s="746" t="str">
        <f t="shared" si="2660"/>
        <v/>
      </c>
      <c r="J664" s="746" t="str">
        <f t="shared" si="2660"/>
        <v/>
      </c>
      <c r="K664" s="746" t="str">
        <f t="shared" si="2660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1">IF(T662="","",T662/T$46*T663/12)</f>
        <v/>
      </c>
      <c r="U664" s="746" t="str">
        <f t="shared" si="2661"/>
        <v/>
      </c>
      <c r="V664" s="746" t="str">
        <f t="shared" si="2661"/>
        <v/>
      </c>
      <c r="W664" s="746" t="str">
        <f t="shared" si="2661"/>
        <v/>
      </c>
      <c r="X664" s="746" t="str">
        <f t="shared" si="2661"/>
        <v/>
      </c>
      <c r="Y664" s="746" t="str">
        <f t="shared" si="2661"/>
        <v/>
      </c>
      <c r="Z664" s="746" t="str">
        <f t="shared" si="2661"/>
        <v/>
      </c>
      <c r="AA664" s="746" t="str">
        <f t="shared" si="2661"/>
        <v/>
      </c>
      <c r="AB664" s="746" t="str">
        <f t="shared" si="2661"/>
        <v/>
      </c>
      <c r="AC664" s="746" t="str">
        <f t="shared" si="2661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2">IF(AL662="","",AL662/AL$46*AL663/12)</f>
        <v/>
      </c>
      <c r="AM664" s="746" t="str">
        <f t="shared" si="2662"/>
        <v/>
      </c>
      <c r="AN664" s="746" t="str">
        <f t="shared" si="2662"/>
        <v/>
      </c>
      <c r="AO664" s="746" t="str">
        <f t="shared" si="2662"/>
        <v/>
      </c>
      <c r="AP664" s="746" t="str">
        <f t="shared" si="2662"/>
        <v/>
      </c>
      <c r="AQ664" s="746" t="str">
        <f t="shared" si="2662"/>
        <v/>
      </c>
      <c r="AR664" s="746" t="str">
        <f t="shared" si="2662"/>
        <v/>
      </c>
      <c r="AS664" s="746" t="str">
        <f t="shared" si="2662"/>
        <v/>
      </c>
      <c r="AT664" s="746" t="str">
        <f t="shared" si="2662"/>
        <v/>
      </c>
      <c r="AU664" s="746" t="str">
        <f t="shared" si="2662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3">IF(BJ662="","",BJ662/BJ$46*BJ663/12)</f>
        <v/>
      </c>
      <c r="BK664" s="746" t="str">
        <f t="shared" si="2663"/>
        <v/>
      </c>
      <c r="BL664" s="746" t="str">
        <f t="shared" si="2663"/>
        <v/>
      </c>
      <c r="BM664" s="746" t="str">
        <f t="shared" si="2663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7"/>
        <v/>
      </c>
      <c r="CA664" s="613" t="str">
        <f t="shared" si="2628"/>
        <v/>
      </c>
      <c r="CB664" s="613" t="str">
        <f t="shared" si="2629"/>
        <v/>
      </c>
      <c r="CC664" s="682" t="str">
        <f t="shared" si="263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9"/>
        <v/>
      </c>
      <c r="CF664" s="1326" t="str">
        <f t="shared" si="2659"/>
        <v/>
      </c>
      <c r="CG664" s="1326" t="str">
        <f t="shared" si="2659"/>
        <v/>
      </c>
      <c r="CH664" s="1327" t="str">
        <f t="shared" si="2659"/>
        <v/>
      </c>
      <c r="CI664" s="1326" t="str">
        <f t="shared" si="2659"/>
        <v/>
      </c>
      <c r="CJ664" s="1326" t="str">
        <f t="shared" si="2659"/>
        <v/>
      </c>
      <c r="CK664" s="1326" t="str">
        <f t="shared" si="2659"/>
        <v/>
      </c>
      <c r="CL664" s="1326" t="str">
        <f t="shared" si="2659"/>
        <v/>
      </c>
      <c r="CM664" s="1325" t="str">
        <f t="shared" si="2659"/>
        <v/>
      </c>
      <c r="CN664" s="527" t="str">
        <f t="shared" si="2632"/>
        <v/>
      </c>
      <c r="CO664" s="528" t="str">
        <f t="shared" si="2633"/>
        <v/>
      </c>
      <c r="CP664" s="529" t="str">
        <f t="shared" si="2634"/>
        <v/>
      </c>
      <c r="CQ664" s="529" t="str">
        <f t="shared" si="2635"/>
        <v/>
      </c>
      <c r="CR664" s="529" t="str">
        <f t="shared" si="2636"/>
        <v/>
      </c>
      <c r="CS664" s="529" t="str">
        <f t="shared" si="2637"/>
        <v/>
      </c>
      <c r="CT664" s="529" t="str">
        <f t="shared" si="2638"/>
        <v/>
      </c>
      <c r="CU664" s="530" t="str">
        <f t="shared" si="2639"/>
        <v/>
      </c>
      <c r="CV664" s="530" t="str">
        <f t="shared" si="2640"/>
        <v/>
      </c>
      <c r="CW664" s="530" t="str">
        <f t="shared" si="2641"/>
        <v/>
      </c>
      <c r="CX664" s="529" t="str">
        <f t="shared" si="2642"/>
        <v/>
      </c>
      <c r="CY664" s="529" t="str">
        <f t="shared" si="2643"/>
        <v/>
      </c>
      <c r="CZ664" s="529" t="str">
        <f t="shared" si="2644"/>
        <v/>
      </c>
      <c r="DA664" s="529" t="str">
        <f t="shared" si="2645"/>
        <v/>
      </c>
      <c r="DB664" s="529" t="str">
        <f t="shared" si="2646"/>
        <v/>
      </c>
      <c r="DC664" s="528" t="str">
        <f t="shared" si="2647"/>
        <v/>
      </c>
      <c r="DD664" s="527" t="str">
        <f t="shared" si="2648"/>
        <v/>
      </c>
      <c r="DE664" s="644">
        <f t="shared" si="2649"/>
        <v>0</v>
      </c>
      <c r="DF664" s="98">
        <f t="shared" si="2650"/>
        <v>0</v>
      </c>
      <c r="DG664" s="98">
        <f t="shared" si="2651"/>
        <v>0</v>
      </c>
      <c r="DH664" s="98">
        <f t="shared" si="2652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4">IF(DE666&lt;3,"",(SUM(B666:R666)-MIN(B666:R666)-MAX(B666:R666))/(DE666-2))</f>
        <v>5.375</v>
      </c>
      <c r="CA666" s="588">
        <f t="shared" ref="CA666:CA681" si="2665">IF(DF666&lt;3,"",(SUM(T666:AJ666)-MIN(T666:AJ666)-MAX(T666:AJ666))/(DF666-2))</f>
        <v>4.75</v>
      </c>
      <c r="CB666" s="588">
        <f t="shared" ref="CB666:CB681" si="2666">IF(DG666&lt;3,"",(SUM(AL666:BB666)-MIN(AL666:BB666)-MAX(AL666:BB666))/(DG666-2))</f>
        <v>3.625</v>
      </c>
      <c r="CC666" s="679" t="str">
        <f t="shared" ref="CC666:CC681" si="2667">IF(DH666&lt;3,"",(SUM(BD666:BT666)-MIN(BD666:BT666)-MAX(BD666:BT666))/(DH666-2))</f>
        <v/>
      </c>
      <c r="CD666" s="1322">
        <f t="shared" ref="CD666:CD676" si="266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9"/>
        <v>2</v>
      </c>
      <c r="CF666" s="1323">
        <f t="shared" si="2659"/>
        <v>3</v>
      </c>
      <c r="CG666" s="1323">
        <f t="shared" si="2659"/>
        <v>3</v>
      </c>
      <c r="CH666" s="1324">
        <f t="shared" si="2659"/>
        <v>4</v>
      </c>
      <c r="CI666" s="1323">
        <f t="shared" si="2659"/>
        <v>4</v>
      </c>
      <c r="CJ666" s="1323">
        <f t="shared" si="2659"/>
        <v>4</v>
      </c>
      <c r="CK666" s="1323">
        <f t="shared" si="2659"/>
        <v>4</v>
      </c>
      <c r="CL666" s="1323">
        <f t="shared" si="2659"/>
        <v>5</v>
      </c>
      <c r="CM666" s="1322">
        <f t="shared" si="2659"/>
        <v>5</v>
      </c>
      <c r="CN666" s="539" t="str">
        <f t="shared" ref="CN666:CN676" si="266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6">COUNT(B666:R666)</f>
        <v>10</v>
      </c>
      <c r="DF666" s="98">
        <f t="shared" ref="DF666:DF676" si="2687">COUNT(T666:AJ666)</f>
        <v>10</v>
      </c>
      <c r="DG666" s="98">
        <f t="shared" ref="DG666:DG676" si="2688">COUNT(AL666:BB666)</f>
        <v>10</v>
      </c>
      <c r="DH666" s="98">
        <f t="shared" ref="DH666:DH676" si="2689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0">IF(B666="","",B666/B$46*8/12*5/7*0.5)</f>
        <v>0.1322751322751323</v>
      </c>
      <c r="C667" s="623">
        <f t="shared" si="2690"/>
        <v>0.12820512820512822</v>
      </c>
      <c r="D667" s="623">
        <f t="shared" si="2690"/>
        <v>0.15873015873015875</v>
      </c>
      <c r="E667" s="623">
        <f t="shared" si="2690"/>
        <v>0.13605442176870747</v>
      </c>
      <c r="F667" s="623">
        <f t="shared" si="2690"/>
        <v>0.17857142857142858</v>
      </c>
      <c r="G667" s="623">
        <f t="shared" si="2690"/>
        <v>0.14285714285714285</v>
      </c>
      <c r="H667" s="623">
        <f t="shared" si="2690"/>
        <v>3.9682539682539687E-2</v>
      </c>
      <c r="I667" s="623">
        <f t="shared" si="2690"/>
        <v>0.1984126984126984</v>
      </c>
      <c r="J667" s="623">
        <f t="shared" si="2690"/>
        <v>0.11904761904761904</v>
      </c>
      <c r="K667" s="623">
        <f t="shared" si="2690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1">IF(T666="","",T666/T$46*8/12*5/7*0.5)</f>
        <v>0.1020408163265306</v>
      </c>
      <c r="U667" s="623">
        <f t="shared" si="2691"/>
        <v>0.14880952380952381</v>
      </c>
      <c r="V667" s="623">
        <f t="shared" si="2691"/>
        <v>0.1020408163265306</v>
      </c>
      <c r="W667" s="623">
        <f t="shared" si="2691"/>
        <v>0.15873015873015875</v>
      </c>
      <c r="X667" s="623">
        <f t="shared" si="2691"/>
        <v>0.1322751322751323</v>
      </c>
      <c r="Y667" s="623">
        <f t="shared" si="2691"/>
        <v>0.13605442176870747</v>
      </c>
      <c r="Z667" s="623">
        <f t="shared" si="2691"/>
        <v>0.17006802721088435</v>
      </c>
      <c r="AA667" s="623">
        <f t="shared" si="2691"/>
        <v>0.14880952380952381</v>
      </c>
      <c r="AB667" s="623">
        <f t="shared" si="2691"/>
        <v>0.17006802721088435</v>
      </c>
      <c r="AC667" s="623">
        <f t="shared" si="2691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2">IF(AL666="","",AL666/AL$46*8/12*5/7*0.5)</f>
        <v>0</v>
      </c>
      <c r="AM667" s="623">
        <f t="shared" si="2692"/>
        <v>0.13605442176870747</v>
      </c>
      <c r="AN667" s="623">
        <f t="shared" si="2692"/>
        <v>0.1322751322751323</v>
      </c>
      <c r="AO667" s="623">
        <f t="shared" si="2692"/>
        <v>0.1020408163265306</v>
      </c>
      <c r="AP667" s="623">
        <f t="shared" si="2692"/>
        <v>0.11904761904761904</v>
      </c>
      <c r="AQ667" s="623">
        <f t="shared" si="2692"/>
        <v>0.11904761904761904</v>
      </c>
      <c r="AR667" s="623">
        <f t="shared" si="2692"/>
        <v>0.11904761904761904</v>
      </c>
      <c r="AS667" s="623">
        <f t="shared" si="2692"/>
        <v>0.1322751322751323</v>
      </c>
      <c r="AT667" s="623">
        <f t="shared" si="2692"/>
        <v>5.2910052910052907E-2</v>
      </c>
      <c r="AU667" s="623">
        <f t="shared" si="2692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3">IF(BD666="","",BD666/BD$46*8/12*5/7*0.5)</f>
        <v/>
      </c>
      <c r="BE667" s="623" t="str">
        <f t="shared" si="2693"/>
        <v/>
      </c>
      <c r="BF667" s="623" t="str">
        <f t="shared" si="2693"/>
        <v/>
      </c>
      <c r="BG667" s="623" t="str">
        <f t="shared" si="2693"/>
        <v/>
      </c>
      <c r="BH667" s="623" t="str">
        <f t="shared" si="2693"/>
        <v/>
      </c>
      <c r="BI667" s="623" t="str">
        <f t="shared" si="2693"/>
        <v/>
      </c>
      <c r="BJ667" s="623" t="str">
        <f t="shared" si="2693"/>
        <v/>
      </c>
      <c r="BK667" s="623" t="str">
        <f t="shared" si="2693"/>
        <v/>
      </c>
      <c r="BL667" s="623" t="str">
        <f t="shared" si="2693"/>
        <v/>
      </c>
      <c r="BM667" s="623" t="str">
        <f t="shared" si="2693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4"/>
        <v>0.13934858131286704</v>
      </c>
      <c r="CA667" s="613">
        <f t="shared" si="2665"/>
        <v>0.14585695389266817</v>
      </c>
      <c r="CB667" s="613">
        <f t="shared" si="2666"/>
        <v>0.10983560090702948</v>
      </c>
      <c r="CC667" s="682" t="str">
        <f t="shared" si="2667"/>
        <v/>
      </c>
      <c r="CD667" s="1325">
        <f t="shared" si="2668"/>
        <v>0</v>
      </c>
      <c r="CE667" s="1326">
        <f t="shared" si="2659"/>
        <v>5.2910052910052907E-2</v>
      </c>
      <c r="CF667" s="1326">
        <f t="shared" si="2659"/>
        <v>0.1020408163265306</v>
      </c>
      <c r="CG667" s="1326">
        <f t="shared" si="2659"/>
        <v>0.1020408163265306</v>
      </c>
      <c r="CH667" s="1327">
        <f t="shared" si="2659"/>
        <v>0.11904761904761904</v>
      </c>
      <c r="CI667" s="1326">
        <f t="shared" si="2659"/>
        <v>0.11904761904761904</v>
      </c>
      <c r="CJ667" s="1326">
        <f t="shared" si="2659"/>
        <v>0.11904761904761904</v>
      </c>
      <c r="CK667" s="1326">
        <f t="shared" si="2659"/>
        <v>0.1322751322751323</v>
      </c>
      <c r="CL667" s="1326">
        <f t="shared" si="2659"/>
        <v>0.1322751322751323</v>
      </c>
      <c r="CM667" s="1325">
        <f t="shared" si="2659"/>
        <v>0.13605442176870747</v>
      </c>
      <c r="CN667" s="527" t="str">
        <f t="shared" si="2669"/>
        <v/>
      </c>
      <c r="CO667" s="528" t="str">
        <f t="shared" si="2670"/>
        <v/>
      </c>
      <c r="CP667" s="529" t="str">
        <f t="shared" si="2671"/>
        <v/>
      </c>
      <c r="CQ667" s="529" t="str">
        <f t="shared" si="2672"/>
        <v/>
      </c>
      <c r="CR667" s="529" t="str">
        <f t="shared" si="2673"/>
        <v/>
      </c>
      <c r="CS667" s="529" t="str">
        <f t="shared" si="2674"/>
        <v/>
      </c>
      <c r="CT667" s="529" t="str">
        <f t="shared" si="2675"/>
        <v/>
      </c>
      <c r="CU667" s="530" t="str">
        <f t="shared" si="2676"/>
        <v/>
      </c>
      <c r="CV667" s="530" t="str">
        <f t="shared" si="2677"/>
        <v/>
      </c>
      <c r="CW667" s="530" t="str">
        <f t="shared" si="2678"/>
        <v/>
      </c>
      <c r="CX667" s="529" t="str">
        <f t="shared" si="2679"/>
        <v/>
      </c>
      <c r="CY667" s="529" t="str">
        <f t="shared" si="2680"/>
        <v/>
      </c>
      <c r="CZ667" s="529" t="str">
        <f t="shared" si="2681"/>
        <v/>
      </c>
      <c r="DA667" s="529" t="str">
        <f t="shared" si="2682"/>
        <v/>
      </c>
      <c r="DB667" s="529" t="str">
        <f t="shared" si="2683"/>
        <v/>
      </c>
      <c r="DC667" s="528" t="str">
        <f t="shared" si="2684"/>
        <v/>
      </c>
      <c r="DD667" s="527" t="str">
        <f t="shared" si="2685"/>
        <v/>
      </c>
      <c r="DE667" s="644">
        <f t="shared" si="2686"/>
        <v>10</v>
      </c>
      <c r="DF667" s="98">
        <f t="shared" si="2687"/>
        <v>10</v>
      </c>
      <c r="DG667" s="98">
        <f t="shared" si="2688"/>
        <v>10</v>
      </c>
      <c r="DH667" s="98">
        <f t="shared" si="2689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4"/>
        <v/>
      </c>
      <c r="CA668" s="588" t="str">
        <f t="shared" si="2665"/>
        <v/>
      </c>
      <c r="CB668" s="588" t="str">
        <f t="shared" si="2666"/>
        <v/>
      </c>
      <c r="CC668" s="679" t="str">
        <f t="shared" si="2667"/>
        <v/>
      </c>
      <c r="CD668" s="1322" t="str">
        <f t="shared" si="2668"/>
        <v/>
      </c>
      <c r="CE668" s="1323" t="str">
        <f t="shared" si="2659"/>
        <v/>
      </c>
      <c r="CF668" s="1323" t="str">
        <f t="shared" si="2659"/>
        <v/>
      </c>
      <c r="CG668" s="1323" t="str">
        <f t="shared" si="2659"/>
        <v/>
      </c>
      <c r="CH668" s="1324" t="str">
        <f t="shared" si="2659"/>
        <v/>
      </c>
      <c r="CI668" s="1323" t="str">
        <f t="shared" si="2659"/>
        <v/>
      </c>
      <c r="CJ668" s="1323" t="str">
        <f t="shared" si="2659"/>
        <v/>
      </c>
      <c r="CK668" s="1323" t="str">
        <f t="shared" si="2659"/>
        <v/>
      </c>
      <c r="CL668" s="1323" t="str">
        <f t="shared" si="2659"/>
        <v/>
      </c>
      <c r="CM668" s="1322" t="str">
        <f t="shared" si="2659"/>
        <v/>
      </c>
      <c r="CN668" s="539" t="str">
        <f t="shared" si="2669"/>
        <v/>
      </c>
      <c r="CO668" s="540" t="str">
        <f t="shared" si="2670"/>
        <v/>
      </c>
      <c r="CP668" s="541" t="str">
        <f t="shared" si="2671"/>
        <v/>
      </c>
      <c r="CQ668" s="541" t="str">
        <f t="shared" si="2672"/>
        <v/>
      </c>
      <c r="CR668" s="541" t="str">
        <f t="shared" si="2673"/>
        <v/>
      </c>
      <c r="CS668" s="541" t="str">
        <f t="shared" si="2674"/>
        <v/>
      </c>
      <c r="CT668" s="541" t="str">
        <f t="shared" si="2675"/>
        <v/>
      </c>
      <c r="CU668" s="542" t="str">
        <f t="shared" si="2676"/>
        <v/>
      </c>
      <c r="CV668" s="542" t="str">
        <f t="shared" si="2677"/>
        <v/>
      </c>
      <c r="CW668" s="542" t="str">
        <f t="shared" si="2678"/>
        <v/>
      </c>
      <c r="CX668" s="541" t="str">
        <f t="shared" si="2679"/>
        <v/>
      </c>
      <c r="CY668" s="541" t="str">
        <f t="shared" si="2680"/>
        <v/>
      </c>
      <c r="CZ668" s="541" t="str">
        <f t="shared" si="2681"/>
        <v/>
      </c>
      <c r="DA668" s="541" t="str">
        <f t="shared" si="2682"/>
        <v/>
      </c>
      <c r="DB668" s="541" t="str">
        <f t="shared" si="2683"/>
        <v/>
      </c>
      <c r="DC668" s="540" t="str">
        <f t="shared" si="2684"/>
        <v/>
      </c>
      <c r="DD668" s="539" t="str">
        <f t="shared" si="2685"/>
        <v/>
      </c>
      <c r="DE668" s="644">
        <f t="shared" si="2686"/>
        <v>0</v>
      </c>
      <c r="DF668" s="98">
        <f t="shared" si="2687"/>
        <v>0</v>
      </c>
      <c r="DG668" s="98">
        <f t="shared" si="2688"/>
        <v>0</v>
      </c>
      <c r="DH668" s="98">
        <f t="shared" si="2689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4"/>
        <v/>
      </c>
      <c r="CA669" s="588" t="str">
        <f t="shared" si="2665"/>
        <v/>
      </c>
      <c r="CB669" s="588" t="str">
        <f t="shared" si="2666"/>
        <v/>
      </c>
      <c r="CC669" s="679" t="str">
        <f t="shared" si="2667"/>
        <v/>
      </c>
      <c r="CD669" s="1322" t="str">
        <f t="shared" si="2668"/>
        <v/>
      </c>
      <c r="CE669" s="1323" t="str">
        <f t="shared" si="2659"/>
        <v/>
      </c>
      <c r="CF669" s="1323" t="str">
        <f t="shared" si="2659"/>
        <v/>
      </c>
      <c r="CG669" s="1323" t="str">
        <f t="shared" si="2659"/>
        <v/>
      </c>
      <c r="CH669" s="1324" t="str">
        <f t="shared" si="2659"/>
        <v/>
      </c>
      <c r="CI669" s="1323" t="str">
        <f t="shared" si="2659"/>
        <v/>
      </c>
      <c r="CJ669" s="1323" t="str">
        <f t="shared" si="2659"/>
        <v/>
      </c>
      <c r="CK669" s="1323" t="str">
        <f t="shared" si="2659"/>
        <v/>
      </c>
      <c r="CL669" s="1323" t="str">
        <f t="shared" si="2659"/>
        <v/>
      </c>
      <c r="CM669" s="1322" t="str">
        <f t="shared" si="2659"/>
        <v/>
      </c>
      <c r="CN669" s="539" t="str">
        <f t="shared" si="2669"/>
        <v/>
      </c>
      <c r="CO669" s="540" t="str">
        <f t="shared" si="2670"/>
        <v/>
      </c>
      <c r="CP669" s="541" t="str">
        <f t="shared" si="2671"/>
        <v/>
      </c>
      <c r="CQ669" s="541" t="str">
        <f t="shared" si="2672"/>
        <v/>
      </c>
      <c r="CR669" s="541" t="str">
        <f t="shared" si="2673"/>
        <v/>
      </c>
      <c r="CS669" s="541" t="str">
        <f t="shared" si="2674"/>
        <v/>
      </c>
      <c r="CT669" s="541" t="str">
        <f t="shared" si="2675"/>
        <v/>
      </c>
      <c r="CU669" s="542" t="str">
        <f t="shared" si="2676"/>
        <v/>
      </c>
      <c r="CV669" s="542" t="str">
        <f t="shared" si="2677"/>
        <v/>
      </c>
      <c r="CW669" s="542" t="str">
        <f t="shared" si="2678"/>
        <v/>
      </c>
      <c r="CX669" s="541" t="str">
        <f t="shared" si="2679"/>
        <v/>
      </c>
      <c r="CY669" s="541" t="str">
        <f t="shared" si="2680"/>
        <v/>
      </c>
      <c r="CZ669" s="541" t="str">
        <f t="shared" si="2681"/>
        <v/>
      </c>
      <c r="DA669" s="541" t="str">
        <f t="shared" si="2682"/>
        <v/>
      </c>
      <c r="DB669" s="541" t="str">
        <f t="shared" si="2683"/>
        <v/>
      </c>
      <c r="DC669" s="540" t="str">
        <f t="shared" si="2684"/>
        <v/>
      </c>
      <c r="DD669" s="539" t="str">
        <f t="shared" si="2685"/>
        <v/>
      </c>
      <c r="DE669" s="644">
        <f t="shared" si="2686"/>
        <v>0</v>
      </c>
      <c r="DF669" s="98">
        <f t="shared" si="2687"/>
        <v>0</v>
      </c>
      <c r="DG669" s="98">
        <f t="shared" si="2688"/>
        <v>0</v>
      </c>
      <c r="DH669" s="98">
        <f t="shared" si="2689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4">IF(B668="","",B668*B669/0.6/B$46/365)</f>
        <v/>
      </c>
      <c r="C670" s="623" t="str">
        <f t="shared" si="2694"/>
        <v/>
      </c>
      <c r="D670" s="623" t="str">
        <f t="shared" si="2694"/>
        <v/>
      </c>
      <c r="E670" s="623" t="str">
        <f t="shared" si="2694"/>
        <v/>
      </c>
      <c r="F670" s="623" t="str">
        <f t="shared" si="2694"/>
        <v/>
      </c>
      <c r="G670" s="623" t="str">
        <f t="shared" si="2694"/>
        <v/>
      </c>
      <c r="H670" s="623" t="str">
        <f t="shared" si="2694"/>
        <v/>
      </c>
      <c r="I670" s="623" t="str">
        <f t="shared" si="2694"/>
        <v/>
      </c>
      <c r="J670" s="623" t="str">
        <f t="shared" si="2694"/>
        <v/>
      </c>
      <c r="K670" s="623" t="str">
        <f t="shared" si="2694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5">IF(T668="","",T668*T669/0.6/T$46/365)</f>
        <v/>
      </c>
      <c r="U670" s="623" t="str">
        <f t="shared" si="2695"/>
        <v/>
      </c>
      <c r="V670" s="623" t="str">
        <f t="shared" si="2695"/>
        <v/>
      </c>
      <c r="W670" s="623" t="str">
        <f t="shared" si="2695"/>
        <v/>
      </c>
      <c r="X670" s="623" t="str">
        <f t="shared" si="2695"/>
        <v/>
      </c>
      <c r="Y670" s="623" t="str">
        <f t="shared" si="2695"/>
        <v/>
      </c>
      <c r="Z670" s="623" t="str">
        <f t="shared" si="2695"/>
        <v/>
      </c>
      <c r="AA670" s="623" t="str">
        <f t="shared" si="2695"/>
        <v/>
      </c>
      <c r="AB670" s="623" t="str">
        <f t="shared" si="2695"/>
        <v/>
      </c>
      <c r="AC670" s="623" t="str">
        <f t="shared" si="2695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6">IF(AL668="","",AL668*AL669/0.6/AL$46/365)</f>
        <v/>
      </c>
      <c r="AM670" s="623" t="str">
        <f t="shared" si="2696"/>
        <v/>
      </c>
      <c r="AN670" s="623" t="str">
        <f t="shared" si="2696"/>
        <v/>
      </c>
      <c r="AO670" s="623" t="str">
        <f t="shared" si="2696"/>
        <v/>
      </c>
      <c r="AP670" s="623" t="str">
        <f t="shared" si="2696"/>
        <v/>
      </c>
      <c r="AQ670" s="623" t="str">
        <f t="shared" si="2696"/>
        <v/>
      </c>
      <c r="AR670" s="623" t="str">
        <f t="shared" si="2696"/>
        <v/>
      </c>
      <c r="AS670" s="623" t="str">
        <f t="shared" si="2696"/>
        <v/>
      </c>
      <c r="AT670" s="623" t="str">
        <f t="shared" si="2696"/>
        <v/>
      </c>
      <c r="AU670" s="623" t="str">
        <f t="shared" si="2696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7">IF(BD668="","",BD668*BD669/0.6/BD$46/365)</f>
        <v/>
      </c>
      <c r="BE670" s="623" t="str">
        <f t="shared" si="2697"/>
        <v/>
      </c>
      <c r="BF670" s="623" t="str">
        <f t="shared" si="2697"/>
        <v/>
      </c>
      <c r="BG670" s="623" t="str">
        <f t="shared" si="2697"/>
        <v/>
      </c>
      <c r="BH670" s="623" t="str">
        <f t="shared" si="2697"/>
        <v/>
      </c>
      <c r="BI670" s="623" t="str">
        <f t="shared" si="2697"/>
        <v/>
      </c>
      <c r="BJ670" s="623" t="str">
        <f t="shared" si="2697"/>
        <v/>
      </c>
      <c r="BK670" s="623" t="str">
        <f t="shared" si="2697"/>
        <v/>
      </c>
      <c r="BL670" s="623" t="str">
        <f t="shared" si="2697"/>
        <v/>
      </c>
      <c r="BM670" s="623" t="str">
        <f t="shared" si="2697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4"/>
        <v/>
      </c>
      <c r="CA670" s="613" t="str">
        <f t="shared" si="2665"/>
        <v/>
      </c>
      <c r="CB670" s="613" t="str">
        <f t="shared" si="2666"/>
        <v/>
      </c>
      <c r="CC670" s="682" t="str">
        <f t="shared" si="2667"/>
        <v/>
      </c>
      <c r="CD670" s="1325" t="str">
        <f t="shared" si="2668"/>
        <v/>
      </c>
      <c r="CE670" s="1326" t="str">
        <f t="shared" si="2659"/>
        <v/>
      </c>
      <c r="CF670" s="1326" t="str">
        <f t="shared" si="2659"/>
        <v/>
      </c>
      <c r="CG670" s="1326" t="str">
        <f t="shared" si="2659"/>
        <v/>
      </c>
      <c r="CH670" s="1327" t="str">
        <f t="shared" si="2659"/>
        <v/>
      </c>
      <c r="CI670" s="1326" t="str">
        <f t="shared" si="2659"/>
        <v/>
      </c>
      <c r="CJ670" s="1326" t="str">
        <f t="shared" si="2659"/>
        <v/>
      </c>
      <c r="CK670" s="1326" t="str">
        <f t="shared" si="2659"/>
        <v/>
      </c>
      <c r="CL670" s="1326" t="str">
        <f t="shared" si="2659"/>
        <v/>
      </c>
      <c r="CM670" s="1325" t="str">
        <f t="shared" si="2659"/>
        <v/>
      </c>
      <c r="CN670" s="527" t="str">
        <f t="shared" si="2669"/>
        <v/>
      </c>
      <c r="CO670" s="528" t="str">
        <f t="shared" si="2670"/>
        <v/>
      </c>
      <c r="CP670" s="529" t="str">
        <f t="shared" si="2671"/>
        <v/>
      </c>
      <c r="CQ670" s="529" t="str">
        <f t="shared" si="2672"/>
        <v/>
      </c>
      <c r="CR670" s="529" t="str">
        <f t="shared" si="2673"/>
        <v/>
      </c>
      <c r="CS670" s="529" t="str">
        <f t="shared" si="2674"/>
        <v/>
      </c>
      <c r="CT670" s="529" t="str">
        <f t="shared" si="2675"/>
        <v/>
      </c>
      <c r="CU670" s="530" t="str">
        <f t="shared" si="2676"/>
        <v/>
      </c>
      <c r="CV670" s="530" t="str">
        <f t="shared" si="2677"/>
        <v/>
      </c>
      <c r="CW670" s="530" t="str">
        <f t="shared" si="2678"/>
        <v/>
      </c>
      <c r="CX670" s="529" t="str">
        <f t="shared" si="2679"/>
        <v/>
      </c>
      <c r="CY670" s="529" t="str">
        <f t="shared" si="2680"/>
        <v/>
      </c>
      <c r="CZ670" s="529" t="str">
        <f t="shared" si="2681"/>
        <v/>
      </c>
      <c r="DA670" s="529" t="str">
        <f t="shared" si="2682"/>
        <v/>
      </c>
      <c r="DB670" s="529" t="str">
        <f t="shared" si="2683"/>
        <v/>
      </c>
      <c r="DC670" s="528" t="str">
        <f t="shared" si="2684"/>
        <v/>
      </c>
      <c r="DD670" s="527" t="str">
        <f t="shared" si="2685"/>
        <v/>
      </c>
      <c r="DE670" s="644">
        <f t="shared" si="2686"/>
        <v>0</v>
      </c>
      <c r="DF670" s="98">
        <f t="shared" si="2687"/>
        <v>0</v>
      </c>
      <c r="DG670" s="98">
        <f t="shared" si="2688"/>
        <v>0</v>
      </c>
      <c r="DH670" s="98">
        <f t="shared" si="2689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4"/>
        <v/>
      </c>
      <c r="CA671" s="588" t="str">
        <f t="shared" si="2665"/>
        <v/>
      </c>
      <c r="CB671" s="588" t="str">
        <f t="shared" si="2666"/>
        <v/>
      </c>
      <c r="CC671" s="679" t="str">
        <f t="shared" si="2667"/>
        <v/>
      </c>
      <c r="CD671" s="1322" t="str">
        <f t="shared" si="2668"/>
        <v/>
      </c>
      <c r="CE671" s="1323" t="str">
        <f t="shared" si="2659"/>
        <v/>
      </c>
      <c r="CF671" s="1323" t="str">
        <f t="shared" si="2659"/>
        <v/>
      </c>
      <c r="CG671" s="1323" t="str">
        <f t="shared" si="2659"/>
        <v/>
      </c>
      <c r="CH671" s="1324" t="str">
        <f t="shared" si="2659"/>
        <v/>
      </c>
      <c r="CI671" s="1323" t="str">
        <f t="shared" si="2659"/>
        <v/>
      </c>
      <c r="CJ671" s="1323" t="str">
        <f t="shared" si="2659"/>
        <v/>
      </c>
      <c r="CK671" s="1323" t="str">
        <f t="shared" si="2659"/>
        <v/>
      </c>
      <c r="CL671" s="1323" t="str">
        <f t="shared" si="2659"/>
        <v/>
      </c>
      <c r="CM671" s="1322" t="str">
        <f t="shared" si="2659"/>
        <v/>
      </c>
      <c r="CN671" s="539" t="str">
        <f t="shared" si="2669"/>
        <v/>
      </c>
      <c r="CO671" s="540" t="str">
        <f t="shared" si="2670"/>
        <v/>
      </c>
      <c r="CP671" s="541" t="str">
        <f t="shared" si="2671"/>
        <v/>
      </c>
      <c r="CQ671" s="541" t="str">
        <f t="shared" si="2672"/>
        <v/>
      </c>
      <c r="CR671" s="541" t="str">
        <f t="shared" si="2673"/>
        <v/>
      </c>
      <c r="CS671" s="541" t="str">
        <f t="shared" si="2674"/>
        <v/>
      </c>
      <c r="CT671" s="541" t="str">
        <f t="shared" si="2675"/>
        <v/>
      </c>
      <c r="CU671" s="542" t="str">
        <f t="shared" si="2676"/>
        <v/>
      </c>
      <c r="CV671" s="542" t="str">
        <f t="shared" si="2677"/>
        <v/>
      </c>
      <c r="CW671" s="542" t="str">
        <f t="shared" si="2678"/>
        <v/>
      </c>
      <c r="CX671" s="541" t="str">
        <f t="shared" si="2679"/>
        <v/>
      </c>
      <c r="CY671" s="541" t="str">
        <f t="shared" si="2680"/>
        <v/>
      </c>
      <c r="CZ671" s="541" t="str">
        <f t="shared" si="2681"/>
        <v/>
      </c>
      <c r="DA671" s="541" t="str">
        <f t="shared" si="2682"/>
        <v/>
      </c>
      <c r="DB671" s="541" t="str">
        <f t="shared" si="2683"/>
        <v/>
      </c>
      <c r="DC671" s="540" t="str">
        <f t="shared" si="2684"/>
        <v/>
      </c>
      <c r="DD671" s="539" t="str">
        <f t="shared" si="2685"/>
        <v/>
      </c>
      <c r="DE671" s="644">
        <f t="shared" si="2686"/>
        <v>0</v>
      </c>
      <c r="DF671" s="98">
        <f t="shared" si="2687"/>
        <v>0</v>
      </c>
      <c r="DG671" s="98">
        <f t="shared" si="2688"/>
        <v>0</v>
      </c>
      <c r="DH671" s="98">
        <f t="shared" si="2689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4"/>
        <v/>
      </c>
      <c r="CA672" s="588" t="str">
        <f t="shared" si="2665"/>
        <v/>
      </c>
      <c r="CB672" s="588" t="str">
        <f t="shared" si="2666"/>
        <v/>
      </c>
      <c r="CC672" s="679" t="str">
        <f t="shared" si="2667"/>
        <v/>
      </c>
      <c r="CD672" s="1322" t="str">
        <f t="shared" si="2668"/>
        <v/>
      </c>
      <c r="CE672" s="1323" t="str">
        <f t="shared" si="2659"/>
        <v/>
      </c>
      <c r="CF672" s="1323" t="str">
        <f t="shared" si="2659"/>
        <v/>
      </c>
      <c r="CG672" s="1323" t="str">
        <f t="shared" si="2659"/>
        <v/>
      </c>
      <c r="CH672" s="1324" t="str">
        <f t="shared" si="2659"/>
        <v/>
      </c>
      <c r="CI672" s="1323" t="str">
        <f t="shared" si="2659"/>
        <v/>
      </c>
      <c r="CJ672" s="1323" t="str">
        <f t="shared" si="2659"/>
        <v/>
      </c>
      <c r="CK672" s="1323" t="str">
        <f t="shared" si="2659"/>
        <v/>
      </c>
      <c r="CL672" s="1323" t="str">
        <f t="shared" si="2659"/>
        <v/>
      </c>
      <c r="CM672" s="1322" t="str">
        <f t="shared" si="2659"/>
        <v/>
      </c>
      <c r="CN672" s="539" t="str">
        <f t="shared" si="2669"/>
        <v/>
      </c>
      <c r="CO672" s="540" t="str">
        <f t="shared" si="2670"/>
        <v/>
      </c>
      <c r="CP672" s="541" t="str">
        <f t="shared" si="2671"/>
        <v/>
      </c>
      <c r="CQ672" s="541" t="str">
        <f t="shared" si="2672"/>
        <v/>
      </c>
      <c r="CR672" s="541" t="str">
        <f t="shared" si="2673"/>
        <v/>
      </c>
      <c r="CS672" s="541" t="str">
        <f t="shared" si="2674"/>
        <v/>
      </c>
      <c r="CT672" s="541" t="str">
        <f t="shared" si="2675"/>
        <v/>
      </c>
      <c r="CU672" s="542" t="str">
        <f t="shared" si="2676"/>
        <v/>
      </c>
      <c r="CV672" s="542" t="str">
        <f t="shared" si="2677"/>
        <v/>
      </c>
      <c r="CW672" s="542" t="str">
        <f t="shared" si="2678"/>
        <v/>
      </c>
      <c r="CX672" s="541" t="str">
        <f t="shared" si="2679"/>
        <v/>
      </c>
      <c r="CY672" s="541" t="str">
        <f t="shared" si="2680"/>
        <v/>
      </c>
      <c r="CZ672" s="541" t="str">
        <f t="shared" si="2681"/>
        <v/>
      </c>
      <c r="DA672" s="541" t="str">
        <f t="shared" si="2682"/>
        <v/>
      </c>
      <c r="DB672" s="541" t="str">
        <f t="shared" si="2683"/>
        <v/>
      </c>
      <c r="DC672" s="540" t="str">
        <f t="shared" si="2684"/>
        <v/>
      </c>
      <c r="DD672" s="539" t="str">
        <f t="shared" si="2685"/>
        <v/>
      </c>
      <c r="DE672" s="644">
        <f t="shared" si="2686"/>
        <v>0</v>
      </c>
      <c r="DF672" s="98">
        <f t="shared" si="2687"/>
        <v>0</v>
      </c>
      <c r="DG672" s="98">
        <f t="shared" si="2688"/>
        <v>0</v>
      </c>
      <c r="DH672" s="98">
        <f t="shared" si="2689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8">IF(B671="","",B671*B672/0.62/B$46/365)</f>
        <v/>
      </c>
      <c r="C673" s="623" t="str">
        <f t="shared" si="2698"/>
        <v/>
      </c>
      <c r="D673" s="623" t="str">
        <f t="shared" si="2698"/>
        <v/>
      </c>
      <c r="E673" s="623" t="str">
        <f t="shared" si="2698"/>
        <v/>
      </c>
      <c r="F673" s="623" t="str">
        <f t="shared" si="2698"/>
        <v/>
      </c>
      <c r="G673" s="623" t="str">
        <f t="shared" si="2698"/>
        <v/>
      </c>
      <c r="H673" s="623" t="str">
        <f t="shared" si="2698"/>
        <v/>
      </c>
      <c r="I673" s="623" t="str">
        <f t="shared" si="2698"/>
        <v/>
      </c>
      <c r="J673" s="623" t="str">
        <f t="shared" si="2698"/>
        <v/>
      </c>
      <c r="K673" s="623" t="str">
        <f t="shared" si="2698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9">IF(T671="","",T671*T672/0.62/T$46/365)</f>
        <v/>
      </c>
      <c r="U673" s="623" t="str">
        <f t="shared" si="2699"/>
        <v/>
      </c>
      <c r="V673" s="623" t="str">
        <f t="shared" si="2699"/>
        <v/>
      </c>
      <c r="W673" s="623" t="str">
        <f t="shared" si="2699"/>
        <v/>
      </c>
      <c r="X673" s="623" t="str">
        <f t="shared" si="2699"/>
        <v/>
      </c>
      <c r="Y673" s="623" t="str">
        <f t="shared" si="2699"/>
        <v/>
      </c>
      <c r="Z673" s="623" t="str">
        <f t="shared" si="2699"/>
        <v/>
      </c>
      <c r="AA673" s="623" t="str">
        <f t="shared" si="2699"/>
        <v/>
      </c>
      <c r="AB673" s="623" t="str">
        <f t="shared" si="2699"/>
        <v/>
      </c>
      <c r="AC673" s="623" t="str">
        <f t="shared" si="2699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0">IF(AL671="","",AL671*AL672/0.62/AL$46/365)</f>
        <v/>
      </c>
      <c r="AM673" s="623" t="str">
        <f t="shared" si="2700"/>
        <v/>
      </c>
      <c r="AN673" s="623" t="str">
        <f t="shared" si="2700"/>
        <v/>
      </c>
      <c r="AO673" s="623" t="str">
        <f t="shared" si="2700"/>
        <v/>
      </c>
      <c r="AP673" s="623" t="str">
        <f t="shared" si="2700"/>
        <v/>
      </c>
      <c r="AQ673" s="623" t="str">
        <f t="shared" si="2700"/>
        <v/>
      </c>
      <c r="AR673" s="623" t="str">
        <f t="shared" si="2700"/>
        <v/>
      </c>
      <c r="AS673" s="623" t="str">
        <f t="shared" si="2700"/>
        <v/>
      </c>
      <c r="AT673" s="623" t="str">
        <f t="shared" si="2700"/>
        <v/>
      </c>
      <c r="AU673" s="623" t="str">
        <f t="shared" si="2700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1">IF(BD671="","",BD671*BD672/0.62/BD$46/365)</f>
        <v/>
      </c>
      <c r="BE673" s="623" t="str">
        <f t="shared" si="2701"/>
        <v/>
      </c>
      <c r="BF673" s="623" t="str">
        <f t="shared" si="2701"/>
        <v/>
      </c>
      <c r="BG673" s="623" t="str">
        <f t="shared" si="2701"/>
        <v/>
      </c>
      <c r="BH673" s="623" t="str">
        <f t="shared" si="2701"/>
        <v/>
      </c>
      <c r="BI673" s="623" t="str">
        <f t="shared" si="2701"/>
        <v/>
      </c>
      <c r="BJ673" s="623" t="str">
        <f t="shared" si="2701"/>
        <v/>
      </c>
      <c r="BK673" s="623" t="str">
        <f t="shared" si="2701"/>
        <v/>
      </c>
      <c r="BL673" s="623" t="str">
        <f t="shared" si="2701"/>
        <v/>
      </c>
      <c r="BM673" s="623" t="str">
        <f t="shared" si="2701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4"/>
        <v/>
      </c>
      <c r="CA673" s="613" t="str">
        <f t="shared" si="2665"/>
        <v/>
      </c>
      <c r="CB673" s="613" t="str">
        <f t="shared" si="2666"/>
        <v/>
      </c>
      <c r="CC673" s="682" t="str">
        <f t="shared" si="2667"/>
        <v/>
      </c>
      <c r="CD673" s="1325" t="str">
        <f t="shared" si="2668"/>
        <v/>
      </c>
      <c r="CE673" s="1326" t="str">
        <f t="shared" si="2659"/>
        <v/>
      </c>
      <c r="CF673" s="1326" t="str">
        <f t="shared" si="2659"/>
        <v/>
      </c>
      <c r="CG673" s="1326" t="str">
        <f t="shared" si="2659"/>
        <v/>
      </c>
      <c r="CH673" s="1327" t="str">
        <f t="shared" si="2659"/>
        <v/>
      </c>
      <c r="CI673" s="1326" t="str">
        <f t="shared" si="2659"/>
        <v/>
      </c>
      <c r="CJ673" s="1326" t="str">
        <f t="shared" si="2659"/>
        <v/>
      </c>
      <c r="CK673" s="1326" t="str">
        <f t="shared" si="2659"/>
        <v/>
      </c>
      <c r="CL673" s="1326" t="str">
        <f t="shared" si="2659"/>
        <v/>
      </c>
      <c r="CM673" s="1325" t="str">
        <f t="shared" si="2659"/>
        <v/>
      </c>
      <c r="CN673" s="527" t="str">
        <f t="shared" si="2669"/>
        <v/>
      </c>
      <c r="CO673" s="528" t="str">
        <f t="shared" si="2670"/>
        <v/>
      </c>
      <c r="CP673" s="529" t="str">
        <f t="shared" si="2671"/>
        <v/>
      </c>
      <c r="CQ673" s="529" t="str">
        <f t="shared" si="2672"/>
        <v/>
      </c>
      <c r="CR673" s="529" t="str">
        <f t="shared" si="2673"/>
        <v/>
      </c>
      <c r="CS673" s="529" t="str">
        <f t="shared" si="2674"/>
        <v/>
      </c>
      <c r="CT673" s="529" t="str">
        <f t="shared" si="2675"/>
        <v/>
      </c>
      <c r="CU673" s="530" t="str">
        <f t="shared" si="2676"/>
        <v/>
      </c>
      <c r="CV673" s="530" t="str">
        <f t="shared" si="2677"/>
        <v/>
      </c>
      <c r="CW673" s="530" t="str">
        <f t="shared" si="2678"/>
        <v/>
      </c>
      <c r="CX673" s="529" t="str">
        <f t="shared" si="2679"/>
        <v/>
      </c>
      <c r="CY673" s="529" t="str">
        <f t="shared" si="2680"/>
        <v/>
      </c>
      <c r="CZ673" s="529" t="str">
        <f t="shared" si="2681"/>
        <v/>
      </c>
      <c r="DA673" s="529" t="str">
        <f t="shared" si="2682"/>
        <v/>
      </c>
      <c r="DB673" s="529" t="str">
        <f t="shared" si="2683"/>
        <v/>
      </c>
      <c r="DC673" s="528" t="str">
        <f t="shared" si="2684"/>
        <v/>
      </c>
      <c r="DD673" s="527" t="str">
        <f t="shared" si="2685"/>
        <v/>
      </c>
      <c r="DE673" s="644">
        <f t="shared" si="2686"/>
        <v>0</v>
      </c>
      <c r="DF673" s="98">
        <f t="shared" si="2687"/>
        <v>0</v>
      </c>
      <c r="DG673" s="98">
        <f t="shared" si="2688"/>
        <v>0</v>
      </c>
      <c r="DH673" s="98">
        <f t="shared" si="2689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4"/>
        <v/>
      </c>
      <c r="CA674" s="588" t="str">
        <f t="shared" si="2665"/>
        <v/>
      </c>
      <c r="CB674" s="588" t="str">
        <f t="shared" si="2666"/>
        <v/>
      </c>
      <c r="CC674" s="679" t="str">
        <f t="shared" si="2667"/>
        <v/>
      </c>
      <c r="CD674" s="1322" t="str">
        <f t="shared" si="2668"/>
        <v/>
      </c>
      <c r="CE674" s="1323" t="str">
        <f t="shared" si="2659"/>
        <v/>
      </c>
      <c r="CF674" s="1323" t="str">
        <f t="shared" si="2659"/>
        <v/>
      </c>
      <c r="CG674" s="1323" t="str">
        <f t="shared" si="2659"/>
        <v/>
      </c>
      <c r="CH674" s="1324" t="str">
        <f t="shared" si="2659"/>
        <v/>
      </c>
      <c r="CI674" s="1323" t="str">
        <f t="shared" si="2659"/>
        <v/>
      </c>
      <c r="CJ674" s="1323" t="str">
        <f t="shared" si="2659"/>
        <v/>
      </c>
      <c r="CK674" s="1323" t="str">
        <f t="shared" si="2659"/>
        <v/>
      </c>
      <c r="CL674" s="1323" t="str">
        <f t="shared" si="2659"/>
        <v/>
      </c>
      <c r="CM674" s="1322" t="str">
        <f t="shared" si="2659"/>
        <v/>
      </c>
      <c r="CN674" s="539" t="str">
        <f t="shared" si="2669"/>
        <v/>
      </c>
      <c r="CO674" s="540" t="str">
        <f t="shared" si="2670"/>
        <v/>
      </c>
      <c r="CP674" s="541" t="str">
        <f t="shared" si="2671"/>
        <v/>
      </c>
      <c r="CQ674" s="541" t="str">
        <f t="shared" si="2672"/>
        <v/>
      </c>
      <c r="CR674" s="541" t="str">
        <f t="shared" si="2673"/>
        <v/>
      </c>
      <c r="CS674" s="541" t="str">
        <f t="shared" si="2674"/>
        <v/>
      </c>
      <c r="CT674" s="541" t="str">
        <f t="shared" si="2675"/>
        <v/>
      </c>
      <c r="CU674" s="542" t="str">
        <f t="shared" si="2676"/>
        <v/>
      </c>
      <c r="CV674" s="542" t="str">
        <f t="shared" si="2677"/>
        <v/>
      </c>
      <c r="CW674" s="542" t="str">
        <f t="shared" si="2678"/>
        <v/>
      </c>
      <c r="CX674" s="541" t="str">
        <f t="shared" si="2679"/>
        <v/>
      </c>
      <c r="CY674" s="541" t="str">
        <f t="shared" si="2680"/>
        <v/>
      </c>
      <c r="CZ674" s="541" t="str">
        <f t="shared" si="2681"/>
        <v/>
      </c>
      <c r="DA674" s="541" t="str">
        <f t="shared" si="2682"/>
        <v/>
      </c>
      <c r="DB674" s="541" t="str">
        <f t="shared" si="2683"/>
        <v/>
      </c>
      <c r="DC674" s="540" t="str">
        <f t="shared" si="2684"/>
        <v/>
      </c>
      <c r="DD674" s="539" t="str">
        <f t="shared" si="2685"/>
        <v/>
      </c>
      <c r="DE674" s="644">
        <f t="shared" si="2686"/>
        <v>0</v>
      </c>
      <c r="DF674" s="98">
        <f t="shared" si="2687"/>
        <v>0</v>
      </c>
      <c r="DG674" s="98">
        <f t="shared" si="2688"/>
        <v>0</v>
      </c>
      <c r="DH674" s="98">
        <f t="shared" si="2689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4"/>
        <v/>
      </c>
      <c r="CA675" s="588" t="str">
        <f t="shared" si="2665"/>
        <v/>
      </c>
      <c r="CB675" s="588" t="str">
        <f t="shared" si="2666"/>
        <v/>
      </c>
      <c r="CC675" s="679" t="str">
        <f t="shared" si="2667"/>
        <v/>
      </c>
      <c r="CD675" s="1322" t="str">
        <f t="shared" si="2668"/>
        <v/>
      </c>
      <c r="CE675" s="1323" t="str">
        <f t="shared" si="2659"/>
        <v/>
      </c>
      <c r="CF675" s="1323" t="str">
        <f t="shared" si="2659"/>
        <v/>
      </c>
      <c r="CG675" s="1323" t="str">
        <f t="shared" si="2659"/>
        <v/>
      </c>
      <c r="CH675" s="1324" t="str">
        <f t="shared" si="2659"/>
        <v/>
      </c>
      <c r="CI675" s="1323" t="str">
        <f t="shared" si="2659"/>
        <v/>
      </c>
      <c r="CJ675" s="1323" t="str">
        <f t="shared" si="2659"/>
        <v/>
      </c>
      <c r="CK675" s="1323" t="str">
        <f t="shared" si="2659"/>
        <v/>
      </c>
      <c r="CL675" s="1323" t="str">
        <f t="shared" si="2659"/>
        <v/>
      </c>
      <c r="CM675" s="1322" t="str">
        <f t="shared" si="2659"/>
        <v/>
      </c>
      <c r="CN675" s="539" t="str">
        <f t="shared" si="2669"/>
        <v/>
      </c>
      <c r="CO675" s="540" t="str">
        <f t="shared" si="2670"/>
        <v/>
      </c>
      <c r="CP675" s="541" t="str">
        <f t="shared" si="2671"/>
        <v/>
      </c>
      <c r="CQ675" s="541" t="str">
        <f t="shared" si="2672"/>
        <v/>
      </c>
      <c r="CR675" s="541" t="str">
        <f t="shared" si="2673"/>
        <v/>
      </c>
      <c r="CS675" s="541" t="str">
        <f t="shared" si="2674"/>
        <v/>
      </c>
      <c r="CT675" s="541" t="str">
        <f t="shared" si="2675"/>
        <v/>
      </c>
      <c r="CU675" s="542" t="str">
        <f t="shared" si="2676"/>
        <v/>
      </c>
      <c r="CV675" s="542" t="str">
        <f t="shared" si="2677"/>
        <v/>
      </c>
      <c r="CW675" s="542" t="str">
        <f t="shared" si="2678"/>
        <v/>
      </c>
      <c r="CX675" s="541" t="str">
        <f t="shared" si="2679"/>
        <v/>
      </c>
      <c r="CY675" s="541" t="str">
        <f t="shared" si="2680"/>
        <v/>
      </c>
      <c r="CZ675" s="541" t="str">
        <f t="shared" si="2681"/>
        <v/>
      </c>
      <c r="DA675" s="541" t="str">
        <f t="shared" si="2682"/>
        <v/>
      </c>
      <c r="DB675" s="541" t="str">
        <f t="shared" si="2683"/>
        <v/>
      </c>
      <c r="DC675" s="540" t="str">
        <f t="shared" si="2684"/>
        <v/>
      </c>
      <c r="DD675" s="539" t="str">
        <f t="shared" si="2685"/>
        <v/>
      </c>
      <c r="DE675" s="644">
        <f t="shared" si="2686"/>
        <v>0</v>
      </c>
      <c r="DF675" s="98">
        <f t="shared" si="2687"/>
        <v>0</v>
      </c>
      <c r="DG675" s="98">
        <f t="shared" si="2688"/>
        <v>0</v>
      </c>
      <c r="DH675" s="98">
        <f t="shared" si="2689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2">IF(B674="","",B674*B675/0.23/B$46/365)</f>
        <v/>
      </c>
      <c r="C676" s="623" t="str">
        <f t="shared" si="2702"/>
        <v/>
      </c>
      <c r="D676" s="623" t="str">
        <f t="shared" si="2702"/>
        <v/>
      </c>
      <c r="E676" s="623" t="str">
        <f t="shared" si="2702"/>
        <v/>
      </c>
      <c r="F676" s="623" t="str">
        <f t="shared" si="2702"/>
        <v/>
      </c>
      <c r="G676" s="623" t="str">
        <f t="shared" si="2702"/>
        <v/>
      </c>
      <c r="H676" s="623" t="str">
        <f t="shared" si="2702"/>
        <v/>
      </c>
      <c r="I676" s="623" t="str">
        <f t="shared" si="2702"/>
        <v/>
      </c>
      <c r="J676" s="623" t="str">
        <f t="shared" si="2702"/>
        <v/>
      </c>
      <c r="K676" s="623" t="str">
        <f t="shared" si="2702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3">IF(T674="","",T674*T675/0.23/T$46/365)</f>
        <v/>
      </c>
      <c r="U676" s="623" t="str">
        <f t="shared" si="2703"/>
        <v/>
      </c>
      <c r="V676" s="623" t="str">
        <f t="shared" si="2703"/>
        <v/>
      </c>
      <c r="W676" s="623" t="str">
        <f t="shared" si="2703"/>
        <v/>
      </c>
      <c r="X676" s="623" t="str">
        <f t="shared" si="2703"/>
        <v/>
      </c>
      <c r="Y676" s="623" t="str">
        <f t="shared" si="2703"/>
        <v/>
      </c>
      <c r="Z676" s="623" t="str">
        <f t="shared" si="2703"/>
        <v/>
      </c>
      <c r="AA676" s="623" t="str">
        <f t="shared" si="2703"/>
        <v/>
      </c>
      <c r="AB676" s="623" t="str">
        <f t="shared" si="2703"/>
        <v/>
      </c>
      <c r="AC676" s="623" t="str">
        <f t="shared" si="2703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4">IF(AL674="","",AL674*AL675/0.23/AL$46/365)</f>
        <v/>
      </c>
      <c r="AM676" s="623" t="str">
        <f t="shared" si="2704"/>
        <v/>
      </c>
      <c r="AN676" s="623" t="str">
        <f t="shared" si="2704"/>
        <v/>
      </c>
      <c r="AO676" s="623" t="str">
        <f t="shared" si="2704"/>
        <v/>
      </c>
      <c r="AP676" s="623" t="str">
        <f t="shared" si="2704"/>
        <v/>
      </c>
      <c r="AQ676" s="623" t="str">
        <f t="shared" si="2704"/>
        <v/>
      </c>
      <c r="AR676" s="623" t="str">
        <f t="shared" si="2704"/>
        <v/>
      </c>
      <c r="AS676" s="623" t="str">
        <f t="shared" si="2704"/>
        <v/>
      </c>
      <c r="AT676" s="623" t="str">
        <f t="shared" si="2704"/>
        <v/>
      </c>
      <c r="AU676" s="623" t="str">
        <f t="shared" si="2704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5">IF(BD674="","",BD674*BD675/0.23/BD$46/365)</f>
        <v/>
      </c>
      <c r="BE676" s="623" t="str">
        <f t="shared" si="2705"/>
        <v/>
      </c>
      <c r="BF676" s="623" t="str">
        <f t="shared" si="2705"/>
        <v/>
      </c>
      <c r="BG676" s="623" t="str">
        <f t="shared" si="2705"/>
        <v/>
      </c>
      <c r="BH676" s="623" t="str">
        <f t="shared" si="2705"/>
        <v/>
      </c>
      <c r="BI676" s="623" t="str">
        <f t="shared" si="2705"/>
        <v/>
      </c>
      <c r="BJ676" s="623" t="str">
        <f t="shared" si="2705"/>
        <v/>
      </c>
      <c r="BK676" s="623" t="str">
        <f t="shared" si="2705"/>
        <v/>
      </c>
      <c r="BL676" s="623" t="str">
        <f t="shared" si="2705"/>
        <v/>
      </c>
      <c r="BM676" s="623" t="str">
        <f t="shared" si="2705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4"/>
        <v/>
      </c>
      <c r="CA676" s="613" t="str">
        <f t="shared" si="2665"/>
        <v/>
      </c>
      <c r="CB676" s="613" t="str">
        <f t="shared" si="2666"/>
        <v/>
      </c>
      <c r="CC676" s="682" t="str">
        <f t="shared" si="2667"/>
        <v/>
      </c>
      <c r="CD676" s="1325" t="str">
        <f t="shared" si="2668"/>
        <v/>
      </c>
      <c r="CE676" s="1326" t="str">
        <f t="shared" si="2659"/>
        <v/>
      </c>
      <c r="CF676" s="1326" t="str">
        <f t="shared" si="2659"/>
        <v/>
      </c>
      <c r="CG676" s="1326" t="str">
        <f t="shared" si="2659"/>
        <v/>
      </c>
      <c r="CH676" s="1327" t="str">
        <f t="shared" si="2659"/>
        <v/>
      </c>
      <c r="CI676" s="1326" t="str">
        <f t="shared" si="2659"/>
        <v/>
      </c>
      <c r="CJ676" s="1326" t="str">
        <f t="shared" si="2659"/>
        <v/>
      </c>
      <c r="CK676" s="1326" t="str">
        <f t="shared" si="2659"/>
        <v/>
      </c>
      <c r="CL676" s="1326" t="str">
        <f t="shared" si="2659"/>
        <v/>
      </c>
      <c r="CM676" s="1325" t="str">
        <f t="shared" si="2659"/>
        <v/>
      </c>
      <c r="CN676" s="527" t="str">
        <f t="shared" si="2669"/>
        <v/>
      </c>
      <c r="CO676" s="528" t="str">
        <f t="shared" si="2670"/>
        <v/>
      </c>
      <c r="CP676" s="529" t="str">
        <f t="shared" si="2671"/>
        <v/>
      </c>
      <c r="CQ676" s="529" t="str">
        <f t="shared" si="2672"/>
        <v/>
      </c>
      <c r="CR676" s="529" t="str">
        <f t="shared" si="2673"/>
        <v/>
      </c>
      <c r="CS676" s="529" t="str">
        <f t="shared" si="2674"/>
        <v/>
      </c>
      <c r="CT676" s="529" t="str">
        <f t="shared" si="2675"/>
        <v/>
      </c>
      <c r="CU676" s="530" t="str">
        <f t="shared" si="2676"/>
        <v/>
      </c>
      <c r="CV676" s="530" t="str">
        <f t="shared" si="2677"/>
        <v/>
      </c>
      <c r="CW676" s="530" t="str">
        <f t="shared" si="2678"/>
        <v/>
      </c>
      <c r="CX676" s="529" t="str">
        <f t="shared" si="2679"/>
        <v/>
      </c>
      <c r="CY676" s="529" t="str">
        <f t="shared" si="2680"/>
        <v/>
      </c>
      <c r="CZ676" s="529" t="str">
        <f t="shared" si="2681"/>
        <v/>
      </c>
      <c r="DA676" s="529" t="str">
        <f t="shared" si="2682"/>
        <v/>
      </c>
      <c r="DB676" s="529" t="str">
        <f t="shared" si="2683"/>
        <v/>
      </c>
      <c r="DC676" s="528" t="str">
        <f t="shared" si="2684"/>
        <v/>
      </c>
      <c r="DD676" s="527" t="str">
        <f t="shared" si="2685"/>
        <v/>
      </c>
      <c r="DE676" s="644">
        <f t="shared" si="2686"/>
        <v>0</v>
      </c>
      <c r="DF676" s="98">
        <f t="shared" si="2687"/>
        <v>0</v>
      </c>
      <c r="DG676" s="98">
        <f t="shared" si="2688"/>
        <v>0</v>
      </c>
      <c r="DH676" s="98">
        <f t="shared" si="2689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4"/>
        <v/>
      </c>
      <c r="CA677" s="580" t="str">
        <f t="shared" si="2665"/>
        <v/>
      </c>
      <c r="CB677" s="580" t="str">
        <f t="shared" si="2666"/>
        <v/>
      </c>
      <c r="CC677" s="678" t="str">
        <f t="shared" si="2667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4"/>
        <v/>
      </c>
      <c r="CA678" s="588" t="str">
        <f t="shared" si="2665"/>
        <v/>
      </c>
      <c r="CB678" s="588" t="str">
        <f t="shared" si="2666"/>
        <v/>
      </c>
      <c r="CC678" s="679" t="str">
        <f t="shared" si="2667"/>
        <v/>
      </c>
      <c r="CD678" s="1322" t="str">
        <f t="shared" ref="CD678:CM678" si="270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6"/>
        <v/>
      </c>
      <c r="CF678" s="1323" t="str">
        <f t="shared" si="2706"/>
        <v/>
      </c>
      <c r="CG678" s="1323" t="str">
        <f t="shared" si="2706"/>
        <v/>
      </c>
      <c r="CH678" s="1324" t="str">
        <f t="shared" si="2706"/>
        <v/>
      </c>
      <c r="CI678" s="1323" t="str">
        <f t="shared" si="2706"/>
        <v/>
      </c>
      <c r="CJ678" s="1323" t="str">
        <f t="shared" si="2706"/>
        <v/>
      </c>
      <c r="CK678" s="1323" t="str">
        <f t="shared" si="2706"/>
        <v/>
      </c>
      <c r="CL678" s="1323" t="str">
        <f t="shared" si="2706"/>
        <v/>
      </c>
      <c r="CM678" s="1322" t="str">
        <f t="shared" si="2706"/>
        <v/>
      </c>
      <c r="CN678" s="539" t="str">
        <f t="shared" ref="CN678:CW681" si="2707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7"/>
        <v/>
      </c>
      <c r="CP678" s="541" t="str">
        <f t="shared" si="2707"/>
        <v/>
      </c>
      <c r="CQ678" s="541" t="str">
        <f t="shared" si="2707"/>
        <v/>
      </c>
      <c r="CR678" s="541" t="str">
        <f t="shared" si="2707"/>
        <v/>
      </c>
      <c r="CS678" s="541" t="str">
        <f t="shared" si="2707"/>
        <v/>
      </c>
      <c r="CT678" s="541" t="str">
        <f t="shared" si="2707"/>
        <v/>
      </c>
      <c r="CU678" s="542" t="str">
        <f t="shared" si="2707"/>
        <v/>
      </c>
      <c r="CV678" s="542" t="str">
        <f t="shared" si="2707"/>
        <v/>
      </c>
      <c r="CW678" s="542" t="str">
        <f t="shared" si="2707"/>
        <v/>
      </c>
      <c r="CX678" s="541" t="str">
        <f t="shared" ref="CX678:DD681" si="2708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8"/>
        <v/>
      </c>
      <c r="CZ678" s="541" t="str">
        <f t="shared" si="2708"/>
        <v/>
      </c>
      <c r="DA678" s="541" t="str">
        <f t="shared" si="2708"/>
        <v/>
      </c>
      <c r="DB678" s="541" t="str">
        <f t="shared" si="2708"/>
        <v/>
      </c>
      <c r="DC678" s="540" t="str">
        <f t="shared" si="2708"/>
        <v/>
      </c>
      <c r="DD678" s="539" t="str">
        <f t="shared" si="2708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4"/>
        <v/>
      </c>
      <c r="CA679" s="588" t="str">
        <f t="shared" si="2665"/>
        <v/>
      </c>
      <c r="CB679" s="588" t="str">
        <f t="shared" si="2666"/>
        <v/>
      </c>
      <c r="CC679" s="679" t="str">
        <f t="shared" si="2667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9"/>
        <v/>
      </c>
      <c r="CG679" s="1323" t="str">
        <f t="shared" si="2709"/>
        <v/>
      </c>
      <c r="CH679" s="1324" t="str">
        <f t="shared" si="2709"/>
        <v/>
      </c>
      <c r="CI679" s="1323" t="str">
        <f t="shared" si="2709"/>
        <v/>
      </c>
      <c r="CJ679" s="1323" t="str">
        <f t="shared" si="2709"/>
        <v/>
      </c>
      <c r="CK679" s="1323" t="str">
        <f t="shared" si="2709"/>
        <v/>
      </c>
      <c r="CL679" s="1323" t="str">
        <f t="shared" si="2709"/>
        <v/>
      </c>
      <c r="CM679" s="1322" t="str">
        <f t="shared" si="2709"/>
        <v/>
      </c>
      <c r="CN679" s="539" t="str">
        <f t="shared" si="2707"/>
        <v/>
      </c>
      <c r="CO679" s="540" t="str">
        <f t="shared" si="2707"/>
        <v/>
      </c>
      <c r="CP679" s="541" t="str">
        <f t="shared" si="2707"/>
        <v/>
      </c>
      <c r="CQ679" s="541" t="str">
        <f t="shared" si="2707"/>
        <v/>
      </c>
      <c r="CR679" s="541" t="str">
        <f t="shared" si="2707"/>
        <v/>
      </c>
      <c r="CS679" s="541" t="str">
        <f t="shared" si="2707"/>
        <v/>
      </c>
      <c r="CT679" s="541" t="str">
        <f t="shared" si="2707"/>
        <v/>
      </c>
      <c r="CU679" s="542" t="str">
        <f t="shared" si="2707"/>
        <v/>
      </c>
      <c r="CV679" s="542" t="str">
        <f t="shared" si="2707"/>
        <v/>
      </c>
      <c r="CW679" s="542" t="str">
        <f t="shared" si="2707"/>
        <v/>
      </c>
      <c r="CX679" s="541" t="str">
        <f t="shared" si="2708"/>
        <v/>
      </c>
      <c r="CY679" s="541" t="str">
        <f t="shared" si="2708"/>
        <v/>
      </c>
      <c r="CZ679" s="541" t="str">
        <f t="shared" si="2708"/>
        <v/>
      </c>
      <c r="DA679" s="541" t="str">
        <f t="shared" si="2708"/>
        <v/>
      </c>
      <c r="DB679" s="541" t="str">
        <f t="shared" si="2708"/>
        <v/>
      </c>
      <c r="DC679" s="540" t="str">
        <f t="shared" si="2708"/>
        <v/>
      </c>
      <c r="DD679" s="539" t="str">
        <f t="shared" si="2708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0">4000*$K$1</f>
        <v>16747.2</v>
      </c>
      <c r="D680" s="751">
        <f t="shared" si="2710"/>
        <v>16747.2</v>
      </c>
      <c r="E680" s="751">
        <f t="shared" si="2710"/>
        <v>16747.2</v>
      </c>
      <c r="F680" s="751">
        <f t="shared" si="2710"/>
        <v>16747.2</v>
      </c>
      <c r="G680" s="751">
        <f t="shared" si="2710"/>
        <v>16747.2</v>
      </c>
      <c r="H680" s="751">
        <f t="shared" si="2710"/>
        <v>16747.2</v>
      </c>
      <c r="I680" s="751">
        <f t="shared" si="2710"/>
        <v>16747.2</v>
      </c>
      <c r="J680" s="751">
        <f t="shared" si="2710"/>
        <v>16747.2</v>
      </c>
      <c r="K680" s="751">
        <f t="shared" si="2710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1">4000*$K$1</f>
        <v>16747.2</v>
      </c>
      <c r="V680" s="751">
        <f t="shared" si="2711"/>
        <v>16747.2</v>
      </c>
      <c r="W680" s="751">
        <f t="shared" si="2711"/>
        <v>16747.2</v>
      </c>
      <c r="X680" s="751">
        <f t="shared" si="2711"/>
        <v>16747.2</v>
      </c>
      <c r="Y680" s="751">
        <f t="shared" si="2711"/>
        <v>16747.2</v>
      </c>
      <c r="Z680" s="751">
        <f t="shared" si="2711"/>
        <v>16747.2</v>
      </c>
      <c r="AA680" s="751">
        <f t="shared" si="2711"/>
        <v>16747.2</v>
      </c>
      <c r="AB680" s="751">
        <f t="shared" si="2711"/>
        <v>16747.2</v>
      </c>
      <c r="AC680" s="751">
        <f t="shared" si="2711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2">4000*$K$1</f>
        <v>16747.2</v>
      </c>
      <c r="AN680" s="751">
        <f t="shared" si="2712"/>
        <v>16747.2</v>
      </c>
      <c r="AO680" s="751">
        <f t="shared" si="2712"/>
        <v>16747.2</v>
      </c>
      <c r="AP680" s="751">
        <f t="shared" si="2712"/>
        <v>16747.2</v>
      </c>
      <c r="AQ680" s="751">
        <f t="shared" si="2712"/>
        <v>16747.2</v>
      </c>
      <c r="AR680" s="751">
        <f t="shared" si="2712"/>
        <v>16747.2</v>
      </c>
      <c r="AS680" s="751">
        <f t="shared" si="2712"/>
        <v>16747.2</v>
      </c>
      <c r="AT680" s="751">
        <f t="shared" si="2712"/>
        <v>16747.2</v>
      </c>
      <c r="AU680" s="751">
        <f t="shared" si="2712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3">4000*$K$1</f>
        <v>16747.2</v>
      </c>
      <c r="BF680" s="751">
        <f t="shared" si="2713"/>
        <v>16747.2</v>
      </c>
      <c r="BG680" s="751">
        <f t="shared" si="2713"/>
        <v>16747.2</v>
      </c>
      <c r="BH680" s="751">
        <f t="shared" si="2713"/>
        <v>16747.2</v>
      </c>
      <c r="BI680" s="751">
        <f t="shared" si="2713"/>
        <v>16747.2</v>
      </c>
      <c r="BJ680" s="751">
        <f t="shared" si="2713"/>
        <v>16747.2</v>
      </c>
      <c r="BK680" s="751">
        <f t="shared" si="2713"/>
        <v>16747.2</v>
      </c>
      <c r="BL680" s="751">
        <f t="shared" si="2713"/>
        <v>16747.2</v>
      </c>
      <c r="BM680" s="751">
        <f t="shared" si="2713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3"/>
        <v>16747.2</v>
      </c>
      <c r="BW680" s="751">
        <f t="shared" si="2713"/>
        <v>16747.2</v>
      </c>
      <c r="BX680" s="751">
        <f t="shared" si="2713"/>
        <v>16747.2</v>
      </c>
      <c r="BY680" s="751">
        <f t="shared" si="2713"/>
        <v>16747.2</v>
      </c>
      <c r="BZ680" s="588">
        <f t="shared" si="2664"/>
        <v>16747.2</v>
      </c>
      <c r="CA680" s="588">
        <f t="shared" si="2665"/>
        <v>16747.2</v>
      </c>
      <c r="CB680" s="588">
        <f t="shared" si="2666"/>
        <v>16747.2</v>
      </c>
      <c r="CC680" s="679">
        <f t="shared" si="2667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9"/>
        <v>16747.2</v>
      </c>
      <c r="CF680" s="1323">
        <f t="shared" si="2709"/>
        <v>16747.2</v>
      </c>
      <c r="CG680" s="1323">
        <f t="shared" si="2709"/>
        <v>16747.2</v>
      </c>
      <c r="CH680" s="1324">
        <f t="shared" si="2709"/>
        <v>16747.2</v>
      </c>
      <c r="CI680" s="1323">
        <f t="shared" si="2709"/>
        <v>16747.2</v>
      </c>
      <c r="CJ680" s="1323">
        <f t="shared" si="2709"/>
        <v>16747.2</v>
      </c>
      <c r="CK680" s="1323">
        <f t="shared" si="2709"/>
        <v>16747.2</v>
      </c>
      <c r="CL680" s="1323">
        <f t="shared" si="2709"/>
        <v>16747.2</v>
      </c>
      <c r="CM680" s="1322">
        <f t="shared" si="2709"/>
        <v>16747.2</v>
      </c>
      <c r="CN680" s="539" t="str">
        <f t="shared" si="2707"/>
        <v/>
      </c>
      <c r="CO680" s="540" t="str">
        <f t="shared" si="2707"/>
        <v/>
      </c>
      <c r="CP680" s="541" t="str">
        <f t="shared" si="2707"/>
        <v/>
      </c>
      <c r="CQ680" s="541" t="str">
        <f t="shared" si="2707"/>
        <v/>
      </c>
      <c r="CR680" s="541">
        <f t="shared" si="2707"/>
        <v>16747.2</v>
      </c>
      <c r="CS680" s="541">
        <f t="shared" si="2707"/>
        <v>16747.2</v>
      </c>
      <c r="CT680" s="541">
        <f t="shared" si="2707"/>
        <v>16747.2</v>
      </c>
      <c r="CU680" s="542">
        <f t="shared" si="2707"/>
        <v>16747.2</v>
      </c>
      <c r="CV680" s="542">
        <f t="shared" si="2707"/>
        <v>16747.2</v>
      </c>
      <c r="CW680" s="542">
        <f t="shared" si="2707"/>
        <v>16747.2</v>
      </c>
      <c r="CX680" s="541">
        <f t="shared" si="2708"/>
        <v>16747.2</v>
      </c>
      <c r="CY680" s="541">
        <f t="shared" si="2708"/>
        <v>16747.2</v>
      </c>
      <c r="CZ680" s="541">
        <f t="shared" si="2708"/>
        <v>16747.2</v>
      </c>
      <c r="DA680" s="541">
        <f t="shared" si="2708"/>
        <v>16747.2</v>
      </c>
      <c r="DB680" s="541" t="str">
        <f t="shared" si="2708"/>
        <v/>
      </c>
      <c r="DC680" s="540" t="str">
        <f t="shared" si="2708"/>
        <v/>
      </c>
      <c r="DD680" s="539" t="str">
        <f t="shared" si="2708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4">IF(B678="","",B678*B679*B680/B$46/365/$G$1)</f>
        <v/>
      </c>
      <c r="C681" s="623" t="str">
        <f t="shared" si="2714"/>
        <v/>
      </c>
      <c r="D681" s="623" t="str">
        <f t="shared" si="2714"/>
        <v/>
      </c>
      <c r="E681" s="623" t="str">
        <f t="shared" si="2714"/>
        <v/>
      </c>
      <c r="F681" s="623" t="str">
        <f t="shared" si="2714"/>
        <v/>
      </c>
      <c r="G681" s="623" t="str">
        <f t="shared" si="2714"/>
        <v/>
      </c>
      <c r="H681" s="623" t="str">
        <f t="shared" si="2714"/>
        <v/>
      </c>
      <c r="I681" s="623" t="str">
        <f t="shared" si="2714"/>
        <v/>
      </c>
      <c r="J681" s="623" t="str">
        <f t="shared" si="2714"/>
        <v/>
      </c>
      <c r="K681" s="623" t="str">
        <f t="shared" si="2714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5">IF(T678="","",T678*T679*T680/T$46/365/$G$1)</f>
        <v/>
      </c>
      <c r="U681" s="623" t="str">
        <f t="shared" si="2715"/>
        <v/>
      </c>
      <c r="V681" s="623" t="str">
        <f t="shared" si="2715"/>
        <v/>
      </c>
      <c r="W681" s="623" t="str">
        <f t="shared" si="2715"/>
        <v/>
      </c>
      <c r="X681" s="623" t="str">
        <f t="shared" si="2715"/>
        <v/>
      </c>
      <c r="Y681" s="623" t="str">
        <f t="shared" si="2715"/>
        <v/>
      </c>
      <c r="Z681" s="623" t="str">
        <f t="shared" si="2715"/>
        <v/>
      </c>
      <c r="AA681" s="623" t="str">
        <f t="shared" si="2715"/>
        <v/>
      </c>
      <c r="AB681" s="623" t="str">
        <f t="shared" si="2715"/>
        <v/>
      </c>
      <c r="AC681" s="623" t="str">
        <f t="shared" si="2715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6">IF(AL678="","",AL678*AL679*AL680/AL$46/365/$G$1)</f>
        <v/>
      </c>
      <c r="AM681" s="623" t="str">
        <f t="shared" si="2716"/>
        <v/>
      </c>
      <c r="AN681" s="623" t="str">
        <f t="shared" si="2716"/>
        <v/>
      </c>
      <c r="AO681" s="623" t="str">
        <f t="shared" si="2716"/>
        <v/>
      </c>
      <c r="AP681" s="623" t="str">
        <f t="shared" si="2716"/>
        <v/>
      </c>
      <c r="AQ681" s="623" t="str">
        <f t="shared" si="2716"/>
        <v/>
      </c>
      <c r="AR681" s="623" t="str">
        <f t="shared" si="2716"/>
        <v/>
      </c>
      <c r="AS681" s="623" t="str">
        <f t="shared" si="2716"/>
        <v/>
      </c>
      <c r="AT681" s="623" t="str">
        <f t="shared" si="2716"/>
        <v/>
      </c>
      <c r="AU681" s="623" t="str">
        <f t="shared" si="2716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7">IF(BD678="","",BD678*BD679*BD680/BD$46/365/$G$1)</f>
        <v/>
      </c>
      <c r="BE681" s="623" t="str">
        <f t="shared" si="2717"/>
        <v/>
      </c>
      <c r="BF681" s="623" t="str">
        <f t="shared" si="2717"/>
        <v/>
      </c>
      <c r="BG681" s="623" t="str">
        <f t="shared" si="2717"/>
        <v/>
      </c>
      <c r="BH681" s="623" t="str">
        <f t="shared" si="2717"/>
        <v/>
      </c>
      <c r="BI681" s="623" t="str">
        <f t="shared" si="2717"/>
        <v/>
      </c>
      <c r="BJ681" s="623" t="str">
        <f t="shared" si="2717"/>
        <v/>
      </c>
      <c r="BK681" s="623" t="str">
        <f t="shared" si="2717"/>
        <v/>
      </c>
      <c r="BL681" s="623" t="str">
        <f t="shared" si="2717"/>
        <v/>
      </c>
      <c r="BM681" s="623" t="str">
        <f t="shared" si="2717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4"/>
        <v/>
      </c>
      <c r="CA681" s="613" t="str">
        <f t="shared" si="2665"/>
        <v/>
      </c>
      <c r="CB681" s="613" t="str">
        <f t="shared" si="2666"/>
        <v/>
      </c>
      <c r="CC681" s="682" t="str">
        <f t="shared" si="2667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9"/>
        <v/>
      </c>
      <c r="CF681" s="1326" t="str">
        <f t="shared" si="2709"/>
        <v/>
      </c>
      <c r="CG681" s="1326" t="str">
        <f t="shared" si="2709"/>
        <v/>
      </c>
      <c r="CH681" s="1327" t="str">
        <f t="shared" si="2709"/>
        <v/>
      </c>
      <c r="CI681" s="1326" t="str">
        <f t="shared" si="2709"/>
        <v/>
      </c>
      <c r="CJ681" s="1326" t="str">
        <f t="shared" si="2709"/>
        <v/>
      </c>
      <c r="CK681" s="1326" t="str">
        <f t="shared" si="2709"/>
        <v/>
      </c>
      <c r="CL681" s="1326" t="str">
        <f t="shared" si="2709"/>
        <v/>
      </c>
      <c r="CM681" s="1325" t="str">
        <f t="shared" si="2709"/>
        <v/>
      </c>
      <c r="CN681" s="527" t="str">
        <f t="shared" si="2707"/>
        <v/>
      </c>
      <c r="CO681" s="528" t="str">
        <f t="shared" si="2707"/>
        <v/>
      </c>
      <c r="CP681" s="529" t="str">
        <f t="shared" si="2707"/>
        <v/>
      </c>
      <c r="CQ681" s="529" t="str">
        <f t="shared" si="2707"/>
        <v/>
      </c>
      <c r="CR681" s="529" t="str">
        <f t="shared" si="2707"/>
        <v/>
      </c>
      <c r="CS681" s="529" t="str">
        <f t="shared" si="2707"/>
        <v/>
      </c>
      <c r="CT681" s="529" t="str">
        <f t="shared" si="2707"/>
        <v/>
      </c>
      <c r="CU681" s="530" t="str">
        <f t="shared" si="2707"/>
        <v/>
      </c>
      <c r="CV681" s="530" t="str">
        <f t="shared" si="2707"/>
        <v/>
      </c>
      <c r="CW681" s="530" t="str">
        <f t="shared" si="2707"/>
        <v/>
      </c>
      <c r="CX681" s="529" t="str">
        <f t="shared" si="2708"/>
        <v/>
      </c>
      <c r="CY681" s="529" t="str">
        <f t="shared" si="2708"/>
        <v/>
      </c>
      <c r="CZ681" s="529" t="str">
        <f t="shared" si="2708"/>
        <v/>
      </c>
      <c r="DA681" s="529" t="str">
        <f t="shared" si="2708"/>
        <v/>
      </c>
      <c r="DB681" s="529" t="str">
        <f t="shared" si="2708"/>
        <v/>
      </c>
      <c r="DC681" s="528" t="str">
        <f t="shared" si="2708"/>
        <v/>
      </c>
      <c r="DD681" s="527" t="str">
        <f t="shared" si="2708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8"/>
        <v/>
      </c>
      <c r="CF683" s="1323" t="str">
        <f t="shared" si="2718"/>
        <v/>
      </c>
      <c r="CG683" s="1323" t="str">
        <f t="shared" si="2718"/>
        <v/>
      </c>
      <c r="CH683" s="1324" t="str">
        <f t="shared" si="2718"/>
        <v/>
      </c>
      <c r="CI683" s="1323" t="str">
        <f t="shared" si="2718"/>
        <v/>
      </c>
      <c r="CJ683" s="1323" t="str">
        <f t="shared" si="2718"/>
        <v/>
      </c>
      <c r="CK683" s="1323" t="str">
        <f t="shared" si="2718"/>
        <v/>
      </c>
      <c r="CL683" s="1323" t="str">
        <f t="shared" si="2718"/>
        <v/>
      </c>
      <c r="CM683" s="1322" t="str">
        <f t="shared" si="2718"/>
        <v/>
      </c>
      <c r="CN683" s="539" t="str">
        <f t="shared" ref="CN683:CW686" si="2719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9"/>
        <v/>
      </c>
      <c r="CP683" s="541" t="str">
        <f t="shared" si="2719"/>
        <v/>
      </c>
      <c r="CQ683" s="541" t="str">
        <f t="shared" si="2719"/>
        <v/>
      </c>
      <c r="CR683" s="541" t="str">
        <f t="shared" si="2719"/>
        <v/>
      </c>
      <c r="CS683" s="541" t="str">
        <f t="shared" si="2719"/>
        <v/>
      </c>
      <c r="CT683" s="541" t="str">
        <f t="shared" si="2719"/>
        <v/>
      </c>
      <c r="CU683" s="542" t="str">
        <f t="shared" si="2719"/>
        <v/>
      </c>
      <c r="CV683" s="542" t="str">
        <f t="shared" si="2719"/>
        <v/>
      </c>
      <c r="CW683" s="542" t="str">
        <f t="shared" si="2719"/>
        <v/>
      </c>
      <c r="CX683" s="541" t="str">
        <f t="shared" ref="CX683:DD686" si="2720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0"/>
        <v/>
      </c>
      <c r="CZ683" s="541" t="str">
        <f t="shared" si="2720"/>
        <v/>
      </c>
      <c r="DA683" s="541" t="str">
        <f t="shared" si="2720"/>
        <v/>
      </c>
      <c r="DB683" s="541" t="str">
        <f t="shared" si="2720"/>
        <v/>
      </c>
      <c r="DC683" s="540" t="str">
        <f t="shared" si="2720"/>
        <v/>
      </c>
      <c r="DD683" s="539" t="str">
        <f t="shared" si="2720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2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21"/>
        <v/>
      </c>
      <c r="CG684" s="1323" t="str">
        <f t="shared" si="2721"/>
        <v/>
      </c>
      <c r="CH684" s="1324" t="str">
        <f t="shared" si="2721"/>
        <v/>
      </c>
      <c r="CI684" s="1323" t="str">
        <f t="shared" si="2721"/>
        <v/>
      </c>
      <c r="CJ684" s="1323" t="str">
        <f t="shared" si="2721"/>
        <v/>
      </c>
      <c r="CK684" s="1323" t="str">
        <f t="shared" si="2721"/>
        <v/>
      </c>
      <c r="CL684" s="1323" t="str">
        <f t="shared" si="2721"/>
        <v/>
      </c>
      <c r="CM684" s="1322" t="str">
        <f t="shared" si="2721"/>
        <v/>
      </c>
      <c r="CN684" s="539" t="str">
        <f t="shared" si="2719"/>
        <v/>
      </c>
      <c r="CO684" s="540" t="str">
        <f t="shared" si="2719"/>
        <v/>
      </c>
      <c r="CP684" s="541" t="str">
        <f t="shared" si="2719"/>
        <v/>
      </c>
      <c r="CQ684" s="541" t="str">
        <f t="shared" si="2719"/>
        <v/>
      </c>
      <c r="CR684" s="541" t="str">
        <f t="shared" si="2719"/>
        <v/>
      </c>
      <c r="CS684" s="541" t="str">
        <f t="shared" si="2719"/>
        <v/>
      </c>
      <c r="CT684" s="541" t="str">
        <f t="shared" si="2719"/>
        <v/>
      </c>
      <c r="CU684" s="542" t="str">
        <f t="shared" si="2719"/>
        <v/>
      </c>
      <c r="CV684" s="542" t="str">
        <f t="shared" si="2719"/>
        <v/>
      </c>
      <c r="CW684" s="542" t="str">
        <f t="shared" si="2719"/>
        <v/>
      </c>
      <c r="CX684" s="541" t="str">
        <f t="shared" si="2720"/>
        <v/>
      </c>
      <c r="CY684" s="541" t="str">
        <f t="shared" si="2720"/>
        <v/>
      </c>
      <c r="CZ684" s="541" t="str">
        <f t="shared" si="2720"/>
        <v/>
      </c>
      <c r="DA684" s="541" t="str">
        <f t="shared" si="2720"/>
        <v/>
      </c>
      <c r="DB684" s="541" t="str">
        <f t="shared" si="2720"/>
        <v/>
      </c>
      <c r="DC684" s="540" t="str">
        <f t="shared" si="2720"/>
        <v/>
      </c>
      <c r="DD684" s="539" t="str">
        <f t="shared" si="2720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2">2020*$K$1</f>
        <v>8457.3359999999993</v>
      </c>
      <c r="D685" s="751">
        <f t="shared" si="2722"/>
        <v>8457.3359999999993</v>
      </c>
      <c r="E685" s="751">
        <f t="shared" si="2722"/>
        <v>8457.3359999999993</v>
      </c>
      <c r="F685" s="751">
        <f t="shared" si="2722"/>
        <v>8457.3359999999993</v>
      </c>
      <c r="G685" s="751">
        <f t="shared" si="2722"/>
        <v>8457.3359999999993</v>
      </c>
      <c r="H685" s="751">
        <f t="shared" si="2722"/>
        <v>8457.3359999999993</v>
      </c>
      <c r="I685" s="751">
        <f t="shared" si="2722"/>
        <v>8457.3359999999993</v>
      </c>
      <c r="J685" s="751">
        <f t="shared" si="2722"/>
        <v>8457.3359999999993</v>
      </c>
      <c r="K685" s="751">
        <f t="shared" si="2722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3">2020*$K$1</f>
        <v>8457.3359999999993</v>
      </c>
      <c r="V685" s="751">
        <f t="shared" si="2723"/>
        <v>8457.3359999999993</v>
      </c>
      <c r="W685" s="751">
        <f t="shared" si="2723"/>
        <v>8457.3359999999993</v>
      </c>
      <c r="X685" s="751">
        <f t="shared" si="2723"/>
        <v>8457.3359999999993</v>
      </c>
      <c r="Y685" s="751">
        <f t="shared" si="2723"/>
        <v>8457.3359999999993</v>
      </c>
      <c r="Z685" s="751">
        <f t="shared" si="2723"/>
        <v>8457.3359999999993</v>
      </c>
      <c r="AA685" s="751">
        <f t="shared" si="2723"/>
        <v>8457.3359999999993</v>
      </c>
      <c r="AB685" s="751">
        <f t="shared" si="2723"/>
        <v>8457.3359999999993</v>
      </c>
      <c r="AC685" s="751">
        <f t="shared" si="2723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4">2020*$K$1</f>
        <v>8457.3359999999993</v>
      </c>
      <c r="AN685" s="751">
        <f t="shared" si="2724"/>
        <v>8457.3359999999993</v>
      </c>
      <c r="AO685" s="751">
        <f t="shared" si="2724"/>
        <v>8457.3359999999993</v>
      </c>
      <c r="AP685" s="751">
        <f t="shared" si="2724"/>
        <v>8457.3359999999993</v>
      </c>
      <c r="AQ685" s="751">
        <f t="shared" si="2724"/>
        <v>8457.3359999999993</v>
      </c>
      <c r="AR685" s="751">
        <f t="shared" si="2724"/>
        <v>8457.3359999999993</v>
      </c>
      <c r="AS685" s="751">
        <f t="shared" si="2724"/>
        <v>8457.3359999999993</v>
      </c>
      <c r="AT685" s="751">
        <f t="shared" si="2724"/>
        <v>8457.3359999999993</v>
      </c>
      <c r="AU685" s="751">
        <f t="shared" si="2724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5">2020*$K$1</f>
        <v>8457.3359999999993</v>
      </c>
      <c r="BF685" s="751">
        <f t="shared" si="2725"/>
        <v>8457.3359999999993</v>
      </c>
      <c r="BG685" s="751">
        <f t="shared" si="2725"/>
        <v>8457.3359999999993</v>
      </c>
      <c r="BH685" s="751">
        <f t="shared" si="2725"/>
        <v>8457.3359999999993</v>
      </c>
      <c r="BI685" s="751">
        <f t="shared" si="2725"/>
        <v>8457.3359999999993</v>
      </c>
      <c r="BJ685" s="751">
        <f t="shared" si="2725"/>
        <v>8457.3359999999993</v>
      </c>
      <c r="BK685" s="751">
        <f t="shared" si="2725"/>
        <v>8457.3359999999993</v>
      </c>
      <c r="BL685" s="751">
        <f t="shared" si="2725"/>
        <v>8457.3359999999993</v>
      </c>
      <c r="BM685" s="751">
        <f t="shared" si="2725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5"/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21"/>
        <v>8457.3359999999993</v>
      </c>
      <c r="CF685" s="1323">
        <f t="shared" si="2721"/>
        <v>8457.3359999999993</v>
      </c>
      <c r="CG685" s="1323">
        <f t="shared" si="2721"/>
        <v>8457.3359999999993</v>
      </c>
      <c r="CH685" s="1324">
        <f t="shared" si="2721"/>
        <v>8457.3359999999993</v>
      </c>
      <c r="CI685" s="1323">
        <f t="shared" si="2721"/>
        <v>8457.3359999999993</v>
      </c>
      <c r="CJ685" s="1323">
        <f t="shared" si="2721"/>
        <v>8457.3359999999993</v>
      </c>
      <c r="CK685" s="1323">
        <f t="shared" si="2721"/>
        <v>8457.3359999999993</v>
      </c>
      <c r="CL685" s="1323">
        <f t="shared" si="2721"/>
        <v>8457.3359999999993</v>
      </c>
      <c r="CM685" s="1322">
        <f t="shared" si="2721"/>
        <v>8457.3359999999993</v>
      </c>
      <c r="CN685" s="539" t="str">
        <f t="shared" si="2719"/>
        <v/>
      </c>
      <c r="CO685" s="540" t="str">
        <f t="shared" si="2719"/>
        <v/>
      </c>
      <c r="CP685" s="541" t="str">
        <f t="shared" si="2719"/>
        <v/>
      </c>
      <c r="CQ685" s="541" t="str">
        <f t="shared" si="2719"/>
        <v/>
      </c>
      <c r="CR685" s="541">
        <f t="shared" si="2719"/>
        <v>8457.3359999999993</v>
      </c>
      <c r="CS685" s="541">
        <f t="shared" si="2719"/>
        <v>8457.3359999999993</v>
      </c>
      <c r="CT685" s="541">
        <f t="shared" si="2719"/>
        <v>8457.3359999999993</v>
      </c>
      <c r="CU685" s="542">
        <f t="shared" si="2719"/>
        <v>8457.3359999999993</v>
      </c>
      <c r="CV685" s="542">
        <f t="shared" si="2719"/>
        <v>8457.3359999999993</v>
      </c>
      <c r="CW685" s="542">
        <f t="shared" si="2719"/>
        <v>8457.3359999999993</v>
      </c>
      <c r="CX685" s="541">
        <f t="shared" si="2720"/>
        <v>8457.3359999999993</v>
      </c>
      <c r="CY685" s="541">
        <f t="shared" si="2720"/>
        <v>8457.3359999999993</v>
      </c>
      <c r="CZ685" s="541">
        <f t="shared" si="2720"/>
        <v>8457.3359999999993</v>
      </c>
      <c r="DA685" s="541">
        <f t="shared" si="2720"/>
        <v>8457.3359999999993</v>
      </c>
      <c r="DB685" s="541" t="str">
        <f t="shared" si="2720"/>
        <v/>
      </c>
      <c r="DC685" s="540" t="str">
        <f t="shared" si="2720"/>
        <v/>
      </c>
      <c r="DD685" s="539" t="str">
        <f t="shared" si="2720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6">IF(B683="","",B683*B684*B685/B$46/365/$G$1)</f>
        <v/>
      </c>
      <c r="C686" s="623" t="str">
        <f t="shared" si="2726"/>
        <v/>
      </c>
      <c r="D686" s="623" t="str">
        <f t="shared" si="2726"/>
        <v/>
      </c>
      <c r="E686" s="623" t="str">
        <f t="shared" si="2726"/>
        <v/>
      </c>
      <c r="F686" s="623" t="str">
        <f t="shared" si="2726"/>
        <v/>
      </c>
      <c r="G686" s="623" t="str">
        <f t="shared" si="2726"/>
        <v/>
      </c>
      <c r="H686" s="623" t="str">
        <f t="shared" si="2726"/>
        <v/>
      </c>
      <c r="I686" s="623" t="str">
        <f t="shared" si="2726"/>
        <v/>
      </c>
      <c r="J686" s="623" t="str">
        <f t="shared" si="2726"/>
        <v/>
      </c>
      <c r="K686" s="623" t="str">
        <f t="shared" si="2726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7">IF(T683="","",T683*T684*T685/T$46/365/$G$1)</f>
        <v/>
      </c>
      <c r="U686" s="623" t="str">
        <f t="shared" si="2727"/>
        <v/>
      </c>
      <c r="V686" s="623" t="str">
        <f t="shared" si="2727"/>
        <v/>
      </c>
      <c r="W686" s="623" t="str">
        <f t="shared" si="2727"/>
        <v/>
      </c>
      <c r="X686" s="623" t="str">
        <f t="shared" si="2727"/>
        <v/>
      </c>
      <c r="Y686" s="623" t="str">
        <f t="shared" si="2727"/>
        <v/>
      </c>
      <c r="Z686" s="623" t="str">
        <f t="shared" si="2727"/>
        <v/>
      </c>
      <c r="AA686" s="623" t="str">
        <f t="shared" si="2727"/>
        <v/>
      </c>
      <c r="AB686" s="623" t="str">
        <f t="shared" si="2727"/>
        <v/>
      </c>
      <c r="AC686" s="623" t="str">
        <f t="shared" si="2727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8">IF(AL683="","",AL683*AL684*AL685/AL$46/365/$G$1)</f>
        <v/>
      </c>
      <c r="AM686" s="623" t="str">
        <f t="shared" si="2728"/>
        <v/>
      </c>
      <c r="AN686" s="623" t="str">
        <f t="shared" si="2728"/>
        <v/>
      </c>
      <c r="AO686" s="623" t="str">
        <f t="shared" si="2728"/>
        <v/>
      </c>
      <c r="AP686" s="623" t="str">
        <f t="shared" si="2728"/>
        <v/>
      </c>
      <c r="AQ686" s="623" t="str">
        <f t="shared" si="2728"/>
        <v/>
      </c>
      <c r="AR686" s="623" t="str">
        <f t="shared" si="2728"/>
        <v/>
      </c>
      <c r="AS686" s="623" t="str">
        <f t="shared" si="2728"/>
        <v/>
      </c>
      <c r="AT686" s="623" t="str">
        <f t="shared" si="2728"/>
        <v/>
      </c>
      <c r="AU686" s="623" t="str">
        <f t="shared" si="2728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9">IF(BD683="","",BD683*BD684*BD685/BD$46/365/$G$1)</f>
        <v/>
      </c>
      <c r="BE686" s="623" t="str">
        <f t="shared" si="2729"/>
        <v/>
      </c>
      <c r="BF686" s="623" t="str">
        <f t="shared" si="2729"/>
        <v/>
      </c>
      <c r="BG686" s="623" t="str">
        <f t="shared" si="2729"/>
        <v/>
      </c>
      <c r="BH686" s="623" t="str">
        <f t="shared" si="2729"/>
        <v/>
      </c>
      <c r="BI686" s="623" t="str">
        <f t="shared" si="2729"/>
        <v/>
      </c>
      <c r="BJ686" s="623" t="str">
        <f t="shared" si="2729"/>
        <v/>
      </c>
      <c r="BK686" s="623" t="str">
        <f t="shared" si="2729"/>
        <v/>
      </c>
      <c r="BL686" s="623" t="str">
        <f t="shared" si="2729"/>
        <v/>
      </c>
      <c r="BM686" s="623" t="str">
        <f t="shared" si="2729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21"/>
        <v/>
      </c>
      <c r="CF686" s="1326" t="str">
        <f t="shared" si="2721"/>
        <v/>
      </c>
      <c r="CG686" s="1326" t="str">
        <f t="shared" si="2721"/>
        <v/>
      </c>
      <c r="CH686" s="1327" t="str">
        <f t="shared" si="2721"/>
        <v/>
      </c>
      <c r="CI686" s="1326" t="str">
        <f t="shared" si="2721"/>
        <v/>
      </c>
      <c r="CJ686" s="1326" t="str">
        <f t="shared" si="2721"/>
        <v/>
      </c>
      <c r="CK686" s="1326" t="str">
        <f t="shared" si="2721"/>
        <v/>
      </c>
      <c r="CL686" s="1326" t="str">
        <f t="shared" si="2721"/>
        <v/>
      </c>
      <c r="CM686" s="1325" t="str">
        <f t="shared" si="2721"/>
        <v/>
      </c>
      <c r="CN686" s="527" t="str">
        <f t="shared" si="2719"/>
        <v/>
      </c>
      <c r="CO686" s="528" t="str">
        <f t="shared" si="2719"/>
        <v/>
      </c>
      <c r="CP686" s="529" t="str">
        <f t="shared" si="2719"/>
        <v/>
      </c>
      <c r="CQ686" s="529" t="str">
        <f t="shared" si="2719"/>
        <v/>
      </c>
      <c r="CR686" s="529" t="str">
        <f t="shared" si="2719"/>
        <v/>
      </c>
      <c r="CS686" s="529" t="str">
        <f t="shared" si="2719"/>
        <v/>
      </c>
      <c r="CT686" s="529" t="str">
        <f t="shared" si="2719"/>
        <v/>
      </c>
      <c r="CU686" s="530" t="str">
        <f t="shared" si="2719"/>
        <v/>
      </c>
      <c r="CV686" s="530" t="str">
        <f t="shared" si="2719"/>
        <v/>
      </c>
      <c r="CW686" s="530" t="str">
        <f t="shared" si="2719"/>
        <v/>
      </c>
      <c r="CX686" s="529" t="str">
        <f t="shared" si="2720"/>
        <v/>
      </c>
      <c r="CY686" s="529" t="str">
        <f t="shared" si="2720"/>
        <v/>
      </c>
      <c r="CZ686" s="529" t="str">
        <f t="shared" si="2720"/>
        <v/>
      </c>
      <c r="DA686" s="529" t="str">
        <f t="shared" si="2720"/>
        <v/>
      </c>
      <c r="DB686" s="529" t="str">
        <f t="shared" si="2720"/>
        <v/>
      </c>
      <c r="DC686" s="528" t="str">
        <f t="shared" si="2720"/>
        <v/>
      </c>
      <c r="DD686" s="527" t="str">
        <f t="shared" si="2720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30"/>
        <v/>
      </c>
      <c r="CF688" s="1323" t="str">
        <f t="shared" si="2730"/>
        <v/>
      </c>
      <c r="CG688" s="1323" t="str">
        <f t="shared" si="2730"/>
        <v/>
      </c>
      <c r="CH688" s="1324" t="str">
        <f t="shared" si="2730"/>
        <v/>
      </c>
      <c r="CI688" s="1323" t="str">
        <f t="shared" si="2730"/>
        <v/>
      </c>
      <c r="CJ688" s="1323" t="str">
        <f t="shared" si="2730"/>
        <v/>
      </c>
      <c r="CK688" s="1323" t="str">
        <f t="shared" si="2730"/>
        <v/>
      </c>
      <c r="CL688" s="1323" t="str">
        <f t="shared" si="2730"/>
        <v/>
      </c>
      <c r="CM688" s="1322" t="str">
        <f t="shared" si="2730"/>
        <v/>
      </c>
      <c r="CN688" s="539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1"/>
        <v/>
      </c>
      <c r="CP688" s="541" t="str">
        <f t="shared" si="2731"/>
        <v/>
      </c>
      <c r="CQ688" s="541" t="str">
        <f t="shared" si="2731"/>
        <v/>
      </c>
      <c r="CR688" s="541" t="str">
        <f t="shared" si="2731"/>
        <v/>
      </c>
      <c r="CS688" s="541" t="str">
        <f t="shared" si="2731"/>
        <v/>
      </c>
      <c r="CT688" s="541" t="str">
        <f t="shared" si="2731"/>
        <v/>
      </c>
      <c r="CU688" s="542" t="str">
        <f t="shared" si="2731"/>
        <v/>
      </c>
      <c r="CV688" s="542" t="str">
        <f t="shared" si="2731"/>
        <v/>
      </c>
      <c r="CW688" s="542" t="str">
        <f t="shared" si="2731"/>
        <v/>
      </c>
      <c r="CX688" s="541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2"/>
        <v/>
      </c>
      <c r="CZ688" s="541" t="str">
        <f t="shared" si="2732"/>
        <v/>
      </c>
      <c r="DA688" s="541" t="str">
        <f t="shared" si="2732"/>
        <v/>
      </c>
      <c r="DB688" s="541" t="str">
        <f t="shared" si="2732"/>
        <v/>
      </c>
      <c r="DC688" s="540" t="str">
        <f t="shared" si="2732"/>
        <v/>
      </c>
      <c r="DD688" s="539" t="str">
        <f t="shared" si="2732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3"/>
        <v/>
      </c>
      <c r="CG689" s="1323" t="str">
        <f t="shared" si="2733"/>
        <v/>
      </c>
      <c r="CH689" s="1324" t="str">
        <f t="shared" si="2733"/>
        <v/>
      </c>
      <c r="CI689" s="1323" t="str">
        <f t="shared" si="2733"/>
        <v/>
      </c>
      <c r="CJ689" s="1323" t="str">
        <f t="shared" si="2733"/>
        <v/>
      </c>
      <c r="CK689" s="1323" t="str">
        <f t="shared" si="2733"/>
        <v/>
      </c>
      <c r="CL689" s="1323" t="str">
        <f t="shared" si="2733"/>
        <v/>
      </c>
      <c r="CM689" s="1322" t="str">
        <f t="shared" si="2733"/>
        <v/>
      </c>
      <c r="CN689" s="539" t="str">
        <f t="shared" si="2731"/>
        <v/>
      </c>
      <c r="CO689" s="540" t="str">
        <f t="shared" si="2731"/>
        <v/>
      </c>
      <c r="CP689" s="541" t="str">
        <f t="shared" si="2731"/>
        <v/>
      </c>
      <c r="CQ689" s="541" t="str">
        <f t="shared" si="2731"/>
        <v/>
      </c>
      <c r="CR689" s="541" t="str">
        <f t="shared" si="2731"/>
        <v/>
      </c>
      <c r="CS689" s="541" t="str">
        <f t="shared" si="2731"/>
        <v/>
      </c>
      <c r="CT689" s="541" t="str">
        <f t="shared" si="2731"/>
        <v/>
      </c>
      <c r="CU689" s="542" t="str">
        <f t="shared" si="2731"/>
        <v/>
      </c>
      <c r="CV689" s="542" t="str">
        <f t="shared" si="2731"/>
        <v/>
      </c>
      <c r="CW689" s="542" t="str">
        <f t="shared" si="2731"/>
        <v/>
      </c>
      <c r="CX689" s="541" t="str">
        <f t="shared" si="2732"/>
        <v/>
      </c>
      <c r="CY689" s="541" t="str">
        <f t="shared" si="2732"/>
        <v/>
      </c>
      <c r="CZ689" s="541" t="str">
        <f t="shared" si="2732"/>
        <v/>
      </c>
      <c r="DA689" s="541" t="str">
        <f t="shared" si="2732"/>
        <v/>
      </c>
      <c r="DB689" s="541" t="str">
        <f t="shared" si="2732"/>
        <v/>
      </c>
      <c r="DC689" s="540" t="str">
        <f t="shared" si="2732"/>
        <v/>
      </c>
      <c r="DD689" s="539" t="str">
        <f t="shared" si="2732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7">3620*$K$1</f>
        <v>15156.216</v>
      </c>
      <c r="BF690" s="751">
        <f t="shared" si="2737"/>
        <v>15156.216</v>
      </c>
      <c r="BG690" s="751">
        <f t="shared" si="2737"/>
        <v>15156.216</v>
      </c>
      <c r="BH690" s="751">
        <f t="shared" si="2737"/>
        <v>15156.216</v>
      </c>
      <c r="BI690" s="751">
        <f t="shared" si="2737"/>
        <v>15156.216</v>
      </c>
      <c r="BJ690" s="751">
        <f t="shared" si="2737"/>
        <v>15156.216</v>
      </c>
      <c r="BK690" s="751">
        <f t="shared" si="2737"/>
        <v>15156.216</v>
      </c>
      <c r="BL690" s="751">
        <f t="shared" si="2737"/>
        <v>15156.216</v>
      </c>
      <c r="BM690" s="751">
        <f t="shared" si="2737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7"/>
        <v>15156.216</v>
      </c>
      <c r="BW690" s="751">
        <f t="shared" si="2737"/>
        <v>15156.216</v>
      </c>
      <c r="BX690" s="751">
        <f t="shared" si="2737"/>
        <v>15156.216</v>
      </c>
      <c r="BY690" s="751">
        <f t="shared" si="2737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3"/>
        <v>15156.216</v>
      </c>
      <c r="CF690" s="1323">
        <f t="shared" si="2733"/>
        <v>15156.216</v>
      </c>
      <c r="CG690" s="1323">
        <f t="shared" si="2733"/>
        <v>15156.216</v>
      </c>
      <c r="CH690" s="1324">
        <f t="shared" si="2733"/>
        <v>15156.216</v>
      </c>
      <c r="CI690" s="1323">
        <f t="shared" si="2733"/>
        <v>15156.216</v>
      </c>
      <c r="CJ690" s="1323">
        <f t="shared" si="2733"/>
        <v>15156.216</v>
      </c>
      <c r="CK690" s="1323">
        <f t="shared" si="2733"/>
        <v>15156.216</v>
      </c>
      <c r="CL690" s="1323">
        <f t="shared" si="2733"/>
        <v>15156.216</v>
      </c>
      <c r="CM690" s="1322">
        <f t="shared" si="2733"/>
        <v>15156.216</v>
      </c>
      <c r="CN690" s="539" t="str">
        <f t="shared" si="2731"/>
        <v/>
      </c>
      <c r="CO690" s="540" t="str">
        <f t="shared" si="2731"/>
        <v/>
      </c>
      <c r="CP690" s="541" t="str">
        <f t="shared" si="2731"/>
        <v/>
      </c>
      <c r="CQ690" s="541" t="str">
        <f t="shared" si="2731"/>
        <v/>
      </c>
      <c r="CR690" s="541">
        <f t="shared" si="2731"/>
        <v>15156.216</v>
      </c>
      <c r="CS690" s="541">
        <f t="shared" si="2731"/>
        <v>15156.216</v>
      </c>
      <c r="CT690" s="541">
        <f t="shared" si="2731"/>
        <v>15156.216</v>
      </c>
      <c r="CU690" s="542">
        <f t="shared" si="2731"/>
        <v>15156.216</v>
      </c>
      <c r="CV690" s="542">
        <f t="shared" si="2731"/>
        <v>15156.216</v>
      </c>
      <c r="CW690" s="542">
        <f t="shared" si="2731"/>
        <v>15156.216</v>
      </c>
      <c r="CX690" s="541">
        <f t="shared" si="2732"/>
        <v>15156.216</v>
      </c>
      <c r="CY690" s="541">
        <f t="shared" si="2732"/>
        <v>15156.216</v>
      </c>
      <c r="CZ690" s="541">
        <f t="shared" si="2732"/>
        <v>15156.216</v>
      </c>
      <c r="DA690" s="541">
        <f t="shared" si="2732"/>
        <v>15156.216</v>
      </c>
      <c r="DB690" s="541" t="str">
        <f t="shared" si="2732"/>
        <v/>
      </c>
      <c r="DC690" s="540" t="str">
        <f t="shared" si="2732"/>
        <v/>
      </c>
      <c r="DD690" s="539" t="str">
        <f t="shared" si="2732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8">IF(B688="","",B688*B689*B690/B$46/365/$G$1)</f>
        <v/>
      </c>
      <c r="C691" s="623" t="str">
        <f t="shared" si="2738"/>
        <v/>
      </c>
      <c r="D691" s="623" t="str">
        <f t="shared" si="2738"/>
        <v/>
      </c>
      <c r="E691" s="623" t="str">
        <f t="shared" si="2738"/>
        <v/>
      </c>
      <c r="F691" s="623" t="str">
        <f t="shared" si="2738"/>
        <v/>
      </c>
      <c r="G691" s="623" t="str">
        <f t="shared" si="2738"/>
        <v/>
      </c>
      <c r="H691" s="623" t="str">
        <f t="shared" si="2738"/>
        <v/>
      </c>
      <c r="I691" s="623" t="str">
        <f t="shared" si="2738"/>
        <v/>
      </c>
      <c r="J691" s="623" t="str">
        <f t="shared" si="2738"/>
        <v/>
      </c>
      <c r="K691" s="623" t="str">
        <f t="shared" si="2738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9">IF(T688="","",T688*T689*T690/T$46/365/$G$1)</f>
        <v/>
      </c>
      <c r="U691" s="623" t="str">
        <f t="shared" si="2739"/>
        <v/>
      </c>
      <c r="V691" s="623" t="str">
        <f t="shared" si="2739"/>
        <v/>
      </c>
      <c r="W691" s="623" t="str">
        <f t="shared" si="2739"/>
        <v/>
      </c>
      <c r="X691" s="623" t="str">
        <f t="shared" si="2739"/>
        <v/>
      </c>
      <c r="Y691" s="623" t="str">
        <f t="shared" si="2739"/>
        <v/>
      </c>
      <c r="Z691" s="623" t="str">
        <f t="shared" si="2739"/>
        <v/>
      </c>
      <c r="AA691" s="623" t="str">
        <f t="shared" si="2739"/>
        <v/>
      </c>
      <c r="AB691" s="623" t="str">
        <f t="shared" si="2739"/>
        <v/>
      </c>
      <c r="AC691" s="623" t="str">
        <f t="shared" si="2739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0">IF(AL688="","",AL688*AL689*AL690/AL$46/365/$G$1)</f>
        <v/>
      </c>
      <c r="AM691" s="623" t="str">
        <f t="shared" si="2740"/>
        <v/>
      </c>
      <c r="AN691" s="623" t="str">
        <f t="shared" si="2740"/>
        <v/>
      </c>
      <c r="AO691" s="623" t="str">
        <f t="shared" si="2740"/>
        <v/>
      </c>
      <c r="AP691" s="623" t="str">
        <f t="shared" si="2740"/>
        <v/>
      </c>
      <c r="AQ691" s="623" t="str">
        <f t="shared" si="2740"/>
        <v/>
      </c>
      <c r="AR691" s="623" t="str">
        <f t="shared" si="2740"/>
        <v/>
      </c>
      <c r="AS691" s="623" t="str">
        <f t="shared" si="2740"/>
        <v/>
      </c>
      <c r="AT691" s="623" t="str">
        <f t="shared" si="2740"/>
        <v/>
      </c>
      <c r="AU691" s="623" t="str">
        <f t="shared" si="2740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1">IF(BD688="","",BD688*BD689*BD690/BD$46/365/$G$1)</f>
        <v/>
      </c>
      <c r="BE691" s="623" t="str">
        <f t="shared" si="2741"/>
        <v/>
      </c>
      <c r="BF691" s="623" t="str">
        <f t="shared" si="2741"/>
        <v/>
      </c>
      <c r="BG691" s="623" t="str">
        <f t="shared" si="2741"/>
        <v/>
      </c>
      <c r="BH691" s="623" t="str">
        <f t="shared" si="2741"/>
        <v/>
      </c>
      <c r="BI691" s="623" t="str">
        <f t="shared" si="2741"/>
        <v/>
      </c>
      <c r="BJ691" s="623" t="str">
        <f t="shared" si="2741"/>
        <v/>
      </c>
      <c r="BK691" s="623" t="str">
        <f t="shared" si="2741"/>
        <v/>
      </c>
      <c r="BL691" s="623" t="str">
        <f t="shared" si="2741"/>
        <v/>
      </c>
      <c r="BM691" s="623" t="str">
        <f t="shared" si="2741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3"/>
        <v/>
      </c>
      <c r="CF691" s="1326" t="str">
        <f t="shared" si="2733"/>
        <v/>
      </c>
      <c r="CG691" s="1326" t="str">
        <f t="shared" si="2733"/>
        <v/>
      </c>
      <c r="CH691" s="1327" t="str">
        <f t="shared" si="2733"/>
        <v/>
      </c>
      <c r="CI691" s="1326" t="str">
        <f t="shared" si="2733"/>
        <v/>
      </c>
      <c r="CJ691" s="1326" t="str">
        <f t="shared" si="2733"/>
        <v/>
      </c>
      <c r="CK691" s="1326" t="str">
        <f t="shared" si="2733"/>
        <v/>
      </c>
      <c r="CL691" s="1326" t="str">
        <f t="shared" si="2733"/>
        <v/>
      </c>
      <c r="CM691" s="1325" t="str">
        <f t="shared" si="2733"/>
        <v/>
      </c>
      <c r="CN691" s="527" t="str">
        <f t="shared" si="2731"/>
        <v/>
      </c>
      <c r="CO691" s="528" t="str">
        <f t="shared" si="2731"/>
        <v/>
      </c>
      <c r="CP691" s="529" t="str">
        <f t="shared" si="2731"/>
        <v/>
      </c>
      <c r="CQ691" s="529" t="str">
        <f t="shared" si="2731"/>
        <v/>
      </c>
      <c r="CR691" s="529" t="str">
        <f t="shared" si="2731"/>
        <v/>
      </c>
      <c r="CS691" s="529" t="str">
        <f t="shared" si="2731"/>
        <v/>
      </c>
      <c r="CT691" s="529" t="str">
        <f t="shared" si="2731"/>
        <v/>
      </c>
      <c r="CU691" s="530" t="str">
        <f t="shared" si="2731"/>
        <v/>
      </c>
      <c r="CV691" s="530" t="str">
        <f t="shared" si="2731"/>
        <v/>
      </c>
      <c r="CW691" s="530" t="str">
        <f t="shared" si="2731"/>
        <v/>
      </c>
      <c r="CX691" s="529" t="str">
        <f t="shared" si="2732"/>
        <v/>
      </c>
      <c r="CY691" s="529" t="str">
        <f t="shared" si="2732"/>
        <v/>
      </c>
      <c r="CZ691" s="529" t="str">
        <f t="shared" si="2732"/>
        <v/>
      </c>
      <c r="DA691" s="529" t="str">
        <f t="shared" si="2732"/>
        <v/>
      </c>
      <c r="DB691" s="529" t="str">
        <f t="shared" si="2732"/>
        <v/>
      </c>
      <c r="DC691" s="528" t="str">
        <f t="shared" si="2732"/>
        <v/>
      </c>
      <c r="DD691" s="527" t="str">
        <f t="shared" si="2732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2">IF(DE693&lt;3,"",(SUM(B693:R693)-MIN(B693:R693)-MAX(B693:R693))/(DE693-2))</f>
        <v/>
      </c>
      <c r="CA693" s="588" t="str">
        <f t="shared" ref="CA693:CA701" si="2743">IF(DF693&lt;3,"",(SUM(T693:AJ693)-MIN(T693:AJ693)-MAX(T693:AJ693))/(DF693-2))</f>
        <v/>
      </c>
      <c r="CB693" s="588" t="str">
        <f t="shared" ref="CB693:CB701" si="2744">IF(DG693&lt;3,"",(SUM(AL693:BB693)-MIN(AL693:BB693)-MAX(AL693:BB693))/(DG693-2))</f>
        <v/>
      </c>
      <c r="CC693" s="679" t="str">
        <f t="shared" ref="CC693:CC701" si="2745">IF(DH693&lt;3,"",(SUM(BD693:BT693)-MIN(BD693:BT693)-MAX(BD693:BT693))/(DH693-2))</f>
        <v/>
      </c>
      <c r="CD693" s="1322" t="str">
        <f t="shared" ref="CD693:CM693" si="274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6"/>
        <v/>
      </c>
      <c r="CF693" s="1323" t="str">
        <f t="shared" si="2746"/>
        <v/>
      </c>
      <c r="CG693" s="1323" t="str">
        <f t="shared" si="2746"/>
        <v/>
      </c>
      <c r="CH693" s="1324" t="str">
        <f t="shared" si="2746"/>
        <v/>
      </c>
      <c r="CI693" s="1323" t="str">
        <f t="shared" si="2746"/>
        <v/>
      </c>
      <c r="CJ693" s="1323" t="str">
        <f t="shared" si="2746"/>
        <v/>
      </c>
      <c r="CK693" s="1323" t="str">
        <f t="shared" si="2746"/>
        <v/>
      </c>
      <c r="CL693" s="1323" t="str">
        <f t="shared" si="2746"/>
        <v/>
      </c>
      <c r="CM693" s="1322" t="str">
        <f t="shared" si="2746"/>
        <v/>
      </c>
      <c r="CN693" s="539" t="str">
        <f t="shared" ref="CN693:CW696" si="2747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7"/>
        <v/>
      </c>
      <c r="CP693" s="541" t="str">
        <f t="shared" si="2747"/>
        <v/>
      </c>
      <c r="CQ693" s="541" t="str">
        <f t="shared" si="2747"/>
        <v/>
      </c>
      <c r="CR693" s="541" t="str">
        <f t="shared" si="2747"/>
        <v/>
      </c>
      <c r="CS693" s="541" t="str">
        <f t="shared" si="2747"/>
        <v/>
      </c>
      <c r="CT693" s="541" t="str">
        <f t="shared" si="2747"/>
        <v/>
      </c>
      <c r="CU693" s="542" t="str">
        <f t="shared" si="2747"/>
        <v/>
      </c>
      <c r="CV693" s="542" t="str">
        <f t="shared" si="2747"/>
        <v/>
      </c>
      <c r="CW693" s="542" t="str">
        <f t="shared" si="2747"/>
        <v/>
      </c>
      <c r="CX693" s="541" t="str">
        <f t="shared" ref="CX693:DD696" si="2748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8"/>
        <v/>
      </c>
      <c r="CZ693" s="541" t="str">
        <f t="shared" si="2748"/>
        <v/>
      </c>
      <c r="DA693" s="541" t="str">
        <f t="shared" si="2748"/>
        <v/>
      </c>
      <c r="DB693" s="541" t="str">
        <f t="shared" si="2748"/>
        <v/>
      </c>
      <c r="DC693" s="540" t="str">
        <f t="shared" si="2748"/>
        <v/>
      </c>
      <c r="DD693" s="539" t="str">
        <f t="shared" si="2748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2"/>
        <v/>
      </c>
      <c r="CA694" s="588" t="str">
        <f t="shared" si="2743"/>
        <v/>
      </c>
      <c r="CB694" s="588" t="str">
        <f t="shared" si="2744"/>
        <v/>
      </c>
      <c r="CC694" s="679" t="str">
        <f t="shared" si="2745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9"/>
        <v/>
      </c>
      <c r="CG694" s="1323" t="str">
        <f t="shared" si="2749"/>
        <v/>
      </c>
      <c r="CH694" s="1324" t="str">
        <f t="shared" si="2749"/>
        <v/>
      </c>
      <c r="CI694" s="1323" t="str">
        <f t="shared" si="2749"/>
        <v/>
      </c>
      <c r="CJ694" s="1323" t="str">
        <f t="shared" si="2749"/>
        <v/>
      </c>
      <c r="CK694" s="1323" t="str">
        <f t="shared" si="2749"/>
        <v/>
      </c>
      <c r="CL694" s="1323" t="str">
        <f t="shared" si="2749"/>
        <v/>
      </c>
      <c r="CM694" s="1322" t="str">
        <f t="shared" si="2749"/>
        <v/>
      </c>
      <c r="CN694" s="539" t="str">
        <f t="shared" si="2747"/>
        <v/>
      </c>
      <c r="CO694" s="540" t="str">
        <f t="shared" si="2747"/>
        <v/>
      </c>
      <c r="CP694" s="541" t="str">
        <f t="shared" si="2747"/>
        <v/>
      </c>
      <c r="CQ694" s="541" t="str">
        <f t="shared" si="2747"/>
        <v/>
      </c>
      <c r="CR694" s="541" t="str">
        <f t="shared" si="2747"/>
        <v/>
      </c>
      <c r="CS694" s="541" t="str">
        <f t="shared" si="2747"/>
        <v/>
      </c>
      <c r="CT694" s="541" t="str">
        <f t="shared" si="2747"/>
        <v/>
      </c>
      <c r="CU694" s="542" t="str">
        <f t="shared" si="2747"/>
        <v/>
      </c>
      <c r="CV694" s="542" t="str">
        <f t="shared" si="2747"/>
        <v/>
      </c>
      <c r="CW694" s="542" t="str">
        <f t="shared" si="2747"/>
        <v/>
      </c>
      <c r="CX694" s="541" t="str">
        <f t="shared" si="2748"/>
        <v/>
      </c>
      <c r="CY694" s="541" t="str">
        <f t="shared" si="2748"/>
        <v/>
      </c>
      <c r="CZ694" s="541" t="str">
        <f t="shared" si="2748"/>
        <v/>
      </c>
      <c r="DA694" s="541" t="str">
        <f t="shared" si="2748"/>
        <v/>
      </c>
      <c r="DB694" s="541" t="str">
        <f t="shared" si="2748"/>
        <v/>
      </c>
      <c r="DC694" s="540" t="str">
        <f t="shared" si="2748"/>
        <v/>
      </c>
      <c r="DD694" s="539" t="str">
        <f t="shared" si="2748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0">4000*$K$1</f>
        <v>16747.2</v>
      </c>
      <c r="D695" s="751">
        <f t="shared" si="2750"/>
        <v>16747.2</v>
      </c>
      <c r="E695" s="751">
        <f t="shared" si="2750"/>
        <v>16747.2</v>
      </c>
      <c r="F695" s="751">
        <f t="shared" si="2750"/>
        <v>16747.2</v>
      </c>
      <c r="G695" s="751">
        <f t="shared" si="2750"/>
        <v>16747.2</v>
      </c>
      <c r="H695" s="751">
        <f t="shared" si="2750"/>
        <v>16747.2</v>
      </c>
      <c r="I695" s="751">
        <f t="shared" si="2750"/>
        <v>16747.2</v>
      </c>
      <c r="J695" s="751">
        <f t="shared" si="2750"/>
        <v>16747.2</v>
      </c>
      <c r="K695" s="751">
        <f t="shared" si="2750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1">4000*$K$1</f>
        <v>16747.2</v>
      </c>
      <c r="V695" s="751">
        <f t="shared" si="2751"/>
        <v>16747.2</v>
      </c>
      <c r="W695" s="751">
        <f t="shared" si="2751"/>
        <v>16747.2</v>
      </c>
      <c r="X695" s="751">
        <f t="shared" si="2751"/>
        <v>16747.2</v>
      </c>
      <c r="Y695" s="751">
        <f t="shared" si="2751"/>
        <v>16747.2</v>
      </c>
      <c r="Z695" s="751">
        <f t="shared" si="2751"/>
        <v>16747.2</v>
      </c>
      <c r="AA695" s="751">
        <f t="shared" si="2751"/>
        <v>16747.2</v>
      </c>
      <c r="AB695" s="751">
        <f t="shared" si="2751"/>
        <v>16747.2</v>
      </c>
      <c r="AC695" s="751">
        <f t="shared" si="2751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2">4000*$K$1</f>
        <v>16747.2</v>
      </c>
      <c r="AN695" s="751">
        <f t="shared" si="2752"/>
        <v>16747.2</v>
      </c>
      <c r="AO695" s="751">
        <f t="shared" si="2752"/>
        <v>16747.2</v>
      </c>
      <c r="AP695" s="751">
        <f t="shared" si="2752"/>
        <v>16747.2</v>
      </c>
      <c r="AQ695" s="751">
        <f t="shared" si="2752"/>
        <v>16747.2</v>
      </c>
      <c r="AR695" s="751">
        <f t="shared" si="2752"/>
        <v>16747.2</v>
      </c>
      <c r="AS695" s="751">
        <f t="shared" si="2752"/>
        <v>16747.2</v>
      </c>
      <c r="AT695" s="751">
        <f t="shared" si="2752"/>
        <v>16747.2</v>
      </c>
      <c r="AU695" s="751">
        <f t="shared" si="2752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3">4000*$K$1</f>
        <v>16747.2</v>
      </c>
      <c r="BF695" s="751">
        <f t="shared" si="2753"/>
        <v>16747.2</v>
      </c>
      <c r="BG695" s="751">
        <f t="shared" si="2753"/>
        <v>16747.2</v>
      </c>
      <c r="BH695" s="751">
        <f t="shared" si="2753"/>
        <v>16747.2</v>
      </c>
      <c r="BI695" s="751">
        <f t="shared" si="2753"/>
        <v>16747.2</v>
      </c>
      <c r="BJ695" s="751">
        <f t="shared" si="2753"/>
        <v>16747.2</v>
      </c>
      <c r="BK695" s="751">
        <f t="shared" si="2753"/>
        <v>16747.2</v>
      </c>
      <c r="BL695" s="751">
        <f t="shared" si="2753"/>
        <v>16747.2</v>
      </c>
      <c r="BM695" s="751">
        <f t="shared" si="2753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3"/>
        <v>16747.2</v>
      </c>
      <c r="BW695" s="751">
        <f t="shared" si="2753"/>
        <v>16747.2</v>
      </c>
      <c r="BX695" s="751">
        <f t="shared" si="2753"/>
        <v>16747.2</v>
      </c>
      <c r="BY695" s="751">
        <f t="shared" si="2753"/>
        <v>16747.2</v>
      </c>
      <c r="BZ695" s="588">
        <f t="shared" si="2742"/>
        <v>16747.2</v>
      </c>
      <c r="CA695" s="588">
        <f t="shared" si="2743"/>
        <v>16747.2</v>
      </c>
      <c r="CB695" s="588">
        <f t="shared" si="2744"/>
        <v>16747.2</v>
      </c>
      <c r="CC695" s="679">
        <f t="shared" si="2745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9"/>
        <v>16747.2</v>
      </c>
      <c r="CF695" s="1323">
        <f t="shared" si="2749"/>
        <v>16747.2</v>
      </c>
      <c r="CG695" s="1323">
        <f t="shared" si="2749"/>
        <v>16747.2</v>
      </c>
      <c r="CH695" s="1324">
        <f t="shared" si="2749"/>
        <v>16747.2</v>
      </c>
      <c r="CI695" s="1323">
        <f t="shared" si="2749"/>
        <v>16747.2</v>
      </c>
      <c r="CJ695" s="1323">
        <f t="shared" si="2749"/>
        <v>16747.2</v>
      </c>
      <c r="CK695" s="1323">
        <f t="shared" si="2749"/>
        <v>16747.2</v>
      </c>
      <c r="CL695" s="1323">
        <f t="shared" si="2749"/>
        <v>16747.2</v>
      </c>
      <c r="CM695" s="1322">
        <f t="shared" si="2749"/>
        <v>16747.2</v>
      </c>
      <c r="CN695" s="539" t="str">
        <f t="shared" si="2747"/>
        <v/>
      </c>
      <c r="CO695" s="540" t="str">
        <f t="shared" si="2747"/>
        <v/>
      </c>
      <c r="CP695" s="541" t="str">
        <f t="shared" si="2747"/>
        <v/>
      </c>
      <c r="CQ695" s="541" t="str">
        <f t="shared" si="2747"/>
        <v/>
      </c>
      <c r="CR695" s="541">
        <f t="shared" si="2747"/>
        <v>16747.2</v>
      </c>
      <c r="CS695" s="541">
        <f t="shared" si="2747"/>
        <v>16747.2</v>
      </c>
      <c r="CT695" s="541">
        <f t="shared" si="2747"/>
        <v>16747.2</v>
      </c>
      <c r="CU695" s="542">
        <f t="shared" si="2747"/>
        <v>16747.2</v>
      </c>
      <c r="CV695" s="542">
        <f t="shared" si="2747"/>
        <v>16747.2</v>
      </c>
      <c r="CW695" s="542">
        <f t="shared" si="2747"/>
        <v>16747.2</v>
      </c>
      <c r="CX695" s="541">
        <f t="shared" si="2748"/>
        <v>16747.2</v>
      </c>
      <c r="CY695" s="541">
        <f t="shared" si="2748"/>
        <v>16747.2</v>
      </c>
      <c r="CZ695" s="541">
        <f t="shared" si="2748"/>
        <v>16747.2</v>
      </c>
      <c r="DA695" s="541">
        <f t="shared" si="2748"/>
        <v>16747.2</v>
      </c>
      <c r="DB695" s="541" t="str">
        <f t="shared" si="2748"/>
        <v/>
      </c>
      <c r="DC695" s="540" t="str">
        <f t="shared" si="2748"/>
        <v/>
      </c>
      <c r="DD695" s="539" t="str">
        <f t="shared" si="2748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4">IF(B693="","",B693*B694*B695/B$46/365/$G$1)</f>
        <v/>
      </c>
      <c r="C696" s="623" t="str">
        <f t="shared" si="2754"/>
        <v/>
      </c>
      <c r="D696" s="623" t="str">
        <f t="shared" si="2754"/>
        <v/>
      </c>
      <c r="E696" s="623" t="str">
        <f t="shared" si="2754"/>
        <v/>
      </c>
      <c r="F696" s="623" t="str">
        <f t="shared" si="2754"/>
        <v/>
      </c>
      <c r="G696" s="623" t="str">
        <f t="shared" si="2754"/>
        <v/>
      </c>
      <c r="H696" s="623" t="str">
        <f t="shared" si="2754"/>
        <v/>
      </c>
      <c r="I696" s="623" t="str">
        <f t="shared" si="2754"/>
        <v/>
      </c>
      <c r="J696" s="623" t="str">
        <f t="shared" si="2754"/>
        <v/>
      </c>
      <c r="K696" s="623" t="str">
        <f t="shared" si="2754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5">IF(T693="","",T693*T694*T695/T$46/365/$G$1)</f>
        <v/>
      </c>
      <c r="U696" s="623" t="str">
        <f t="shared" si="2755"/>
        <v/>
      </c>
      <c r="V696" s="623" t="str">
        <f t="shared" si="2755"/>
        <v/>
      </c>
      <c r="W696" s="623" t="str">
        <f t="shared" si="2755"/>
        <v/>
      </c>
      <c r="X696" s="623" t="str">
        <f t="shared" si="2755"/>
        <v/>
      </c>
      <c r="Y696" s="623" t="str">
        <f t="shared" si="2755"/>
        <v/>
      </c>
      <c r="Z696" s="623" t="str">
        <f t="shared" si="2755"/>
        <v/>
      </c>
      <c r="AA696" s="623" t="str">
        <f t="shared" si="2755"/>
        <v/>
      </c>
      <c r="AB696" s="623" t="str">
        <f t="shared" si="2755"/>
        <v/>
      </c>
      <c r="AC696" s="623" t="str">
        <f t="shared" si="2755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6">IF(AL693="","",AL693*AL694*AL695/AL$46/365/$G$1)</f>
        <v/>
      </c>
      <c r="AM696" s="623" t="str">
        <f t="shared" si="2756"/>
        <v/>
      </c>
      <c r="AN696" s="623" t="str">
        <f t="shared" si="2756"/>
        <v/>
      </c>
      <c r="AO696" s="623" t="str">
        <f t="shared" si="2756"/>
        <v/>
      </c>
      <c r="AP696" s="623" t="str">
        <f t="shared" si="2756"/>
        <v/>
      </c>
      <c r="AQ696" s="623" t="str">
        <f t="shared" si="2756"/>
        <v/>
      </c>
      <c r="AR696" s="623" t="str">
        <f t="shared" si="2756"/>
        <v/>
      </c>
      <c r="AS696" s="623" t="str">
        <f t="shared" si="2756"/>
        <v/>
      </c>
      <c r="AT696" s="623" t="str">
        <f t="shared" si="2756"/>
        <v/>
      </c>
      <c r="AU696" s="623" t="str">
        <f t="shared" si="2756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7">IF(BD693="","",BD693*BD694*BD695/BD$46/365/$G$1)</f>
        <v/>
      </c>
      <c r="BE696" s="623" t="str">
        <f t="shared" si="2757"/>
        <v/>
      </c>
      <c r="BF696" s="623" t="str">
        <f t="shared" si="2757"/>
        <v/>
      </c>
      <c r="BG696" s="623" t="str">
        <f t="shared" si="2757"/>
        <v/>
      </c>
      <c r="BH696" s="623" t="str">
        <f t="shared" si="2757"/>
        <v/>
      </c>
      <c r="BI696" s="623" t="str">
        <f t="shared" si="2757"/>
        <v/>
      </c>
      <c r="BJ696" s="623" t="str">
        <f t="shared" si="2757"/>
        <v/>
      </c>
      <c r="BK696" s="623" t="str">
        <f t="shared" si="2757"/>
        <v/>
      </c>
      <c r="BL696" s="623" t="str">
        <f t="shared" si="2757"/>
        <v/>
      </c>
      <c r="BM696" s="623" t="str">
        <f t="shared" si="2757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2"/>
        <v/>
      </c>
      <c r="CA696" s="613" t="str">
        <f t="shared" si="2743"/>
        <v/>
      </c>
      <c r="CB696" s="613" t="str">
        <f t="shared" si="2744"/>
        <v/>
      </c>
      <c r="CC696" s="682" t="str">
        <f t="shared" si="2745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9"/>
        <v/>
      </c>
      <c r="CF696" s="1326" t="str">
        <f t="shared" si="2749"/>
        <v/>
      </c>
      <c r="CG696" s="1326" t="str">
        <f t="shared" si="2749"/>
        <v/>
      </c>
      <c r="CH696" s="1327" t="str">
        <f t="shared" si="2749"/>
        <v/>
      </c>
      <c r="CI696" s="1326" t="str">
        <f t="shared" si="2749"/>
        <v/>
      </c>
      <c r="CJ696" s="1326" t="str">
        <f t="shared" si="2749"/>
        <v/>
      </c>
      <c r="CK696" s="1326" t="str">
        <f t="shared" si="2749"/>
        <v/>
      </c>
      <c r="CL696" s="1326" t="str">
        <f t="shared" si="2749"/>
        <v/>
      </c>
      <c r="CM696" s="1325" t="str">
        <f t="shared" si="2749"/>
        <v/>
      </c>
      <c r="CN696" s="527" t="str">
        <f t="shared" si="2747"/>
        <v/>
      </c>
      <c r="CO696" s="528" t="str">
        <f t="shared" si="2747"/>
        <v/>
      </c>
      <c r="CP696" s="529" t="str">
        <f t="shared" si="2747"/>
        <v/>
      </c>
      <c r="CQ696" s="529" t="str">
        <f t="shared" si="2747"/>
        <v/>
      </c>
      <c r="CR696" s="529" t="str">
        <f t="shared" si="2747"/>
        <v/>
      </c>
      <c r="CS696" s="529" t="str">
        <f t="shared" si="2747"/>
        <v/>
      </c>
      <c r="CT696" s="529" t="str">
        <f t="shared" si="2747"/>
        <v/>
      </c>
      <c r="CU696" s="530" t="str">
        <f t="shared" si="2747"/>
        <v/>
      </c>
      <c r="CV696" s="530" t="str">
        <f t="shared" si="2747"/>
        <v/>
      </c>
      <c r="CW696" s="530" t="str">
        <f t="shared" si="2747"/>
        <v/>
      </c>
      <c r="CX696" s="529" t="str">
        <f t="shared" si="2748"/>
        <v/>
      </c>
      <c r="CY696" s="529" t="str">
        <f t="shared" si="2748"/>
        <v/>
      </c>
      <c r="CZ696" s="529" t="str">
        <f t="shared" si="2748"/>
        <v/>
      </c>
      <c r="DA696" s="529" t="str">
        <f t="shared" si="2748"/>
        <v/>
      </c>
      <c r="DB696" s="529" t="str">
        <f t="shared" si="2748"/>
        <v/>
      </c>
      <c r="DC696" s="528" t="str">
        <f t="shared" si="2748"/>
        <v/>
      </c>
      <c r="DD696" s="527" t="str">
        <f t="shared" si="2748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2"/>
        <v/>
      </c>
      <c r="CA697" s="580" t="str">
        <f t="shared" si="2743"/>
        <v/>
      </c>
      <c r="CB697" s="580" t="str">
        <f t="shared" si="2744"/>
        <v/>
      </c>
      <c r="CC697" s="678" t="str">
        <f t="shared" si="2745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2"/>
        <v/>
      </c>
      <c r="CA698" s="588" t="str">
        <f t="shared" si="2743"/>
        <v/>
      </c>
      <c r="CB698" s="588" t="str">
        <f t="shared" si="2744"/>
        <v/>
      </c>
      <c r="CC698" s="679" t="str">
        <f t="shared" si="2745"/>
        <v/>
      </c>
      <c r="CD698" s="1322" t="str">
        <f t="shared" ref="CD698:CM698" si="275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8"/>
        <v/>
      </c>
      <c r="CF698" s="1323" t="str">
        <f t="shared" si="2758"/>
        <v/>
      </c>
      <c r="CG698" s="1323" t="str">
        <f t="shared" si="2758"/>
        <v/>
      </c>
      <c r="CH698" s="1324" t="str">
        <f t="shared" si="2758"/>
        <v/>
      </c>
      <c r="CI698" s="1323" t="str">
        <f t="shared" si="2758"/>
        <v/>
      </c>
      <c r="CJ698" s="1323" t="str">
        <f t="shared" si="2758"/>
        <v/>
      </c>
      <c r="CK698" s="1323" t="str">
        <f t="shared" si="2758"/>
        <v/>
      </c>
      <c r="CL698" s="1323" t="str">
        <f t="shared" si="2758"/>
        <v/>
      </c>
      <c r="CM698" s="1322" t="str">
        <f t="shared" si="2758"/>
        <v/>
      </c>
      <c r="CN698" s="539" t="str">
        <f t="shared" ref="CN698:CW701" si="275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9"/>
        <v/>
      </c>
      <c r="CP698" s="541" t="str">
        <f t="shared" si="2759"/>
        <v/>
      </c>
      <c r="CQ698" s="541" t="str">
        <f t="shared" si="2759"/>
        <v/>
      </c>
      <c r="CR698" s="541" t="str">
        <f t="shared" si="2759"/>
        <v/>
      </c>
      <c r="CS698" s="541" t="str">
        <f t="shared" si="2759"/>
        <v/>
      </c>
      <c r="CT698" s="541" t="str">
        <f t="shared" si="2759"/>
        <v/>
      </c>
      <c r="CU698" s="542" t="str">
        <f t="shared" si="2759"/>
        <v/>
      </c>
      <c r="CV698" s="542" t="str">
        <f t="shared" si="2759"/>
        <v/>
      </c>
      <c r="CW698" s="542" t="str">
        <f t="shared" si="2759"/>
        <v/>
      </c>
      <c r="CX698" s="541" t="str">
        <f t="shared" ref="CX698:DD701" si="2760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0"/>
        <v/>
      </c>
      <c r="CZ698" s="541" t="str">
        <f t="shared" si="2760"/>
        <v/>
      </c>
      <c r="DA698" s="541" t="str">
        <f t="shared" si="2760"/>
        <v/>
      </c>
      <c r="DB698" s="541" t="str">
        <f t="shared" si="2760"/>
        <v/>
      </c>
      <c r="DC698" s="540" t="str">
        <f t="shared" si="2760"/>
        <v/>
      </c>
      <c r="DD698" s="539" t="str">
        <f t="shared" si="2760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2"/>
        <v/>
      </c>
      <c r="CA699" s="588" t="str">
        <f t="shared" si="2743"/>
        <v/>
      </c>
      <c r="CB699" s="588" t="str">
        <f t="shared" si="2744"/>
        <v/>
      </c>
      <c r="CC699" s="679" t="str">
        <f t="shared" si="2745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6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61"/>
        <v/>
      </c>
      <c r="CG699" s="1323" t="str">
        <f t="shared" si="2761"/>
        <v/>
      </c>
      <c r="CH699" s="1324" t="str">
        <f t="shared" si="2761"/>
        <v/>
      </c>
      <c r="CI699" s="1323" t="str">
        <f t="shared" si="2761"/>
        <v/>
      </c>
      <c r="CJ699" s="1323" t="str">
        <f t="shared" si="2761"/>
        <v/>
      </c>
      <c r="CK699" s="1323" t="str">
        <f t="shared" si="2761"/>
        <v/>
      </c>
      <c r="CL699" s="1323" t="str">
        <f t="shared" si="2761"/>
        <v/>
      </c>
      <c r="CM699" s="1322" t="str">
        <f t="shared" si="2761"/>
        <v/>
      </c>
      <c r="CN699" s="539" t="str">
        <f t="shared" si="2759"/>
        <v/>
      </c>
      <c r="CO699" s="540" t="str">
        <f t="shared" si="2759"/>
        <v/>
      </c>
      <c r="CP699" s="541" t="str">
        <f t="shared" si="2759"/>
        <v/>
      </c>
      <c r="CQ699" s="541" t="str">
        <f t="shared" si="2759"/>
        <v/>
      </c>
      <c r="CR699" s="541" t="str">
        <f t="shared" si="2759"/>
        <v/>
      </c>
      <c r="CS699" s="541" t="str">
        <f t="shared" si="2759"/>
        <v/>
      </c>
      <c r="CT699" s="541" t="str">
        <f t="shared" si="2759"/>
        <v/>
      </c>
      <c r="CU699" s="542" t="str">
        <f t="shared" si="2759"/>
        <v/>
      </c>
      <c r="CV699" s="542" t="str">
        <f t="shared" si="2759"/>
        <v/>
      </c>
      <c r="CW699" s="542" t="str">
        <f t="shared" si="2759"/>
        <v/>
      </c>
      <c r="CX699" s="541" t="str">
        <f t="shared" si="2760"/>
        <v/>
      </c>
      <c r="CY699" s="541" t="str">
        <f t="shared" si="2760"/>
        <v/>
      </c>
      <c r="CZ699" s="541" t="str">
        <f t="shared" si="2760"/>
        <v/>
      </c>
      <c r="DA699" s="541" t="str">
        <f t="shared" si="2760"/>
        <v/>
      </c>
      <c r="DB699" s="541" t="str">
        <f t="shared" si="2760"/>
        <v/>
      </c>
      <c r="DC699" s="540" t="str">
        <f t="shared" si="2760"/>
        <v/>
      </c>
      <c r="DD699" s="539" t="str">
        <f t="shared" si="2760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2"/>
        <v/>
      </c>
      <c r="CA700" s="588" t="str">
        <f t="shared" si="2743"/>
        <v/>
      </c>
      <c r="CB700" s="588" t="str">
        <f t="shared" si="2744"/>
        <v/>
      </c>
      <c r="CC700" s="679" t="str">
        <f t="shared" si="274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61"/>
        <v/>
      </c>
      <c r="CF700" s="1323" t="str">
        <f t="shared" si="2761"/>
        <v/>
      </c>
      <c r="CG700" s="1323" t="str">
        <f t="shared" si="2761"/>
        <v/>
      </c>
      <c r="CH700" s="1324" t="str">
        <f t="shared" si="2761"/>
        <v/>
      </c>
      <c r="CI700" s="1323" t="str">
        <f t="shared" si="2761"/>
        <v/>
      </c>
      <c r="CJ700" s="1323" t="str">
        <f t="shared" si="2761"/>
        <v/>
      </c>
      <c r="CK700" s="1323" t="str">
        <f t="shared" si="2761"/>
        <v/>
      </c>
      <c r="CL700" s="1323" t="str">
        <f t="shared" si="2761"/>
        <v/>
      </c>
      <c r="CM700" s="1322" t="str">
        <f t="shared" si="2761"/>
        <v/>
      </c>
      <c r="CN700" s="539" t="str">
        <f t="shared" si="2759"/>
        <v/>
      </c>
      <c r="CO700" s="540" t="str">
        <f t="shared" si="2759"/>
        <v/>
      </c>
      <c r="CP700" s="541" t="str">
        <f t="shared" si="2759"/>
        <v/>
      </c>
      <c r="CQ700" s="541" t="str">
        <f t="shared" si="2759"/>
        <v/>
      </c>
      <c r="CR700" s="541" t="str">
        <f t="shared" si="2759"/>
        <v/>
      </c>
      <c r="CS700" s="541" t="str">
        <f t="shared" si="2759"/>
        <v/>
      </c>
      <c r="CT700" s="541" t="str">
        <f t="shared" si="2759"/>
        <v/>
      </c>
      <c r="CU700" s="542" t="str">
        <f t="shared" si="2759"/>
        <v/>
      </c>
      <c r="CV700" s="542" t="str">
        <f t="shared" si="2759"/>
        <v/>
      </c>
      <c r="CW700" s="542" t="str">
        <f t="shared" si="2759"/>
        <v/>
      </c>
      <c r="CX700" s="541" t="str">
        <f t="shared" si="2760"/>
        <v/>
      </c>
      <c r="CY700" s="541" t="str">
        <f t="shared" si="2760"/>
        <v/>
      </c>
      <c r="CZ700" s="541" t="str">
        <f t="shared" si="2760"/>
        <v/>
      </c>
      <c r="DA700" s="541" t="str">
        <f t="shared" si="2760"/>
        <v/>
      </c>
      <c r="DB700" s="541" t="str">
        <f t="shared" si="2760"/>
        <v/>
      </c>
      <c r="DC700" s="540" t="str">
        <f t="shared" si="2760"/>
        <v/>
      </c>
      <c r="DD700" s="539" t="str">
        <f t="shared" si="2760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2">IF(B698="","",B698*B699*B700/B$46/365/$G$1)</f>
        <v/>
      </c>
      <c r="C701" s="623" t="str">
        <f t="shared" si="2762"/>
        <v/>
      </c>
      <c r="D701" s="623" t="str">
        <f t="shared" si="2762"/>
        <v/>
      </c>
      <c r="E701" s="623" t="str">
        <f t="shared" si="2762"/>
        <v/>
      </c>
      <c r="F701" s="623" t="str">
        <f t="shared" si="2762"/>
        <v/>
      </c>
      <c r="G701" s="623" t="str">
        <f t="shared" si="2762"/>
        <v/>
      </c>
      <c r="H701" s="623" t="str">
        <f t="shared" si="2762"/>
        <v/>
      </c>
      <c r="I701" s="623" t="str">
        <f t="shared" si="2762"/>
        <v/>
      </c>
      <c r="J701" s="623" t="str">
        <f t="shared" si="2762"/>
        <v/>
      </c>
      <c r="K701" s="623" t="str">
        <f t="shared" si="2762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3">IF(T698="","",T698*T699*T700/T$46/365/$G$1)</f>
        <v/>
      </c>
      <c r="U701" s="623" t="str">
        <f t="shared" si="2763"/>
        <v/>
      </c>
      <c r="V701" s="623" t="str">
        <f t="shared" si="2763"/>
        <v/>
      </c>
      <c r="W701" s="623" t="str">
        <f t="shared" si="2763"/>
        <v/>
      </c>
      <c r="X701" s="623" t="str">
        <f t="shared" si="2763"/>
        <v/>
      </c>
      <c r="Y701" s="623" t="str">
        <f t="shared" si="2763"/>
        <v/>
      </c>
      <c r="Z701" s="623" t="str">
        <f t="shared" si="2763"/>
        <v/>
      </c>
      <c r="AA701" s="623" t="str">
        <f t="shared" si="2763"/>
        <v/>
      </c>
      <c r="AB701" s="623" t="str">
        <f t="shared" si="2763"/>
        <v/>
      </c>
      <c r="AC701" s="623" t="str">
        <f t="shared" si="2763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4">IF(AL698="","",AL698*AL699*AL700/AL$46/365/$G$1)</f>
        <v/>
      </c>
      <c r="AM701" s="623" t="str">
        <f t="shared" si="2764"/>
        <v/>
      </c>
      <c r="AN701" s="623" t="str">
        <f t="shared" si="2764"/>
        <v/>
      </c>
      <c r="AO701" s="623" t="str">
        <f t="shared" si="2764"/>
        <v/>
      </c>
      <c r="AP701" s="623" t="str">
        <f t="shared" si="2764"/>
        <v/>
      </c>
      <c r="AQ701" s="623" t="str">
        <f t="shared" si="2764"/>
        <v/>
      </c>
      <c r="AR701" s="623" t="str">
        <f t="shared" si="2764"/>
        <v/>
      </c>
      <c r="AS701" s="623" t="str">
        <f t="shared" si="2764"/>
        <v/>
      </c>
      <c r="AT701" s="623" t="str">
        <f t="shared" si="2764"/>
        <v/>
      </c>
      <c r="AU701" s="623" t="str">
        <f t="shared" si="2764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5">IF(BD698="","",BD698*BD699*BD700/BD$46/365/$G$1)</f>
        <v/>
      </c>
      <c r="BE701" s="623" t="str">
        <f t="shared" si="2765"/>
        <v/>
      </c>
      <c r="BF701" s="623" t="str">
        <f t="shared" si="2765"/>
        <v/>
      </c>
      <c r="BG701" s="623" t="str">
        <f t="shared" si="2765"/>
        <v/>
      </c>
      <c r="BH701" s="623" t="str">
        <f t="shared" si="2765"/>
        <v/>
      </c>
      <c r="BI701" s="623" t="str">
        <f t="shared" si="2765"/>
        <v/>
      </c>
      <c r="BJ701" s="623" t="str">
        <f t="shared" si="2765"/>
        <v/>
      </c>
      <c r="BK701" s="623" t="str">
        <f t="shared" si="2765"/>
        <v/>
      </c>
      <c r="BL701" s="623" t="str">
        <f t="shared" si="2765"/>
        <v/>
      </c>
      <c r="BM701" s="623" t="str">
        <f t="shared" si="2765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2"/>
        <v/>
      </c>
      <c r="CA701" s="613" t="str">
        <f t="shared" si="2743"/>
        <v/>
      </c>
      <c r="CB701" s="613" t="str">
        <f t="shared" si="2744"/>
        <v/>
      </c>
      <c r="CC701" s="682" t="str">
        <f t="shared" si="2745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61"/>
        <v/>
      </c>
      <c r="CF701" s="1326" t="str">
        <f t="shared" si="2761"/>
        <v/>
      </c>
      <c r="CG701" s="1326" t="str">
        <f t="shared" si="2761"/>
        <v/>
      </c>
      <c r="CH701" s="1327" t="str">
        <f t="shared" si="2761"/>
        <v/>
      </c>
      <c r="CI701" s="1326" t="str">
        <f t="shared" si="2761"/>
        <v/>
      </c>
      <c r="CJ701" s="1326" t="str">
        <f t="shared" si="2761"/>
        <v/>
      </c>
      <c r="CK701" s="1326" t="str">
        <f t="shared" si="2761"/>
        <v/>
      </c>
      <c r="CL701" s="1326" t="str">
        <f t="shared" si="2761"/>
        <v/>
      </c>
      <c r="CM701" s="1325" t="str">
        <f t="shared" si="2761"/>
        <v/>
      </c>
      <c r="CN701" s="527" t="str">
        <f t="shared" si="2759"/>
        <v/>
      </c>
      <c r="CO701" s="528" t="str">
        <f t="shared" si="2759"/>
        <v/>
      </c>
      <c r="CP701" s="529" t="str">
        <f t="shared" si="2759"/>
        <v/>
      </c>
      <c r="CQ701" s="529" t="str">
        <f t="shared" si="2759"/>
        <v/>
      </c>
      <c r="CR701" s="529" t="str">
        <f t="shared" si="2759"/>
        <v/>
      </c>
      <c r="CS701" s="529" t="str">
        <f t="shared" si="2759"/>
        <v/>
      </c>
      <c r="CT701" s="529" t="str">
        <f t="shared" si="2759"/>
        <v/>
      </c>
      <c r="CU701" s="530" t="str">
        <f t="shared" si="2759"/>
        <v/>
      </c>
      <c r="CV701" s="530" t="str">
        <f t="shared" si="2759"/>
        <v/>
      </c>
      <c r="CW701" s="530" t="str">
        <f t="shared" si="2759"/>
        <v/>
      </c>
      <c r="CX701" s="529" t="str">
        <f t="shared" si="2760"/>
        <v/>
      </c>
      <c r="CY701" s="529" t="str">
        <f t="shared" si="2760"/>
        <v/>
      </c>
      <c r="CZ701" s="529" t="str">
        <f t="shared" si="2760"/>
        <v/>
      </c>
      <c r="DA701" s="529" t="str">
        <f t="shared" si="2760"/>
        <v/>
      </c>
      <c r="DB701" s="529" t="str">
        <f t="shared" si="2760"/>
        <v/>
      </c>
      <c r="DC701" s="528" t="str">
        <f t="shared" si="2760"/>
        <v/>
      </c>
      <c r="DD701" s="527" t="str">
        <f t="shared" si="2760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6">IF(DE704&lt;3,"",(SUM(B704:R704)-MIN(B704:R704)-MAX(B704:R704))/(DE704-2))</f>
        <v/>
      </c>
      <c r="CA704" s="588" t="str">
        <f t="shared" ref="CA704:CA727" si="2767">IF(DF704&lt;3,"",(SUM(T704:AJ704)-MIN(T704:AJ704)-MAX(T704:AJ704))/(DF704-2))</f>
        <v/>
      </c>
      <c r="CB704" s="588" t="str">
        <f t="shared" ref="CB704:CB727" si="2768">IF(DG704&lt;3,"",(SUM(AL704:BB704)-MIN(AL704:BB704)-MAX(AL704:BB704))/(DG704-2))</f>
        <v/>
      </c>
      <c r="CC704" s="679" t="str">
        <f t="shared" ref="CC704:CC727" si="2769">IF(DH704&lt;3,"",(SUM(BD704:BT704)-MIN(BD704:BT704)-MAX(BD704:BT704))/(DH704-2))</f>
        <v/>
      </c>
      <c r="CD704" s="1322" t="str">
        <f t="shared" ref="CD704:CI707" si="277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70"/>
        <v/>
      </c>
      <c r="CF704" s="1323" t="str">
        <f t="shared" si="2770"/>
        <v/>
      </c>
      <c r="CG704" s="1323" t="str">
        <f t="shared" si="2770"/>
        <v/>
      </c>
      <c r="CH704" s="1324" t="str">
        <f t="shared" si="2770"/>
        <v/>
      </c>
      <c r="CI704" s="1323" t="str">
        <f t="shared" si="2770"/>
        <v/>
      </c>
      <c r="CJ704" s="1323" t="str">
        <f t="shared" ref="CJ704:CM707" si="277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71"/>
        <v/>
      </c>
      <c r="CL704" s="1323" t="str">
        <f t="shared" si="2771"/>
        <v/>
      </c>
      <c r="CM704" s="1322" t="str">
        <f t="shared" si="2771"/>
        <v/>
      </c>
      <c r="CN704" s="539" t="str">
        <f t="shared" ref="CN704:CW708" si="277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2"/>
        <v/>
      </c>
      <c r="CP704" s="541" t="str">
        <f t="shared" si="2772"/>
        <v/>
      </c>
      <c r="CQ704" s="541" t="str">
        <f t="shared" si="2772"/>
        <v/>
      </c>
      <c r="CR704" s="541" t="str">
        <f t="shared" si="2772"/>
        <v/>
      </c>
      <c r="CS704" s="541" t="str">
        <f t="shared" si="2772"/>
        <v/>
      </c>
      <c r="CT704" s="541" t="str">
        <f t="shared" si="2772"/>
        <v/>
      </c>
      <c r="CU704" s="542" t="str">
        <f t="shared" si="2772"/>
        <v/>
      </c>
      <c r="CV704" s="542" t="str">
        <f t="shared" si="2772"/>
        <v/>
      </c>
      <c r="CW704" s="542" t="str">
        <f t="shared" si="2772"/>
        <v/>
      </c>
      <c r="CX704" s="541" t="str">
        <f t="shared" ref="CX704:DD708" si="2773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3"/>
        <v/>
      </c>
      <c r="CZ704" s="541" t="str">
        <f t="shared" si="2773"/>
        <v/>
      </c>
      <c r="DA704" s="541" t="str">
        <f t="shared" si="2773"/>
        <v/>
      </c>
      <c r="DB704" s="541" t="str">
        <f t="shared" si="2773"/>
        <v/>
      </c>
      <c r="DC704" s="540" t="str">
        <f t="shared" si="2773"/>
        <v/>
      </c>
      <c r="DD704" s="539" t="str">
        <f t="shared" si="2773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6"/>
        <v/>
      </c>
      <c r="CA705" s="588" t="str">
        <f t="shared" si="2767"/>
        <v/>
      </c>
      <c r="CB705" s="588" t="str">
        <f t="shared" si="2768"/>
        <v/>
      </c>
      <c r="CC705" s="679" t="str">
        <f t="shared" si="2769"/>
        <v/>
      </c>
      <c r="CD705" s="1322" t="str">
        <f t="shared" si="2770"/>
        <v/>
      </c>
      <c r="CE705" s="1323" t="str">
        <f t="shared" si="2770"/>
        <v/>
      </c>
      <c r="CF705" s="1323" t="str">
        <f t="shared" si="2770"/>
        <v/>
      </c>
      <c r="CG705" s="1323" t="str">
        <f t="shared" si="2770"/>
        <v/>
      </c>
      <c r="CH705" s="1324" t="str">
        <f t="shared" si="2770"/>
        <v/>
      </c>
      <c r="CI705" s="1323" t="str">
        <f t="shared" si="2770"/>
        <v/>
      </c>
      <c r="CJ705" s="1323" t="str">
        <f t="shared" si="2771"/>
        <v/>
      </c>
      <c r="CK705" s="1323" t="str">
        <f t="shared" si="2771"/>
        <v/>
      </c>
      <c r="CL705" s="1323" t="str">
        <f t="shared" si="2771"/>
        <v/>
      </c>
      <c r="CM705" s="1322" t="str">
        <f t="shared" si="2771"/>
        <v/>
      </c>
      <c r="CN705" s="539" t="str">
        <f t="shared" si="2772"/>
        <v/>
      </c>
      <c r="CO705" s="540" t="str">
        <f t="shared" si="2772"/>
        <v/>
      </c>
      <c r="CP705" s="541" t="str">
        <f t="shared" si="2772"/>
        <v/>
      </c>
      <c r="CQ705" s="541" t="str">
        <f t="shared" si="2772"/>
        <v/>
      </c>
      <c r="CR705" s="541" t="str">
        <f t="shared" si="2772"/>
        <v/>
      </c>
      <c r="CS705" s="541" t="str">
        <f t="shared" si="2772"/>
        <v/>
      </c>
      <c r="CT705" s="541" t="str">
        <f t="shared" si="2772"/>
        <v/>
      </c>
      <c r="CU705" s="542" t="str">
        <f t="shared" si="2772"/>
        <v/>
      </c>
      <c r="CV705" s="542" t="str">
        <f t="shared" si="2772"/>
        <v/>
      </c>
      <c r="CW705" s="542" t="str">
        <f t="shared" si="2772"/>
        <v/>
      </c>
      <c r="CX705" s="541" t="str">
        <f t="shared" si="2773"/>
        <v/>
      </c>
      <c r="CY705" s="541" t="str">
        <f t="shared" si="2773"/>
        <v/>
      </c>
      <c r="CZ705" s="541" t="str">
        <f t="shared" si="2773"/>
        <v/>
      </c>
      <c r="DA705" s="541" t="str">
        <f t="shared" si="2773"/>
        <v/>
      </c>
      <c r="DB705" s="541" t="str">
        <f t="shared" si="2773"/>
        <v/>
      </c>
      <c r="DC705" s="540" t="str">
        <f t="shared" si="2773"/>
        <v/>
      </c>
      <c r="DD705" s="539" t="str">
        <f t="shared" si="2773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6"/>
        <v/>
      </c>
      <c r="CA706" s="588" t="str">
        <f t="shared" si="2767"/>
        <v/>
      </c>
      <c r="CB706" s="588" t="str">
        <f t="shared" si="2768"/>
        <v/>
      </c>
      <c r="CC706" s="679" t="str">
        <f t="shared" si="2769"/>
        <v/>
      </c>
      <c r="CD706" s="1322" t="str">
        <f t="shared" si="2770"/>
        <v/>
      </c>
      <c r="CE706" s="1323" t="str">
        <f t="shared" si="2770"/>
        <v/>
      </c>
      <c r="CF706" s="1323" t="str">
        <f t="shared" si="2770"/>
        <v/>
      </c>
      <c r="CG706" s="1323" t="str">
        <f t="shared" si="2770"/>
        <v/>
      </c>
      <c r="CH706" s="1324" t="str">
        <f t="shared" si="2770"/>
        <v/>
      </c>
      <c r="CI706" s="1323" t="str">
        <f t="shared" si="2770"/>
        <v/>
      </c>
      <c r="CJ706" s="1323" t="str">
        <f t="shared" si="2771"/>
        <v/>
      </c>
      <c r="CK706" s="1323" t="str">
        <f t="shared" si="2771"/>
        <v/>
      </c>
      <c r="CL706" s="1323" t="str">
        <f t="shared" si="2771"/>
        <v/>
      </c>
      <c r="CM706" s="1322" t="str">
        <f t="shared" si="2771"/>
        <v/>
      </c>
      <c r="CN706" s="539" t="str">
        <f t="shared" si="2772"/>
        <v/>
      </c>
      <c r="CO706" s="540" t="str">
        <f t="shared" si="2772"/>
        <v/>
      </c>
      <c r="CP706" s="541" t="str">
        <f t="shared" si="2772"/>
        <v/>
      </c>
      <c r="CQ706" s="541" t="str">
        <f t="shared" si="2772"/>
        <v/>
      </c>
      <c r="CR706" s="541" t="str">
        <f t="shared" si="2772"/>
        <v/>
      </c>
      <c r="CS706" s="541" t="str">
        <f t="shared" si="2772"/>
        <v/>
      </c>
      <c r="CT706" s="541" t="str">
        <f t="shared" si="2772"/>
        <v/>
      </c>
      <c r="CU706" s="542" t="str">
        <f t="shared" si="2772"/>
        <v/>
      </c>
      <c r="CV706" s="542" t="str">
        <f t="shared" si="2772"/>
        <v/>
      </c>
      <c r="CW706" s="542" t="str">
        <f t="shared" si="2772"/>
        <v/>
      </c>
      <c r="CX706" s="541" t="str">
        <f t="shared" si="2773"/>
        <v/>
      </c>
      <c r="CY706" s="541" t="str">
        <f t="shared" si="2773"/>
        <v/>
      </c>
      <c r="CZ706" s="541" t="str">
        <f t="shared" si="2773"/>
        <v/>
      </c>
      <c r="DA706" s="541" t="str">
        <f t="shared" si="2773"/>
        <v/>
      </c>
      <c r="DB706" s="541" t="str">
        <f t="shared" si="2773"/>
        <v/>
      </c>
      <c r="DC706" s="540" t="str">
        <f t="shared" si="2773"/>
        <v/>
      </c>
      <c r="DD706" s="539" t="str">
        <f t="shared" si="2773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6"/>
        <v/>
      </c>
      <c r="CA707" s="588" t="str">
        <f t="shared" si="2767"/>
        <v/>
      </c>
      <c r="CB707" s="588" t="str">
        <f t="shared" si="2768"/>
        <v/>
      </c>
      <c r="CC707" s="679" t="str">
        <f t="shared" si="2769"/>
        <v/>
      </c>
      <c r="CD707" s="1322" t="str">
        <f t="shared" si="2770"/>
        <v/>
      </c>
      <c r="CE707" s="1323" t="str">
        <f t="shared" si="2770"/>
        <v/>
      </c>
      <c r="CF707" s="1323" t="str">
        <f t="shared" si="2770"/>
        <v/>
      </c>
      <c r="CG707" s="1323" t="str">
        <f t="shared" si="2770"/>
        <v/>
      </c>
      <c r="CH707" s="1324" t="str">
        <f t="shared" si="2770"/>
        <v/>
      </c>
      <c r="CI707" s="1323" t="str">
        <f t="shared" si="2770"/>
        <v/>
      </c>
      <c r="CJ707" s="1323" t="str">
        <f t="shared" si="2771"/>
        <v/>
      </c>
      <c r="CK707" s="1323" t="str">
        <f t="shared" si="2771"/>
        <v/>
      </c>
      <c r="CL707" s="1323" t="str">
        <f t="shared" si="2771"/>
        <v/>
      </c>
      <c r="CM707" s="1322" t="str">
        <f t="shared" si="2771"/>
        <v/>
      </c>
      <c r="CN707" s="539" t="str">
        <f t="shared" si="2772"/>
        <v/>
      </c>
      <c r="CO707" s="540" t="str">
        <f t="shared" si="2772"/>
        <v/>
      </c>
      <c r="CP707" s="541" t="str">
        <f t="shared" si="2772"/>
        <v/>
      </c>
      <c r="CQ707" s="541" t="str">
        <f t="shared" si="2772"/>
        <v/>
      </c>
      <c r="CR707" s="541" t="str">
        <f t="shared" si="2772"/>
        <v/>
      </c>
      <c r="CS707" s="541" t="str">
        <f t="shared" si="2772"/>
        <v/>
      </c>
      <c r="CT707" s="541" t="str">
        <f t="shared" si="2772"/>
        <v/>
      </c>
      <c r="CU707" s="542" t="str">
        <f t="shared" si="2772"/>
        <v/>
      </c>
      <c r="CV707" s="542" t="str">
        <f t="shared" si="2772"/>
        <v/>
      </c>
      <c r="CW707" s="542" t="str">
        <f t="shared" si="2772"/>
        <v/>
      </c>
      <c r="CX707" s="541" t="str">
        <f t="shared" si="2773"/>
        <v/>
      </c>
      <c r="CY707" s="541" t="str">
        <f t="shared" si="2773"/>
        <v/>
      </c>
      <c r="CZ707" s="541" t="str">
        <f t="shared" si="2773"/>
        <v/>
      </c>
      <c r="DA707" s="541" t="str">
        <f t="shared" si="2773"/>
        <v/>
      </c>
      <c r="DB707" s="541" t="str">
        <f t="shared" si="2773"/>
        <v/>
      </c>
      <c r="DC707" s="540" t="str">
        <f t="shared" si="2773"/>
        <v/>
      </c>
      <c r="DD707" s="539" t="str">
        <f t="shared" si="2773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6"/>
        <v>753.75</v>
      </c>
      <c r="CA708" s="588">
        <f t="shared" si="2767"/>
        <v>480</v>
      </c>
      <c r="CB708" s="588">
        <f t="shared" si="2768"/>
        <v>0</v>
      </c>
      <c r="CC708" s="679">
        <f t="shared" si="2769"/>
        <v>0</v>
      </c>
      <c r="CD708" s="1322">
        <f t="shared" ref="CD708:CM708" si="277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4"/>
        <v>0</v>
      </c>
      <c r="CF708" s="1323">
        <f t="shared" si="2774"/>
        <v>0</v>
      </c>
      <c r="CG708" s="1323">
        <f t="shared" si="2774"/>
        <v>0</v>
      </c>
      <c r="CH708" s="1324">
        <f t="shared" si="2774"/>
        <v>0</v>
      </c>
      <c r="CI708" s="1323">
        <f t="shared" si="2774"/>
        <v>0</v>
      </c>
      <c r="CJ708" s="1323">
        <f t="shared" si="2774"/>
        <v>0</v>
      </c>
      <c r="CK708" s="1323">
        <f t="shared" si="2774"/>
        <v>0</v>
      </c>
      <c r="CL708" s="1323">
        <f t="shared" si="2774"/>
        <v>0</v>
      </c>
      <c r="CM708" s="1322">
        <f t="shared" si="2774"/>
        <v>19200</v>
      </c>
      <c r="CN708" s="539" t="str">
        <f t="shared" si="2772"/>
        <v/>
      </c>
      <c r="CO708" s="540" t="str">
        <f t="shared" si="2772"/>
        <v/>
      </c>
      <c r="CP708" s="541" t="str">
        <f t="shared" si="2772"/>
        <v/>
      </c>
      <c r="CQ708" s="541" t="str">
        <f t="shared" si="2772"/>
        <v/>
      </c>
      <c r="CR708" s="541">
        <f t="shared" si="2772"/>
        <v>0</v>
      </c>
      <c r="CS708" s="541">
        <f t="shared" si="2772"/>
        <v>0</v>
      </c>
      <c r="CT708" s="541">
        <f t="shared" si="2772"/>
        <v>0</v>
      </c>
      <c r="CU708" s="542">
        <f t="shared" si="2772"/>
        <v>0</v>
      </c>
      <c r="CV708" s="542">
        <f t="shared" si="2772"/>
        <v>0</v>
      </c>
      <c r="CW708" s="542">
        <f t="shared" si="2772"/>
        <v>0</v>
      </c>
      <c r="CX708" s="541">
        <f t="shared" si="2773"/>
        <v>0</v>
      </c>
      <c r="CY708" s="541">
        <f t="shared" si="2773"/>
        <v>0</v>
      </c>
      <c r="CZ708" s="541">
        <f t="shared" si="2773"/>
        <v>0</v>
      </c>
      <c r="DA708" s="541">
        <f t="shared" si="2773"/>
        <v>0</v>
      </c>
      <c r="DB708" s="541" t="str">
        <f t="shared" si="2773"/>
        <v/>
      </c>
      <c r="DC708" s="540" t="str">
        <f t="shared" si="2773"/>
        <v/>
      </c>
      <c r="DD708" s="539" t="str">
        <f t="shared" si="2773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6"/>
        <v/>
      </c>
      <c r="CA709" s="580" t="str">
        <f t="shared" si="2767"/>
        <v/>
      </c>
      <c r="CB709" s="580" t="str">
        <f t="shared" si="2768"/>
        <v/>
      </c>
      <c r="CC709" s="678" t="str">
        <f t="shared" si="2769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6"/>
        <v/>
      </c>
      <c r="CA710" s="588" t="str">
        <f t="shared" si="2767"/>
        <v/>
      </c>
      <c r="CB710" s="588" t="str">
        <f t="shared" si="2768"/>
        <v/>
      </c>
      <c r="CC710" s="679" t="str">
        <f t="shared" si="2769"/>
        <v/>
      </c>
      <c r="CD710" s="1322" t="str">
        <f t="shared" ref="CD710:CI713" si="277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5"/>
        <v/>
      </c>
      <c r="CF710" s="1323" t="str">
        <f t="shared" si="2775"/>
        <v/>
      </c>
      <c r="CG710" s="1323" t="str">
        <f t="shared" si="2775"/>
        <v/>
      </c>
      <c r="CH710" s="1324" t="str">
        <f t="shared" si="2775"/>
        <v/>
      </c>
      <c r="CI710" s="1323" t="str">
        <f t="shared" si="2775"/>
        <v/>
      </c>
      <c r="CJ710" s="1323" t="str">
        <f t="shared" ref="CJ710:CM713" si="277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6"/>
        <v/>
      </c>
      <c r="CL710" s="1323" t="str">
        <f t="shared" si="2776"/>
        <v/>
      </c>
      <c r="CM710" s="1322" t="str">
        <f t="shared" si="2776"/>
        <v/>
      </c>
      <c r="CN710" s="539" t="str">
        <f t="shared" ref="CN710:CW714" si="277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7"/>
        <v/>
      </c>
      <c r="CP710" s="541" t="str">
        <f t="shared" si="2777"/>
        <v/>
      </c>
      <c r="CQ710" s="541" t="str">
        <f t="shared" si="2777"/>
        <v/>
      </c>
      <c r="CR710" s="541" t="str">
        <f t="shared" si="2777"/>
        <v/>
      </c>
      <c r="CS710" s="541" t="str">
        <f t="shared" si="2777"/>
        <v/>
      </c>
      <c r="CT710" s="541" t="str">
        <f t="shared" si="2777"/>
        <v/>
      </c>
      <c r="CU710" s="542" t="str">
        <f t="shared" si="2777"/>
        <v/>
      </c>
      <c r="CV710" s="542" t="str">
        <f t="shared" si="2777"/>
        <v/>
      </c>
      <c r="CW710" s="542" t="str">
        <f t="shared" si="2777"/>
        <v/>
      </c>
      <c r="CX710" s="541" t="str">
        <f t="shared" ref="CX710:DD714" si="2778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8"/>
        <v/>
      </c>
      <c r="CZ710" s="541" t="str">
        <f t="shared" si="2778"/>
        <v/>
      </c>
      <c r="DA710" s="541" t="str">
        <f t="shared" si="2778"/>
        <v/>
      </c>
      <c r="DB710" s="541" t="str">
        <f t="shared" si="2778"/>
        <v/>
      </c>
      <c r="DC710" s="540" t="str">
        <f t="shared" si="2778"/>
        <v/>
      </c>
      <c r="DD710" s="539" t="str">
        <f t="shared" si="2778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6"/>
        <v/>
      </c>
      <c r="CA711" s="588" t="str">
        <f t="shared" si="2767"/>
        <v/>
      </c>
      <c r="CB711" s="588" t="str">
        <f t="shared" si="2768"/>
        <v/>
      </c>
      <c r="CC711" s="679" t="str">
        <f t="shared" si="2769"/>
        <v/>
      </c>
      <c r="CD711" s="1322" t="str">
        <f t="shared" si="2775"/>
        <v/>
      </c>
      <c r="CE711" s="1323" t="str">
        <f t="shared" si="2775"/>
        <v/>
      </c>
      <c r="CF711" s="1323" t="str">
        <f t="shared" si="2775"/>
        <v/>
      </c>
      <c r="CG711" s="1323" t="str">
        <f t="shared" si="2775"/>
        <v/>
      </c>
      <c r="CH711" s="1324" t="str">
        <f t="shared" si="2775"/>
        <v/>
      </c>
      <c r="CI711" s="1323" t="str">
        <f t="shared" si="2775"/>
        <v/>
      </c>
      <c r="CJ711" s="1323" t="str">
        <f t="shared" si="2776"/>
        <v/>
      </c>
      <c r="CK711" s="1323" t="str">
        <f t="shared" si="2776"/>
        <v/>
      </c>
      <c r="CL711" s="1323" t="str">
        <f t="shared" si="2776"/>
        <v/>
      </c>
      <c r="CM711" s="1322" t="str">
        <f t="shared" si="2776"/>
        <v/>
      </c>
      <c r="CN711" s="539" t="str">
        <f t="shared" si="2777"/>
        <v/>
      </c>
      <c r="CO711" s="540" t="str">
        <f t="shared" si="2777"/>
        <v/>
      </c>
      <c r="CP711" s="541" t="str">
        <f t="shared" si="2777"/>
        <v/>
      </c>
      <c r="CQ711" s="541" t="str">
        <f t="shared" si="2777"/>
        <v/>
      </c>
      <c r="CR711" s="541" t="str">
        <f t="shared" si="2777"/>
        <v/>
      </c>
      <c r="CS711" s="541" t="str">
        <f t="shared" si="2777"/>
        <v/>
      </c>
      <c r="CT711" s="541" t="str">
        <f t="shared" si="2777"/>
        <v/>
      </c>
      <c r="CU711" s="542" t="str">
        <f t="shared" si="2777"/>
        <v/>
      </c>
      <c r="CV711" s="542" t="str">
        <f t="shared" si="2777"/>
        <v/>
      </c>
      <c r="CW711" s="542" t="str">
        <f t="shared" si="2777"/>
        <v/>
      </c>
      <c r="CX711" s="541" t="str">
        <f t="shared" si="2778"/>
        <v/>
      </c>
      <c r="CY711" s="541" t="str">
        <f t="shared" si="2778"/>
        <v/>
      </c>
      <c r="CZ711" s="541" t="str">
        <f t="shared" si="2778"/>
        <v/>
      </c>
      <c r="DA711" s="541" t="str">
        <f t="shared" si="2778"/>
        <v/>
      </c>
      <c r="DB711" s="541" t="str">
        <f t="shared" si="2778"/>
        <v/>
      </c>
      <c r="DC711" s="540" t="str">
        <f t="shared" si="2778"/>
        <v/>
      </c>
      <c r="DD711" s="539" t="str">
        <f t="shared" si="2778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6"/>
        <v/>
      </c>
      <c r="CA712" s="588" t="str">
        <f t="shared" si="2767"/>
        <v/>
      </c>
      <c r="CB712" s="588" t="str">
        <f t="shared" si="2768"/>
        <v/>
      </c>
      <c r="CC712" s="679" t="str">
        <f t="shared" si="2769"/>
        <v/>
      </c>
      <c r="CD712" s="1322" t="str">
        <f t="shared" si="2775"/>
        <v/>
      </c>
      <c r="CE712" s="1323" t="str">
        <f t="shared" si="2775"/>
        <v/>
      </c>
      <c r="CF712" s="1323" t="str">
        <f t="shared" si="2775"/>
        <v/>
      </c>
      <c r="CG712" s="1323" t="str">
        <f t="shared" si="2775"/>
        <v/>
      </c>
      <c r="CH712" s="1324" t="str">
        <f t="shared" si="2775"/>
        <v/>
      </c>
      <c r="CI712" s="1323" t="str">
        <f t="shared" si="2775"/>
        <v/>
      </c>
      <c r="CJ712" s="1323" t="str">
        <f t="shared" si="2776"/>
        <v/>
      </c>
      <c r="CK712" s="1323" t="str">
        <f t="shared" si="2776"/>
        <v/>
      </c>
      <c r="CL712" s="1323" t="str">
        <f t="shared" si="2776"/>
        <v/>
      </c>
      <c r="CM712" s="1322" t="str">
        <f t="shared" si="2776"/>
        <v/>
      </c>
      <c r="CN712" s="539" t="str">
        <f t="shared" si="2777"/>
        <v/>
      </c>
      <c r="CO712" s="540" t="str">
        <f t="shared" si="2777"/>
        <v/>
      </c>
      <c r="CP712" s="541" t="str">
        <f t="shared" si="2777"/>
        <v/>
      </c>
      <c r="CQ712" s="541" t="str">
        <f t="shared" si="2777"/>
        <v/>
      </c>
      <c r="CR712" s="541" t="str">
        <f t="shared" si="2777"/>
        <v/>
      </c>
      <c r="CS712" s="541" t="str">
        <f t="shared" si="2777"/>
        <v/>
      </c>
      <c r="CT712" s="541" t="str">
        <f t="shared" si="2777"/>
        <v/>
      </c>
      <c r="CU712" s="542" t="str">
        <f t="shared" si="2777"/>
        <v/>
      </c>
      <c r="CV712" s="542" t="str">
        <f t="shared" si="2777"/>
        <v/>
      </c>
      <c r="CW712" s="542" t="str">
        <f t="shared" si="2777"/>
        <v/>
      </c>
      <c r="CX712" s="541" t="str">
        <f t="shared" si="2778"/>
        <v/>
      </c>
      <c r="CY712" s="541" t="str">
        <f t="shared" si="2778"/>
        <v/>
      </c>
      <c r="CZ712" s="541" t="str">
        <f t="shared" si="2778"/>
        <v/>
      </c>
      <c r="DA712" s="541" t="str">
        <f t="shared" si="2778"/>
        <v/>
      </c>
      <c r="DB712" s="541" t="str">
        <f t="shared" si="2778"/>
        <v/>
      </c>
      <c r="DC712" s="540" t="str">
        <f t="shared" si="2778"/>
        <v/>
      </c>
      <c r="DD712" s="539" t="str">
        <f t="shared" si="2778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6"/>
        <v/>
      </c>
      <c r="CA713" s="588" t="str">
        <f t="shared" si="2767"/>
        <v/>
      </c>
      <c r="CB713" s="588" t="str">
        <f t="shared" si="2768"/>
        <v/>
      </c>
      <c r="CC713" s="679" t="str">
        <f t="shared" si="2769"/>
        <v/>
      </c>
      <c r="CD713" s="1322" t="str">
        <f t="shared" si="2775"/>
        <v/>
      </c>
      <c r="CE713" s="1323" t="str">
        <f t="shared" si="2775"/>
        <v/>
      </c>
      <c r="CF713" s="1323" t="str">
        <f t="shared" si="2775"/>
        <v/>
      </c>
      <c r="CG713" s="1323" t="str">
        <f t="shared" si="2775"/>
        <v/>
      </c>
      <c r="CH713" s="1324" t="str">
        <f t="shared" si="2775"/>
        <v/>
      </c>
      <c r="CI713" s="1323" t="str">
        <f t="shared" si="2775"/>
        <v/>
      </c>
      <c r="CJ713" s="1323" t="str">
        <f t="shared" si="2776"/>
        <v/>
      </c>
      <c r="CK713" s="1323" t="str">
        <f t="shared" si="2776"/>
        <v/>
      </c>
      <c r="CL713" s="1323" t="str">
        <f t="shared" si="2776"/>
        <v/>
      </c>
      <c r="CM713" s="1322" t="str">
        <f t="shared" si="2776"/>
        <v/>
      </c>
      <c r="CN713" s="539" t="str">
        <f t="shared" si="2777"/>
        <v/>
      </c>
      <c r="CO713" s="540" t="str">
        <f t="shared" si="2777"/>
        <v/>
      </c>
      <c r="CP713" s="541" t="str">
        <f t="shared" si="2777"/>
        <v/>
      </c>
      <c r="CQ713" s="541" t="str">
        <f t="shared" si="2777"/>
        <v/>
      </c>
      <c r="CR713" s="541" t="str">
        <f t="shared" si="2777"/>
        <v/>
      </c>
      <c r="CS713" s="541" t="str">
        <f t="shared" si="2777"/>
        <v/>
      </c>
      <c r="CT713" s="541" t="str">
        <f t="shared" si="2777"/>
        <v/>
      </c>
      <c r="CU713" s="542" t="str">
        <f t="shared" si="2777"/>
        <v/>
      </c>
      <c r="CV713" s="542" t="str">
        <f t="shared" si="2777"/>
        <v/>
      </c>
      <c r="CW713" s="542" t="str">
        <f t="shared" si="2777"/>
        <v/>
      </c>
      <c r="CX713" s="541" t="str">
        <f t="shared" si="2778"/>
        <v/>
      </c>
      <c r="CY713" s="541" t="str">
        <f t="shared" si="2778"/>
        <v/>
      </c>
      <c r="CZ713" s="541" t="str">
        <f t="shared" si="2778"/>
        <v/>
      </c>
      <c r="DA713" s="541" t="str">
        <f t="shared" si="2778"/>
        <v/>
      </c>
      <c r="DB713" s="541" t="str">
        <f t="shared" si="2778"/>
        <v/>
      </c>
      <c r="DC713" s="540" t="str">
        <f t="shared" si="2778"/>
        <v/>
      </c>
      <c r="DD713" s="539" t="str">
        <f t="shared" si="2778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6"/>
        <v>0</v>
      </c>
      <c r="CA714" s="588">
        <f t="shared" si="2767"/>
        <v>50</v>
      </c>
      <c r="CB714" s="588">
        <f t="shared" si="2768"/>
        <v>4410.1499999999996</v>
      </c>
      <c r="CC714" s="679">
        <f t="shared" si="2769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9"/>
        <v>0</v>
      </c>
      <c r="CG714" s="1323">
        <f t="shared" si="2779"/>
        <v>0</v>
      </c>
      <c r="CH714" s="1324">
        <f t="shared" si="2779"/>
        <v>0</v>
      </c>
      <c r="CI714" s="1323">
        <f t="shared" si="2779"/>
        <v>0</v>
      </c>
      <c r="CJ714" s="1323">
        <f t="shared" si="2779"/>
        <v>0</v>
      </c>
      <c r="CK714" s="1323">
        <f t="shared" si="2779"/>
        <v>17280</v>
      </c>
      <c r="CL714" s="1323">
        <f t="shared" si="2779"/>
        <v>18001.2</v>
      </c>
      <c r="CM714" s="1322">
        <f t="shared" si="2779"/>
        <v>20160</v>
      </c>
      <c r="CN714" s="539" t="str">
        <f t="shared" si="2777"/>
        <v/>
      </c>
      <c r="CO714" s="540" t="str">
        <f t="shared" si="2777"/>
        <v/>
      </c>
      <c r="CP714" s="541" t="str">
        <f t="shared" si="2777"/>
        <v/>
      </c>
      <c r="CQ714" s="541" t="str">
        <f t="shared" si="2777"/>
        <v/>
      </c>
      <c r="CR714" s="541">
        <f t="shared" si="2777"/>
        <v>0</v>
      </c>
      <c r="CS714" s="541">
        <f t="shared" si="2777"/>
        <v>0</v>
      </c>
      <c r="CT714" s="541">
        <f t="shared" si="2777"/>
        <v>0</v>
      </c>
      <c r="CU714" s="542">
        <f t="shared" si="2777"/>
        <v>0</v>
      </c>
      <c r="CV714" s="542">
        <f t="shared" si="2777"/>
        <v>0</v>
      </c>
      <c r="CW714" s="542">
        <f t="shared" si="2777"/>
        <v>0</v>
      </c>
      <c r="CX714" s="541">
        <f t="shared" si="2778"/>
        <v>0</v>
      </c>
      <c r="CY714" s="541">
        <f t="shared" si="2778"/>
        <v>0</v>
      </c>
      <c r="CZ714" s="541">
        <f t="shared" si="2778"/>
        <v>0</v>
      </c>
      <c r="DA714" s="541">
        <f t="shared" si="2778"/>
        <v>0</v>
      </c>
      <c r="DB714" s="541" t="str">
        <f t="shared" si="2778"/>
        <v/>
      </c>
      <c r="DC714" s="540" t="str">
        <f t="shared" si="2778"/>
        <v/>
      </c>
      <c r="DD714" s="539" t="str">
        <f t="shared" si="2778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6"/>
        <v/>
      </c>
      <c r="CA715" s="580" t="str">
        <f t="shared" si="2767"/>
        <v/>
      </c>
      <c r="CB715" s="580" t="str">
        <f t="shared" si="2768"/>
        <v/>
      </c>
      <c r="CC715" s="678" t="str">
        <f t="shared" si="2769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6"/>
        <v/>
      </c>
      <c r="CA716" s="588" t="str">
        <f t="shared" si="2767"/>
        <v/>
      </c>
      <c r="CB716" s="588" t="str">
        <f t="shared" si="2768"/>
        <v/>
      </c>
      <c r="CC716" s="679" t="str">
        <f t="shared" si="2769"/>
        <v/>
      </c>
      <c r="CD716" s="1322" t="str">
        <f t="shared" ref="CD716:CD719" si="278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8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7">COUNT(B716:R716)</f>
        <v>0</v>
      </c>
      <c r="DF716" s="98">
        <f t="shared" ref="DF716:DF727" si="2808">COUNT(T716:AJ716)</f>
        <v>0</v>
      </c>
      <c r="DG716" s="98">
        <f t="shared" ref="DG716:DG727" si="2809">COUNT(AL716:BB716)</f>
        <v>0</v>
      </c>
      <c r="DH716" s="98">
        <f t="shared" ref="DH716:DH727" si="2810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6"/>
        <v/>
      </c>
      <c r="CA717" s="588" t="str">
        <f t="shared" si="2767"/>
        <v/>
      </c>
      <c r="CB717" s="588" t="str">
        <f t="shared" si="2768"/>
        <v/>
      </c>
      <c r="CC717" s="679" t="str">
        <f t="shared" si="2769"/>
        <v/>
      </c>
      <c r="CD717" s="1322" t="str">
        <f t="shared" si="2780"/>
        <v/>
      </c>
      <c r="CE717" s="1323" t="str">
        <f t="shared" si="2781"/>
        <v/>
      </c>
      <c r="CF717" s="1323" t="str">
        <f t="shared" si="2782"/>
        <v/>
      </c>
      <c r="CG717" s="1323" t="str">
        <f t="shared" si="2783"/>
        <v/>
      </c>
      <c r="CH717" s="1324" t="str">
        <f t="shared" si="2784"/>
        <v/>
      </c>
      <c r="CI717" s="1323" t="str">
        <f t="shared" si="2785"/>
        <v/>
      </c>
      <c r="CJ717" s="1323" t="str">
        <f t="shared" si="2786"/>
        <v/>
      </c>
      <c r="CK717" s="1323" t="str">
        <f t="shared" si="2787"/>
        <v/>
      </c>
      <c r="CL717" s="1323" t="str">
        <f t="shared" si="2788"/>
        <v/>
      </c>
      <c r="CM717" s="1322" t="str">
        <f t="shared" si="2789"/>
        <v/>
      </c>
      <c r="CN717" s="539" t="str">
        <f t="shared" si="2790"/>
        <v/>
      </c>
      <c r="CO717" s="540" t="str">
        <f t="shared" si="2791"/>
        <v/>
      </c>
      <c r="CP717" s="541" t="str">
        <f t="shared" si="2792"/>
        <v/>
      </c>
      <c r="CQ717" s="541" t="str">
        <f t="shared" si="2793"/>
        <v/>
      </c>
      <c r="CR717" s="541" t="str">
        <f t="shared" si="2794"/>
        <v/>
      </c>
      <c r="CS717" s="541" t="str">
        <f t="shared" si="2795"/>
        <v/>
      </c>
      <c r="CT717" s="541" t="str">
        <f t="shared" si="2796"/>
        <v/>
      </c>
      <c r="CU717" s="542" t="str">
        <f t="shared" si="2797"/>
        <v/>
      </c>
      <c r="CV717" s="542" t="str">
        <f t="shared" si="2798"/>
        <v/>
      </c>
      <c r="CW717" s="542" t="str">
        <f t="shared" si="2799"/>
        <v/>
      </c>
      <c r="CX717" s="541" t="str">
        <f t="shared" si="2800"/>
        <v/>
      </c>
      <c r="CY717" s="541" t="str">
        <f t="shared" si="2801"/>
        <v/>
      </c>
      <c r="CZ717" s="541" t="str">
        <f t="shared" si="2802"/>
        <v/>
      </c>
      <c r="DA717" s="541" t="str">
        <f t="shared" si="2803"/>
        <v/>
      </c>
      <c r="DB717" s="541" t="str">
        <f t="shared" si="2804"/>
        <v/>
      </c>
      <c r="DC717" s="540" t="str">
        <f t="shared" si="2805"/>
        <v/>
      </c>
      <c r="DD717" s="539" t="str">
        <f t="shared" si="2806"/>
        <v/>
      </c>
      <c r="DE717" s="644">
        <f t="shared" si="2807"/>
        <v>0</v>
      </c>
      <c r="DF717" s="98">
        <f t="shared" si="2808"/>
        <v>0</v>
      </c>
      <c r="DG717" s="98">
        <f t="shared" si="2809"/>
        <v>0</v>
      </c>
      <c r="DH717" s="98">
        <f t="shared" si="2810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6"/>
        <v/>
      </c>
      <c r="CA718" s="588" t="str">
        <f t="shared" si="2767"/>
        <v/>
      </c>
      <c r="CB718" s="588" t="str">
        <f t="shared" si="2768"/>
        <v/>
      </c>
      <c r="CC718" s="679" t="str">
        <f t="shared" si="2769"/>
        <v/>
      </c>
      <c r="CD718" s="1322" t="str">
        <f t="shared" si="2780"/>
        <v/>
      </c>
      <c r="CE718" s="1323" t="str">
        <f t="shared" si="2781"/>
        <v/>
      </c>
      <c r="CF718" s="1323" t="str">
        <f t="shared" si="2782"/>
        <v/>
      </c>
      <c r="CG718" s="1323" t="str">
        <f t="shared" si="2783"/>
        <v/>
      </c>
      <c r="CH718" s="1324" t="str">
        <f t="shared" si="2784"/>
        <v/>
      </c>
      <c r="CI718" s="1323" t="str">
        <f t="shared" si="2785"/>
        <v/>
      </c>
      <c r="CJ718" s="1323" t="str">
        <f t="shared" si="2786"/>
        <v/>
      </c>
      <c r="CK718" s="1323" t="str">
        <f t="shared" si="2787"/>
        <v/>
      </c>
      <c r="CL718" s="1323" t="str">
        <f t="shared" si="2788"/>
        <v/>
      </c>
      <c r="CM718" s="1322" t="str">
        <f t="shared" si="2789"/>
        <v/>
      </c>
      <c r="CN718" s="539" t="str">
        <f t="shared" si="2790"/>
        <v/>
      </c>
      <c r="CO718" s="540" t="str">
        <f t="shared" si="2791"/>
        <v/>
      </c>
      <c r="CP718" s="541" t="str">
        <f t="shared" si="2792"/>
        <v/>
      </c>
      <c r="CQ718" s="541" t="str">
        <f t="shared" si="2793"/>
        <v/>
      </c>
      <c r="CR718" s="541" t="str">
        <f t="shared" si="2794"/>
        <v/>
      </c>
      <c r="CS718" s="541" t="str">
        <f t="shared" si="2795"/>
        <v/>
      </c>
      <c r="CT718" s="541" t="str">
        <f t="shared" si="2796"/>
        <v/>
      </c>
      <c r="CU718" s="542" t="str">
        <f t="shared" si="2797"/>
        <v/>
      </c>
      <c r="CV718" s="542" t="str">
        <f t="shared" si="2798"/>
        <v/>
      </c>
      <c r="CW718" s="542" t="str">
        <f t="shared" si="2799"/>
        <v/>
      </c>
      <c r="CX718" s="541" t="str">
        <f t="shared" si="2800"/>
        <v/>
      </c>
      <c r="CY718" s="541" t="str">
        <f t="shared" si="2801"/>
        <v/>
      </c>
      <c r="CZ718" s="541" t="str">
        <f t="shared" si="2802"/>
        <v/>
      </c>
      <c r="DA718" s="541" t="str">
        <f t="shared" si="2803"/>
        <v/>
      </c>
      <c r="DB718" s="541" t="str">
        <f t="shared" si="2804"/>
        <v/>
      </c>
      <c r="DC718" s="540" t="str">
        <f t="shared" si="2805"/>
        <v/>
      </c>
      <c r="DD718" s="539" t="str">
        <f t="shared" si="2806"/>
        <v/>
      </c>
      <c r="DE718" s="644">
        <f t="shared" si="2807"/>
        <v>0</v>
      </c>
      <c r="DF718" s="98">
        <f t="shared" si="2808"/>
        <v>0</v>
      </c>
      <c r="DG718" s="98">
        <f t="shared" si="2809"/>
        <v>0</v>
      </c>
      <c r="DH718" s="98">
        <f t="shared" si="2810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6"/>
        <v/>
      </c>
      <c r="CA719" s="588" t="str">
        <f t="shared" si="2767"/>
        <v/>
      </c>
      <c r="CB719" s="588" t="str">
        <f t="shared" si="2768"/>
        <v/>
      </c>
      <c r="CC719" s="679" t="str">
        <f t="shared" si="2769"/>
        <v/>
      </c>
      <c r="CD719" s="1322" t="str">
        <f t="shared" si="2780"/>
        <v/>
      </c>
      <c r="CE719" s="1323" t="str">
        <f t="shared" si="2781"/>
        <v/>
      </c>
      <c r="CF719" s="1323" t="str">
        <f t="shared" si="2782"/>
        <v/>
      </c>
      <c r="CG719" s="1323" t="str">
        <f t="shared" si="2783"/>
        <v/>
      </c>
      <c r="CH719" s="1324" t="str">
        <f t="shared" si="2784"/>
        <v/>
      </c>
      <c r="CI719" s="1323" t="str">
        <f t="shared" si="2785"/>
        <v/>
      </c>
      <c r="CJ719" s="1323" t="str">
        <f t="shared" si="2786"/>
        <v/>
      </c>
      <c r="CK719" s="1323" t="str">
        <f t="shared" si="2787"/>
        <v/>
      </c>
      <c r="CL719" s="1323" t="str">
        <f t="shared" si="2788"/>
        <v/>
      </c>
      <c r="CM719" s="1322" t="str">
        <f t="shared" si="2789"/>
        <v/>
      </c>
      <c r="CN719" s="539" t="str">
        <f t="shared" si="2790"/>
        <v/>
      </c>
      <c r="CO719" s="540" t="str">
        <f t="shared" si="2791"/>
        <v/>
      </c>
      <c r="CP719" s="541" t="str">
        <f t="shared" si="2792"/>
        <v/>
      </c>
      <c r="CQ719" s="541" t="str">
        <f t="shared" si="2793"/>
        <v/>
      </c>
      <c r="CR719" s="541" t="str">
        <f t="shared" si="2794"/>
        <v/>
      </c>
      <c r="CS719" s="541" t="str">
        <f t="shared" si="2795"/>
        <v/>
      </c>
      <c r="CT719" s="541" t="str">
        <f t="shared" si="2796"/>
        <v/>
      </c>
      <c r="CU719" s="542" t="str">
        <f t="shared" si="2797"/>
        <v/>
      </c>
      <c r="CV719" s="542" t="str">
        <f t="shared" si="2798"/>
        <v/>
      </c>
      <c r="CW719" s="542" t="str">
        <f t="shared" si="2799"/>
        <v/>
      </c>
      <c r="CX719" s="541" t="str">
        <f t="shared" si="2800"/>
        <v/>
      </c>
      <c r="CY719" s="541" t="str">
        <f t="shared" si="2801"/>
        <v/>
      </c>
      <c r="CZ719" s="541" t="str">
        <f t="shared" si="2802"/>
        <v/>
      </c>
      <c r="DA719" s="541" t="str">
        <f t="shared" si="2803"/>
        <v/>
      </c>
      <c r="DB719" s="541" t="str">
        <f t="shared" si="2804"/>
        <v/>
      </c>
      <c r="DC719" s="540" t="str">
        <f t="shared" si="2805"/>
        <v/>
      </c>
      <c r="DD719" s="539" t="str">
        <f t="shared" si="2806"/>
        <v/>
      </c>
      <c r="DE719" s="644">
        <f t="shared" si="2807"/>
        <v>0</v>
      </c>
      <c r="DF719" s="98">
        <f t="shared" si="2808"/>
        <v>0</v>
      </c>
      <c r="DG719" s="98">
        <f t="shared" si="2809"/>
        <v>0</v>
      </c>
      <c r="DH719" s="98">
        <f t="shared" si="2810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6"/>
        <v>37.5</v>
      </c>
      <c r="CA720" s="588">
        <f t="shared" si="2767"/>
        <v>1260</v>
      </c>
      <c r="CB720" s="588">
        <f t="shared" si="2768"/>
        <v>0</v>
      </c>
      <c r="CC720" s="679">
        <f t="shared" si="2769"/>
        <v>0</v>
      </c>
      <c r="CD720" s="1322">
        <f t="shared" ref="CD720:CM720" si="281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11"/>
        <v>0</v>
      </c>
      <c r="CF720" s="1323">
        <f t="shared" si="2811"/>
        <v>0</v>
      </c>
      <c r="CG720" s="1323">
        <f t="shared" si="2811"/>
        <v>0</v>
      </c>
      <c r="CH720" s="1324">
        <f t="shared" si="2811"/>
        <v>0</v>
      </c>
      <c r="CI720" s="1323">
        <f t="shared" si="2811"/>
        <v>0</v>
      </c>
      <c r="CJ720" s="1323">
        <f t="shared" si="2811"/>
        <v>0</v>
      </c>
      <c r="CK720" s="1323">
        <f t="shared" si="2811"/>
        <v>0</v>
      </c>
      <c r="CL720" s="1323">
        <f t="shared" si="2811"/>
        <v>0</v>
      </c>
      <c r="CM720" s="1322">
        <f t="shared" si="2811"/>
        <v>10560</v>
      </c>
      <c r="CN720" s="539" t="str">
        <f t="shared" si="2790"/>
        <v/>
      </c>
      <c r="CO720" s="540" t="str">
        <f t="shared" si="2791"/>
        <v/>
      </c>
      <c r="CP720" s="541" t="str">
        <f t="shared" si="2792"/>
        <v/>
      </c>
      <c r="CQ720" s="541" t="str">
        <f t="shared" si="2793"/>
        <v/>
      </c>
      <c r="CR720" s="541">
        <f t="shared" si="2794"/>
        <v>0</v>
      </c>
      <c r="CS720" s="541">
        <f t="shared" si="2795"/>
        <v>0</v>
      </c>
      <c r="CT720" s="541">
        <f t="shared" si="2796"/>
        <v>0</v>
      </c>
      <c r="CU720" s="542">
        <f t="shared" si="2797"/>
        <v>0</v>
      </c>
      <c r="CV720" s="542">
        <f t="shared" si="2798"/>
        <v>0</v>
      </c>
      <c r="CW720" s="542">
        <f t="shared" si="2799"/>
        <v>0</v>
      </c>
      <c r="CX720" s="541">
        <f t="shared" si="2800"/>
        <v>0</v>
      </c>
      <c r="CY720" s="541">
        <f t="shared" si="2801"/>
        <v>0</v>
      </c>
      <c r="CZ720" s="541">
        <f t="shared" si="2802"/>
        <v>0</v>
      </c>
      <c r="DA720" s="541">
        <f t="shared" si="2803"/>
        <v>0</v>
      </c>
      <c r="DB720" s="541" t="str">
        <f t="shared" si="2804"/>
        <v/>
      </c>
      <c r="DC720" s="540" t="str">
        <f t="shared" si="2805"/>
        <v/>
      </c>
      <c r="DD720" s="539" t="str">
        <f t="shared" si="2806"/>
        <v/>
      </c>
      <c r="DE720" s="644">
        <f t="shared" si="2807"/>
        <v>10</v>
      </c>
      <c r="DF720" s="98">
        <f t="shared" si="2808"/>
        <v>10</v>
      </c>
      <c r="DG720" s="98">
        <f t="shared" si="2809"/>
        <v>10</v>
      </c>
      <c r="DH720" s="98">
        <f t="shared" si="2810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6"/>
        <v/>
      </c>
      <c r="CA721" s="588" t="str">
        <f t="shared" si="2767"/>
        <v/>
      </c>
      <c r="CB721" s="588" t="str">
        <f t="shared" si="2768"/>
        <v/>
      </c>
      <c r="CC721" s="679" t="str">
        <f t="shared" si="2769"/>
        <v/>
      </c>
      <c r="CD721" s="1322" t="str">
        <f t="shared" ref="CD721:CD733" si="281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3"/>
        <v/>
      </c>
      <c r="CG721" s="1323" t="str">
        <f t="shared" si="2813"/>
        <v/>
      </c>
      <c r="CH721" s="1324" t="str">
        <f t="shared" si="2813"/>
        <v/>
      </c>
      <c r="CI721" s="1323" t="str">
        <f t="shared" si="2813"/>
        <v/>
      </c>
      <c r="CJ721" s="1323" t="str">
        <f t="shared" si="2813"/>
        <v/>
      </c>
      <c r="CK721" s="1323" t="str">
        <f t="shared" si="2813"/>
        <v/>
      </c>
      <c r="CL721" s="1323" t="str">
        <f t="shared" si="2813"/>
        <v/>
      </c>
      <c r="CM721" s="1322" t="str">
        <f t="shared" si="2813"/>
        <v/>
      </c>
      <c r="CN721" s="539" t="str">
        <f t="shared" si="2790"/>
        <v/>
      </c>
      <c r="CO721" s="540" t="str">
        <f t="shared" si="2791"/>
        <v/>
      </c>
      <c r="CP721" s="541" t="str">
        <f t="shared" si="2792"/>
        <v/>
      </c>
      <c r="CQ721" s="541" t="str">
        <f t="shared" si="2793"/>
        <v/>
      </c>
      <c r="CR721" s="541" t="str">
        <f t="shared" si="2794"/>
        <v/>
      </c>
      <c r="CS721" s="541" t="str">
        <f t="shared" si="2795"/>
        <v/>
      </c>
      <c r="CT721" s="541" t="str">
        <f t="shared" si="2796"/>
        <v/>
      </c>
      <c r="CU721" s="542" t="str">
        <f t="shared" si="2797"/>
        <v/>
      </c>
      <c r="CV721" s="542" t="str">
        <f t="shared" si="2798"/>
        <v/>
      </c>
      <c r="CW721" s="542" t="str">
        <f t="shared" si="2799"/>
        <v/>
      </c>
      <c r="CX721" s="541" t="str">
        <f t="shared" si="2800"/>
        <v/>
      </c>
      <c r="CY721" s="541" t="str">
        <f t="shared" si="2801"/>
        <v/>
      </c>
      <c r="CZ721" s="541" t="str">
        <f t="shared" si="2802"/>
        <v/>
      </c>
      <c r="DA721" s="541" t="str">
        <f t="shared" si="2803"/>
        <v/>
      </c>
      <c r="DB721" s="541" t="str">
        <f t="shared" si="2804"/>
        <v/>
      </c>
      <c r="DC721" s="540" t="str">
        <f t="shared" si="2805"/>
        <v/>
      </c>
      <c r="DD721" s="539" t="str">
        <f t="shared" si="2806"/>
        <v/>
      </c>
      <c r="DE721" s="644">
        <f t="shared" si="2807"/>
        <v>0</v>
      </c>
      <c r="DF721" s="98">
        <f t="shared" si="2808"/>
        <v>0</v>
      </c>
      <c r="DG721" s="98">
        <f t="shared" si="2809"/>
        <v>0</v>
      </c>
      <c r="DH721" s="98">
        <f t="shared" si="2810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6"/>
        <v/>
      </c>
      <c r="CA722" s="588" t="str">
        <f t="shared" si="2767"/>
        <v/>
      </c>
      <c r="CB722" s="588" t="str">
        <f t="shared" si="2768"/>
        <v/>
      </c>
      <c r="CC722" s="679" t="str">
        <f t="shared" si="2769"/>
        <v/>
      </c>
      <c r="CD722" s="1322" t="str">
        <f t="shared" si="2812"/>
        <v/>
      </c>
      <c r="CE722" s="1323" t="str">
        <f t="shared" si="2813"/>
        <v/>
      </c>
      <c r="CF722" s="1323" t="str">
        <f t="shared" si="2813"/>
        <v/>
      </c>
      <c r="CG722" s="1323" t="str">
        <f t="shared" si="2813"/>
        <v/>
      </c>
      <c r="CH722" s="1324" t="str">
        <f t="shared" si="2813"/>
        <v/>
      </c>
      <c r="CI722" s="1323" t="str">
        <f t="shared" si="2813"/>
        <v/>
      </c>
      <c r="CJ722" s="1323" t="str">
        <f t="shared" si="2813"/>
        <v/>
      </c>
      <c r="CK722" s="1323" t="str">
        <f t="shared" si="2813"/>
        <v/>
      </c>
      <c r="CL722" s="1323" t="str">
        <f t="shared" si="2813"/>
        <v/>
      </c>
      <c r="CM722" s="1322" t="str">
        <f t="shared" si="2813"/>
        <v/>
      </c>
      <c r="CN722" s="539" t="str">
        <f t="shared" si="2790"/>
        <v/>
      </c>
      <c r="CO722" s="540" t="str">
        <f t="shared" si="2791"/>
        <v/>
      </c>
      <c r="CP722" s="541" t="str">
        <f t="shared" si="2792"/>
        <v/>
      </c>
      <c r="CQ722" s="541" t="str">
        <f t="shared" si="2793"/>
        <v/>
      </c>
      <c r="CR722" s="541" t="str">
        <f t="shared" si="2794"/>
        <v/>
      </c>
      <c r="CS722" s="541" t="str">
        <f t="shared" si="2795"/>
        <v/>
      </c>
      <c r="CT722" s="541" t="str">
        <f t="shared" si="2796"/>
        <v/>
      </c>
      <c r="CU722" s="542" t="str">
        <f t="shared" si="2797"/>
        <v/>
      </c>
      <c r="CV722" s="542" t="str">
        <f t="shared" si="2798"/>
        <v/>
      </c>
      <c r="CW722" s="542" t="str">
        <f t="shared" si="2799"/>
        <v/>
      </c>
      <c r="CX722" s="541" t="str">
        <f t="shared" si="2800"/>
        <v/>
      </c>
      <c r="CY722" s="541" t="str">
        <f t="shared" si="2801"/>
        <v/>
      </c>
      <c r="CZ722" s="541" t="str">
        <f t="shared" si="2802"/>
        <v/>
      </c>
      <c r="DA722" s="541" t="str">
        <f t="shared" si="2803"/>
        <v/>
      </c>
      <c r="DB722" s="541" t="str">
        <f t="shared" si="2804"/>
        <v/>
      </c>
      <c r="DC722" s="540" t="str">
        <f t="shared" si="2805"/>
        <v/>
      </c>
      <c r="DD722" s="539" t="str">
        <f t="shared" si="2806"/>
        <v/>
      </c>
      <c r="DE722" s="644">
        <f t="shared" si="2807"/>
        <v>0</v>
      </c>
      <c r="DF722" s="98">
        <f t="shared" si="2808"/>
        <v>0</v>
      </c>
      <c r="DG722" s="98">
        <f t="shared" si="2809"/>
        <v>0</v>
      </c>
      <c r="DH722" s="98">
        <f t="shared" si="2810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6"/>
        <v/>
      </c>
      <c r="CA723" s="588" t="str">
        <f t="shared" si="2767"/>
        <v/>
      </c>
      <c r="CB723" s="588" t="str">
        <f t="shared" si="2768"/>
        <v/>
      </c>
      <c r="CC723" s="679" t="str">
        <f t="shared" si="2769"/>
        <v/>
      </c>
      <c r="CD723" s="1322" t="str">
        <f t="shared" si="2812"/>
        <v/>
      </c>
      <c r="CE723" s="1323" t="str">
        <f t="shared" si="2813"/>
        <v/>
      </c>
      <c r="CF723" s="1323" t="str">
        <f t="shared" si="2813"/>
        <v/>
      </c>
      <c r="CG723" s="1323" t="str">
        <f t="shared" si="2813"/>
        <v/>
      </c>
      <c r="CH723" s="1324" t="str">
        <f t="shared" si="2813"/>
        <v/>
      </c>
      <c r="CI723" s="1323" t="str">
        <f t="shared" si="2813"/>
        <v/>
      </c>
      <c r="CJ723" s="1323" t="str">
        <f t="shared" si="2813"/>
        <v/>
      </c>
      <c r="CK723" s="1323" t="str">
        <f t="shared" si="2813"/>
        <v/>
      </c>
      <c r="CL723" s="1323" t="str">
        <f t="shared" si="2813"/>
        <v/>
      </c>
      <c r="CM723" s="1322" t="str">
        <f t="shared" si="2813"/>
        <v/>
      </c>
      <c r="CN723" s="539" t="str">
        <f t="shared" si="2790"/>
        <v/>
      </c>
      <c r="CO723" s="540" t="str">
        <f t="shared" si="2791"/>
        <v/>
      </c>
      <c r="CP723" s="541" t="str">
        <f t="shared" si="2792"/>
        <v/>
      </c>
      <c r="CQ723" s="541" t="str">
        <f t="shared" si="2793"/>
        <v/>
      </c>
      <c r="CR723" s="541" t="str">
        <f t="shared" si="2794"/>
        <v/>
      </c>
      <c r="CS723" s="541" t="str">
        <f t="shared" si="2795"/>
        <v/>
      </c>
      <c r="CT723" s="541" t="str">
        <f t="shared" si="2796"/>
        <v/>
      </c>
      <c r="CU723" s="542" t="str">
        <f t="shared" si="2797"/>
        <v/>
      </c>
      <c r="CV723" s="542" t="str">
        <f t="shared" si="2798"/>
        <v/>
      </c>
      <c r="CW723" s="542" t="str">
        <f t="shared" si="2799"/>
        <v/>
      </c>
      <c r="CX723" s="541" t="str">
        <f t="shared" si="2800"/>
        <v/>
      </c>
      <c r="CY723" s="541" t="str">
        <f t="shared" si="2801"/>
        <v/>
      </c>
      <c r="CZ723" s="541" t="str">
        <f t="shared" si="2802"/>
        <v/>
      </c>
      <c r="DA723" s="541" t="str">
        <f t="shared" si="2803"/>
        <v/>
      </c>
      <c r="DB723" s="541" t="str">
        <f t="shared" si="2804"/>
        <v/>
      </c>
      <c r="DC723" s="540" t="str">
        <f t="shared" si="2805"/>
        <v/>
      </c>
      <c r="DD723" s="539" t="str">
        <f t="shared" si="2806"/>
        <v/>
      </c>
      <c r="DE723" s="644">
        <f t="shared" si="2807"/>
        <v>0</v>
      </c>
      <c r="DF723" s="98">
        <f t="shared" si="2808"/>
        <v>0</v>
      </c>
      <c r="DG723" s="98">
        <f t="shared" si="2809"/>
        <v>0</v>
      </c>
      <c r="DH723" s="98">
        <f t="shared" si="2810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4">IF(B721="","",B721*B722*B723)</f>
        <v/>
      </c>
      <c r="C724" s="597" t="str">
        <f t="shared" si="2814"/>
        <v/>
      </c>
      <c r="D724" s="597" t="str">
        <f t="shared" si="2814"/>
        <v/>
      </c>
      <c r="E724" s="597" t="str">
        <f t="shared" si="2814"/>
        <v/>
      </c>
      <c r="F724" s="597" t="str">
        <f t="shared" si="2814"/>
        <v/>
      </c>
      <c r="G724" s="597" t="str">
        <f t="shared" si="2814"/>
        <v/>
      </c>
      <c r="H724" s="597" t="str">
        <f t="shared" si="2814"/>
        <v/>
      </c>
      <c r="I724" s="597" t="str">
        <f t="shared" si="2814"/>
        <v/>
      </c>
      <c r="J724" s="597" t="str">
        <f t="shared" si="2814"/>
        <v/>
      </c>
      <c r="K724" s="597" t="str">
        <f t="shared" si="2814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5">IF(T721="","",T721*T722*T723)</f>
        <v/>
      </c>
      <c r="U724" s="597" t="str">
        <f t="shared" si="2815"/>
        <v/>
      </c>
      <c r="V724" s="597" t="str">
        <f t="shared" si="2815"/>
        <v/>
      </c>
      <c r="W724" s="597" t="str">
        <f t="shared" si="2815"/>
        <v/>
      </c>
      <c r="X724" s="597" t="str">
        <f t="shared" si="2815"/>
        <v/>
      </c>
      <c r="Y724" s="597" t="str">
        <f t="shared" si="2815"/>
        <v/>
      </c>
      <c r="Z724" s="597" t="str">
        <f t="shared" si="2815"/>
        <v/>
      </c>
      <c r="AA724" s="597" t="str">
        <f t="shared" si="2815"/>
        <v/>
      </c>
      <c r="AB724" s="597" t="str">
        <f t="shared" si="2815"/>
        <v/>
      </c>
      <c r="AC724" s="597" t="str">
        <f t="shared" si="2815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6">IF(AL721="","",AL721*AL722*AL723)</f>
        <v/>
      </c>
      <c r="AM724" s="597" t="str">
        <f t="shared" si="2816"/>
        <v/>
      </c>
      <c r="AN724" s="597" t="str">
        <f t="shared" si="2816"/>
        <v/>
      </c>
      <c r="AO724" s="597" t="str">
        <f t="shared" si="2816"/>
        <v/>
      </c>
      <c r="AP724" s="597" t="str">
        <f t="shared" si="2816"/>
        <v/>
      </c>
      <c r="AQ724" s="597" t="str">
        <f t="shared" si="2816"/>
        <v/>
      </c>
      <c r="AR724" s="597" t="str">
        <f t="shared" si="2816"/>
        <v/>
      </c>
      <c r="AS724" s="597" t="str">
        <f t="shared" si="2816"/>
        <v/>
      </c>
      <c r="AT724" s="597" t="str">
        <f t="shared" si="2816"/>
        <v/>
      </c>
      <c r="AU724" s="597" t="str">
        <f t="shared" si="2816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7">IF(BD721="","",BD721*BD722*BD723)</f>
        <v/>
      </c>
      <c r="BE724" s="597" t="str">
        <f t="shared" si="2817"/>
        <v/>
      </c>
      <c r="BF724" s="597" t="str">
        <f t="shared" si="2817"/>
        <v/>
      </c>
      <c r="BG724" s="597" t="str">
        <f t="shared" si="2817"/>
        <v/>
      </c>
      <c r="BH724" s="597" t="str">
        <f t="shared" si="2817"/>
        <v/>
      </c>
      <c r="BI724" s="597" t="str">
        <f t="shared" si="2817"/>
        <v/>
      </c>
      <c r="BJ724" s="597" t="str">
        <f t="shared" si="2817"/>
        <v/>
      </c>
      <c r="BK724" s="597" t="str">
        <f t="shared" si="2817"/>
        <v/>
      </c>
      <c r="BL724" s="597" t="str">
        <f t="shared" si="2817"/>
        <v/>
      </c>
      <c r="BM724" s="597" t="str">
        <f t="shared" si="2817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6"/>
        <v/>
      </c>
      <c r="CA724" s="588" t="str">
        <f t="shared" si="2767"/>
        <v/>
      </c>
      <c r="CB724" s="588" t="str">
        <f t="shared" si="2768"/>
        <v/>
      </c>
      <c r="CC724" s="679" t="str">
        <f t="shared" si="2769"/>
        <v/>
      </c>
      <c r="CD724" s="1322" t="str">
        <f t="shared" si="2812"/>
        <v/>
      </c>
      <c r="CE724" s="1323" t="str">
        <f t="shared" si="2813"/>
        <v/>
      </c>
      <c r="CF724" s="1323" t="str">
        <f t="shared" si="2813"/>
        <v/>
      </c>
      <c r="CG724" s="1323" t="str">
        <f t="shared" si="2813"/>
        <v/>
      </c>
      <c r="CH724" s="1324" t="str">
        <f t="shared" si="2813"/>
        <v/>
      </c>
      <c r="CI724" s="1323" t="str">
        <f t="shared" si="2813"/>
        <v/>
      </c>
      <c r="CJ724" s="1323" t="str">
        <f t="shared" si="2813"/>
        <v/>
      </c>
      <c r="CK724" s="1323" t="str">
        <f t="shared" si="2813"/>
        <v/>
      </c>
      <c r="CL724" s="1323" t="str">
        <f t="shared" si="2813"/>
        <v/>
      </c>
      <c r="CM724" s="1322" t="str">
        <f t="shared" si="2813"/>
        <v/>
      </c>
      <c r="CN724" s="539" t="str">
        <f t="shared" si="2790"/>
        <v/>
      </c>
      <c r="CO724" s="540" t="str">
        <f t="shared" si="2791"/>
        <v/>
      </c>
      <c r="CP724" s="541" t="str">
        <f t="shared" si="2792"/>
        <v/>
      </c>
      <c r="CQ724" s="541" t="str">
        <f t="shared" si="2793"/>
        <v/>
      </c>
      <c r="CR724" s="541" t="str">
        <f t="shared" si="2794"/>
        <v/>
      </c>
      <c r="CS724" s="541" t="str">
        <f t="shared" si="2795"/>
        <v/>
      </c>
      <c r="CT724" s="541" t="str">
        <f t="shared" si="2796"/>
        <v/>
      </c>
      <c r="CU724" s="542" t="str">
        <f t="shared" si="2797"/>
        <v/>
      </c>
      <c r="CV724" s="542" t="str">
        <f t="shared" si="2798"/>
        <v/>
      </c>
      <c r="CW724" s="542" t="str">
        <f t="shared" si="2799"/>
        <v/>
      </c>
      <c r="CX724" s="541" t="str">
        <f t="shared" si="2800"/>
        <v/>
      </c>
      <c r="CY724" s="541" t="str">
        <f t="shared" si="2801"/>
        <v/>
      </c>
      <c r="CZ724" s="541" t="str">
        <f t="shared" si="2802"/>
        <v/>
      </c>
      <c r="DA724" s="541" t="str">
        <f t="shared" si="2803"/>
        <v/>
      </c>
      <c r="DB724" s="541" t="str">
        <f t="shared" si="2804"/>
        <v/>
      </c>
      <c r="DC724" s="540" t="str">
        <f t="shared" si="2805"/>
        <v/>
      </c>
      <c r="DD724" s="539" t="str">
        <f t="shared" si="2806"/>
        <v/>
      </c>
      <c r="DE724" s="644">
        <f t="shared" si="2807"/>
        <v>0</v>
      </c>
      <c r="DF724" s="98">
        <f t="shared" si="2808"/>
        <v>0</v>
      </c>
      <c r="DG724" s="98">
        <f t="shared" si="2809"/>
        <v>0</v>
      </c>
      <c r="DH724" s="98">
        <f t="shared" si="2810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6"/>
        <v/>
      </c>
      <c r="CA725" s="588" t="str">
        <f t="shared" si="2767"/>
        <v/>
      </c>
      <c r="CB725" s="588" t="str">
        <f t="shared" si="2768"/>
        <v/>
      </c>
      <c r="CC725" s="679" t="str">
        <f t="shared" si="2769"/>
        <v/>
      </c>
      <c r="CD725" s="1322" t="str">
        <f t="shared" si="2812"/>
        <v/>
      </c>
      <c r="CE725" s="1323" t="str">
        <f t="shared" si="2813"/>
        <v/>
      </c>
      <c r="CF725" s="1323" t="str">
        <f t="shared" si="2813"/>
        <v/>
      </c>
      <c r="CG725" s="1323" t="str">
        <f t="shared" si="2813"/>
        <v/>
      </c>
      <c r="CH725" s="1324">
        <f t="shared" si="2813"/>
        <v>12</v>
      </c>
      <c r="CI725" s="1323">
        <f t="shared" si="2813"/>
        <v>12</v>
      </c>
      <c r="CJ725" s="1323" t="str">
        <f t="shared" si="2813"/>
        <v/>
      </c>
      <c r="CK725" s="1323" t="str">
        <f t="shared" si="2813"/>
        <v/>
      </c>
      <c r="CL725" s="1323" t="str">
        <f t="shared" si="2813"/>
        <v/>
      </c>
      <c r="CM725" s="1322" t="str">
        <f t="shared" si="2813"/>
        <v/>
      </c>
      <c r="CN725" s="539" t="str">
        <f t="shared" si="2790"/>
        <v/>
      </c>
      <c r="CO725" s="540" t="str">
        <f t="shared" si="2791"/>
        <v/>
      </c>
      <c r="CP725" s="541" t="str">
        <f t="shared" si="2792"/>
        <v/>
      </c>
      <c r="CQ725" s="541" t="str">
        <f t="shared" si="2793"/>
        <v/>
      </c>
      <c r="CR725" s="541" t="str">
        <f t="shared" si="2794"/>
        <v/>
      </c>
      <c r="CS725" s="541" t="str">
        <f t="shared" si="2795"/>
        <v/>
      </c>
      <c r="CT725" s="541" t="str">
        <f t="shared" si="2796"/>
        <v/>
      </c>
      <c r="CU725" s="542" t="str">
        <f t="shared" si="2797"/>
        <v/>
      </c>
      <c r="CV725" s="542" t="str">
        <f t="shared" si="2798"/>
        <v/>
      </c>
      <c r="CW725" s="542" t="str">
        <f t="shared" si="2799"/>
        <v/>
      </c>
      <c r="CX725" s="541" t="str">
        <f t="shared" si="2800"/>
        <v/>
      </c>
      <c r="CY725" s="541" t="str">
        <f t="shared" si="2801"/>
        <v/>
      </c>
      <c r="CZ725" s="541" t="str">
        <f t="shared" si="2802"/>
        <v/>
      </c>
      <c r="DA725" s="541" t="str">
        <f t="shared" si="2803"/>
        <v/>
      </c>
      <c r="DB725" s="541" t="str">
        <f t="shared" si="2804"/>
        <v/>
      </c>
      <c r="DC725" s="540" t="str">
        <f t="shared" si="2805"/>
        <v/>
      </c>
      <c r="DD725" s="539" t="str">
        <f t="shared" si="2806"/>
        <v/>
      </c>
      <c r="DE725" s="644">
        <f t="shared" si="2807"/>
        <v>0</v>
      </c>
      <c r="DF725" s="98">
        <f t="shared" si="2808"/>
        <v>0</v>
      </c>
      <c r="DG725" s="98">
        <f t="shared" si="2809"/>
        <v>2</v>
      </c>
      <c r="DH725" s="98">
        <f t="shared" si="2810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6"/>
        <v/>
      </c>
      <c r="CA726" s="588" t="str">
        <f t="shared" si="2767"/>
        <v/>
      </c>
      <c r="CB726" s="588" t="str">
        <f t="shared" si="2768"/>
        <v/>
      </c>
      <c r="CC726" s="679" t="str">
        <f t="shared" si="2769"/>
        <v/>
      </c>
      <c r="CD726" s="1322" t="str">
        <f t="shared" si="2812"/>
        <v/>
      </c>
      <c r="CE726" s="1323" t="str">
        <f t="shared" si="2813"/>
        <v/>
      </c>
      <c r="CF726" s="1323" t="str">
        <f t="shared" si="2813"/>
        <v/>
      </c>
      <c r="CG726" s="1323" t="str">
        <f t="shared" si="2813"/>
        <v/>
      </c>
      <c r="CH726" s="1324">
        <f t="shared" si="2813"/>
        <v>500</v>
      </c>
      <c r="CI726" s="1323">
        <f t="shared" si="2813"/>
        <v>1000</v>
      </c>
      <c r="CJ726" s="1323" t="str">
        <f t="shared" si="2813"/>
        <v/>
      </c>
      <c r="CK726" s="1323" t="str">
        <f t="shared" si="2813"/>
        <v/>
      </c>
      <c r="CL726" s="1323" t="str">
        <f t="shared" si="2813"/>
        <v/>
      </c>
      <c r="CM726" s="1322" t="str">
        <f t="shared" si="2813"/>
        <v/>
      </c>
      <c r="CN726" s="539" t="str">
        <f t="shared" si="2790"/>
        <v/>
      </c>
      <c r="CO726" s="540" t="str">
        <f t="shared" si="2791"/>
        <v/>
      </c>
      <c r="CP726" s="541" t="str">
        <f t="shared" si="2792"/>
        <v/>
      </c>
      <c r="CQ726" s="541" t="str">
        <f t="shared" si="2793"/>
        <v/>
      </c>
      <c r="CR726" s="541" t="str">
        <f t="shared" si="2794"/>
        <v/>
      </c>
      <c r="CS726" s="541" t="str">
        <f t="shared" si="2795"/>
        <v/>
      </c>
      <c r="CT726" s="541" t="str">
        <f t="shared" si="2796"/>
        <v/>
      </c>
      <c r="CU726" s="542" t="str">
        <f t="shared" si="2797"/>
        <v/>
      </c>
      <c r="CV726" s="542" t="str">
        <f t="shared" si="2798"/>
        <v/>
      </c>
      <c r="CW726" s="542" t="str">
        <f t="shared" si="2799"/>
        <v/>
      </c>
      <c r="CX726" s="541" t="str">
        <f t="shared" si="2800"/>
        <v/>
      </c>
      <c r="CY726" s="541" t="str">
        <f t="shared" si="2801"/>
        <v/>
      </c>
      <c r="CZ726" s="541" t="str">
        <f t="shared" si="2802"/>
        <v/>
      </c>
      <c r="DA726" s="541" t="str">
        <f t="shared" si="2803"/>
        <v/>
      </c>
      <c r="DB726" s="541" t="str">
        <f t="shared" si="2804"/>
        <v/>
      </c>
      <c r="DC726" s="540" t="str">
        <f t="shared" si="2805"/>
        <v/>
      </c>
      <c r="DD726" s="539" t="str">
        <f t="shared" si="2806"/>
        <v/>
      </c>
      <c r="DE726" s="644">
        <f t="shared" si="2807"/>
        <v>0</v>
      </c>
      <c r="DF726" s="98">
        <f t="shared" si="2808"/>
        <v>0</v>
      </c>
      <c r="DG726" s="98">
        <f t="shared" si="2809"/>
        <v>2</v>
      </c>
      <c r="DH726" s="98">
        <f t="shared" si="2810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8">IF(B725="","",B725*B726)</f>
        <v/>
      </c>
      <c r="C727" s="598" t="str">
        <f t="shared" si="2818"/>
        <v/>
      </c>
      <c r="D727" s="598" t="str">
        <f t="shared" si="2818"/>
        <v/>
      </c>
      <c r="E727" s="598" t="str">
        <f t="shared" si="2818"/>
        <v/>
      </c>
      <c r="F727" s="598" t="str">
        <f t="shared" si="2818"/>
        <v/>
      </c>
      <c r="G727" s="598" t="str">
        <f t="shared" si="2818"/>
        <v/>
      </c>
      <c r="H727" s="598" t="str">
        <f t="shared" si="2818"/>
        <v/>
      </c>
      <c r="I727" s="598" t="str">
        <f t="shared" si="2818"/>
        <v/>
      </c>
      <c r="J727" s="598" t="str">
        <f t="shared" si="2818"/>
        <v/>
      </c>
      <c r="K727" s="598" t="str">
        <f t="shared" si="2818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9">IF(T725="","",T725*T726)</f>
        <v/>
      </c>
      <c r="U727" s="598" t="str">
        <f t="shared" si="2819"/>
        <v/>
      </c>
      <c r="V727" s="598" t="str">
        <f t="shared" si="2819"/>
        <v/>
      </c>
      <c r="W727" s="598" t="str">
        <f t="shared" si="2819"/>
        <v/>
      </c>
      <c r="X727" s="598" t="str">
        <f t="shared" si="2819"/>
        <v/>
      </c>
      <c r="Y727" s="598" t="str">
        <f t="shared" si="2819"/>
        <v/>
      </c>
      <c r="Z727" s="598" t="str">
        <f t="shared" si="2819"/>
        <v/>
      </c>
      <c r="AA727" s="598" t="str">
        <f t="shared" si="2819"/>
        <v/>
      </c>
      <c r="AB727" s="598" t="str">
        <f t="shared" si="2819"/>
        <v/>
      </c>
      <c r="AC727" s="598" t="str">
        <f t="shared" si="2819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0">IF(AL725="","",AL725*AL726)</f>
        <v>12000</v>
      </c>
      <c r="AM727" s="598" t="str">
        <f t="shared" si="2820"/>
        <v/>
      </c>
      <c r="AN727" s="598">
        <f t="shared" si="2820"/>
        <v>6000</v>
      </c>
      <c r="AO727" s="598" t="str">
        <f t="shared" si="2820"/>
        <v/>
      </c>
      <c r="AP727" s="598" t="str">
        <f t="shared" si="2820"/>
        <v/>
      </c>
      <c r="AQ727" s="598" t="str">
        <f t="shared" si="2820"/>
        <v/>
      </c>
      <c r="AR727" s="598" t="str">
        <f t="shared" si="2820"/>
        <v/>
      </c>
      <c r="AS727" s="598" t="str">
        <f t="shared" si="2820"/>
        <v/>
      </c>
      <c r="AT727" s="598" t="str">
        <f t="shared" si="2820"/>
        <v/>
      </c>
      <c r="AU727" s="598" t="str">
        <f t="shared" si="2820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1">IF(BD725="","",BD725*BD726)</f>
        <v/>
      </c>
      <c r="BE727" s="598" t="str">
        <f t="shared" si="2821"/>
        <v/>
      </c>
      <c r="BF727" s="598" t="str">
        <f t="shared" si="2821"/>
        <v/>
      </c>
      <c r="BG727" s="598" t="str">
        <f t="shared" si="2821"/>
        <v/>
      </c>
      <c r="BH727" s="598" t="str">
        <f t="shared" si="2821"/>
        <v/>
      </c>
      <c r="BI727" s="598" t="str">
        <f t="shared" si="2821"/>
        <v/>
      </c>
      <c r="BJ727" s="598" t="str">
        <f t="shared" si="2821"/>
        <v/>
      </c>
      <c r="BK727" s="598" t="str">
        <f t="shared" si="2821"/>
        <v/>
      </c>
      <c r="BL727" s="598" t="str">
        <f t="shared" si="2821"/>
        <v/>
      </c>
      <c r="BM727" s="598" t="str">
        <f t="shared" si="2821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6"/>
        <v/>
      </c>
      <c r="CA727" s="588" t="str">
        <f t="shared" si="2767"/>
        <v/>
      </c>
      <c r="CB727" s="588" t="str">
        <f t="shared" si="2768"/>
        <v/>
      </c>
      <c r="CC727" s="679" t="str">
        <f t="shared" si="2769"/>
        <v/>
      </c>
      <c r="CD727" s="1322" t="str">
        <f t="shared" si="2812"/>
        <v/>
      </c>
      <c r="CE727" s="1323" t="str">
        <f t="shared" si="2813"/>
        <v/>
      </c>
      <c r="CF727" s="1323" t="str">
        <f t="shared" si="2813"/>
        <v/>
      </c>
      <c r="CG727" s="1323" t="str">
        <f t="shared" si="2813"/>
        <v/>
      </c>
      <c r="CH727" s="1324">
        <f t="shared" si="2813"/>
        <v>6000</v>
      </c>
      <c r="CI727" s="1323">
        <f t="shared" si="2813"/>
        <v>12000</v>
      </c>
      <c r="CJ727" s="1323" t="str">
        <f t="shared" si="2813"/>
        <v/>
      </c>
      <c r="CK727" s="1323" t="str">
        <f t="shared" si="2813"/>
        <v/>
      </c>
      <c r="CL727" s="1323" t="str">
        <f t="shared" si="2813"/>
        <v/>
      </c>
      <c r="CM727" s="1322" t="str">
        <f t="shared" si="2813"/>
        <v/>
      </c>
      <c r="CN727" s="539" t="str">
        <f t="shared" si="2790"/>
        <v/>
      </c>
      <c r="CO727" s="540" t="str">
        <f t="shared" si="2791"/>
        <v/>
      </c>
      <c r="CP727" s="541" t="str">
        <f t="shared" si="2792"/>
        <v/>
      </c>
      <c r="CQ727" s="541" t="str">
        <f t="shared" si="2793"/>
        <v/>
      </c>
      <c r="CR727" s="541" t="str">
        <f t="shared" si="2794"/>
        <v/>
      </c>
      <c r="CS727" s="541" t="str">
        <f t="shared" si="2795"/>
        <v/>
      </c>
      <c r="CT727" s="541" t="str">
        <f t="shared" si="2796"/>
        <v/>
      </c>
      <c r="CU727" s="542" t="str">
        <f t="shared" si="2797"/>
        <v/>
      </c>
      <c r="CV727" s="542" t="str">
        <f t="shared" si="2798"/>
        <v/>
      </c>
      <c r="CW727" s="542" t="str">
        <f t="shared" si="2799"/>
        <v/>
      </c>
      <c r="CX727" s="541" t="str">
        <f t="shared" si="2800"/>
        <v/>
      </c>
      <c r="CY727" s="541" t="str">
        <f t="shared" si="2801"/>
        <v/>
      </c>
      <c r="CZ727" s="541" t="str">
        <f t="shared" si="2802"/>
        <v/>
      </c>
      <c r="DA727" s="541" t="str">
        <f t="shared" si="2803"/>
        <v/>
      </c>
      <c r="DB727" s="541" t="str">
        <f t="shared" si="2804"/>
        <v/>
      </c>
      <c r="DC727" s="540" t="str">
        <f t="shared" si="2805"/>
        <v/>
      </c>
      <c r="DD727" s="539" t="str">
        <f t="shared" si="2806"/>
        <v/>
      </c>
      <c r="DE727" s="644">
        <f t="shared" si="2807"/>
        <v>0</v>
      </c>
      <c r="DF727" s="98">
        <f t="shared" si="2808"/>
        <v>0</v>
      </c>
      <c r="DG727" s="98">
        <f t="shared" si="2809"/>
        <v>2</v>
      </c>
      <c r="DH727" s="98">
        <f t="shared" si="2810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2">IF(DE728&lt;3,"",(SUM(B728:R728)-MIN(B728:R728)-MAX(B728:R728))/(DE728-2))</f>
        <v/>
      </c>
      <c r="CA728" s="588" t="str">
        <f t="shared" ref="CA728:CA733" si="2823">IF(DF728&lt;3,"",(SUM(T728:AJ728)-MIN(T728:AJ728)-MAX(T728:AJ728))/(DF728-2))</f>
        <v/>
      </c>
      <c r="CB728" s="588" t="str">
        <f t="shared" ref="CB728:CB733" si="2824">IF(DG728&lt;3,"",(SUM(AL728:BB728)-MIN(AL728:BB728)-MAX(AL728:BB728))/(DG728-2))</f>
        <v/>
      </c>
      <c r="CC728" s="679" t="str">
        <f t="shared" ref="CC728:CC733" si="2825">IF(DH728&lt;3,"",(SUM(BD728:BT728)-MIN(BD728:BT728)-MAX(BD728:BT728))/(DH728-2))</f>
        <v/>
      </c>
      <c r="CD728" s="1322" t="str">
        <f t="shared" si="2812"/>
        <v/>
      </c>
      <c r="CE728" s="1323" t="str">
        <f t="shared" si="2813"/>
        <v/>
      </c>
      <c r="CF728" s="1323" t="str">
        <f t="shared" si="2813"/>
        <v/>
      </c>
      <c r="CG728" s="1323" t="str">
        <f t="shared" si="2813"/>
        <v/>
      </c>
      <c r="CH728" s="1324" t="str">
        <f t="shared" si="2813"/>
        <v/>
      </c>
      <c r="CI728" s="1323" t="str">
        <f t="shared" si="2813"/>
        <v/>
      </c>
      <c r="CJ728" s="1323" t="str">
        <f t="shared" si="2813"/>
        <v/>
      </c>
      <c r="CK728" s="1323" t="str">
        <f t="shared" si="2813"/>
        <v/>
      </c>
      <c r="CL728" s="1323" t="str">
        <f t="shared" si="2813"/>
        <v/>
      </c>
      <c r="CM728" s="1322" t="str">
        <f t="shared" si="2813"/>
        <v/>
      </c>
      <c r="CN728" s="539" t="str">
        <f t="shared" si="2790"/>
        <v/>
      </c>
      <c r="CO728" s="540" t="str">
        <f t="shared" si="2791"/>
        <v/>
      </c>
      <c r="CP728" s="541" t="str">
        <f t="shared" si="2792"/>
        <v/>
      </c>
      <c r="CQ728" s="541" t="str">
        <f t="shared" si="2793"/>
        <v/>
      </c>
      <c r="CR728" s="541" t="str">
        <f t="shared" si="2794"/>
        <v/>
      </c>
      <c r="CS728" s="541" t="str">
        <f t="shared" si="2795"/>
        <v/>
      </c>
      <c r="CT728" s="541" t="str">
        <f t="shared" si="2796"/>
        <v/>
      </c>
      <c r="CU728" s="542" t="str">
        <f t="shared" si="2797"/>
        <v/>
      </c>
      <c r="CV728" s="542" t="str">
        <f t="shared" si="2798"/>
        <v/>
      </c>
      <c r="CW728" s="542" t="str">
        <f t="shared" si="2799"/>
        <v/>
      </c>
      <c r="CX728" s="541" t="str">
        <f t="shared" si="2800"/>
        <v/>
      </c>
      <c r="CY728" s="541" t="str">
        <f t="shared" si="2801"/>
        <v/>
      </c>
      <c r="CZ728" s="541" t="str">
        <f t="shared" si="2802"/>
        <v/>
      </c>
      <c r="DA728" s="541" t="str">
        <f t="shared" si="2803"/>
        <v/>
      </c>
      <c r="DB728" s="541" t="str">
        <f t="shared" si="2804"/>
        <v/>
      </c>
      <c r="DC728" s="540" t="str">
        <f t="shared" si="2805"/>
        <v/>
      </c>
      <c r="DD728" s="539" t="str">
        <f t="shared" si="2806"/>
        <v/>
      </c>
      <c r="DE728" s="644">
        <f t="shared" ref="DE728:DE733" si="2826">COUNT(B728:R728)</f>
        <v>0</v>
      </c>
      <c r="DF728" s="98">
        <f t="shared" ref="DF728:DF733" si="2827">COUNT(T728:AJ728)</f>
        <v>0</v>
      </c>
      <c r="DG728" s="98">
        <f t="shared" ref="DG728:DG733" si="2828">COUNT(AL728:BB728)</f>
        <v>0</v>
      </c>
      <c r="DH728" s="98">
        <f t="shared" ref="DH728:DH733" si="2829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2"/>
        <v/>
      </c>
      <c r="CA729" s="588" t="str">
        <f t="shared" si="2823"/>
        <v/>
      </c>
      <c r="CB729" s="588" t="str">
        <f t="shared" si="2824"/>
        <v/>
      </c>
      <c r="CC729" s="679" t="str">
        <f t="shared" si="2825"/>
        <v/>
      </c>
      <c r="CD729" s="1322" t="str">
        <f t="shared" si="2812"/>
        <v/>
      </c>
      <c r="CE729" s="1323" t="str">
        <f t="shared" si="2813"/>
        <v/>
      </c>
      <c r="CF729" s="1323" t="str">
        <f t="shared" si="2813"/>
        <v/>
      </c>
      <c r="CG729" s="1323" t="str">
        <f t="shared" si="2813"/>
        <v/>
      </c>
      <c r="CH729" s="1324" t="str">
        <f t="shared" si="2813"/>
        <v/>
      </c>
      <c r="CI729" s="1323" t="str">
        <f t="shared" si="2813"/>
        <v/>
      </c>
      <c r="CJ729" s="1323" t="str">
        <f t="shared" si="2813"/>
        <v/>
      </c>
      <c r="CK729" s="1323" t="str">
        <f t="shared" si="2813"/>
        <v/>
      </c>
      <c r="CL729" s="1323" t="str">
        <f t="shared" si="2813"/>
        <v/>
      </c>
      <c r="CM729" s="1322" t="str">
        <f t="shared" si="2813"/>
        <v/>
      </c>
      <c r="CN729" s="539" t="str">
        <f t="shared" si="2790"/>
        <v/>
      </c>
      <c r="CO729" s="540" t="str">
        <f t="shared" si="2791"/>
        <v/>
      </c>
      <c r="CP729" s="541" t="str">
        <f t="shared" si="2792"/>
        <v/>
      </c>
      <c r="CQ729" s="541" t="str">
        <f t="shared" si="2793"/>
        <v/>
      </c>
      <c r="CR729" s="541" t="str">
        <f t="shared" si="2794"/>
        <v/>
      </c>
      <c r="CS729" s="541" t="str">
        <f t="shared" si="2795"/>
        <v/>
      </c>
      <c r="CT729" s="541" t="str">
        <f t="shared" si="2796"/>
        <v/>
      </c>
      <c r="CU729" s="542" t="str">
        <f t="shared" si="2797"/>
        <v/>
      </c>
      <c r="CV729" s="542" t="str">
        <f t="shared" si="2798"/>
        <v/>
      </c>
      <c r="CW729" s="542" t="str">
        <f t="shared" si="2799"/>
        <v/>
      </c>
      <c r="CX729" s="541" t="str">
        <f t="shared" si="2800"/>
        <v/>
      </c>
      <c r="CY729" s="541" t="str">
        <f t="shared" si="2801"/>
        <v/>
      </c>
      <c r="CZ729" s="541" t="str">
        <f t="shared" si="2802"/>
        <v/>
      </c>
      <c r="DA729" s="541" t="str">
        <f t="shared" si="2803"/>
        <v/>
      </c>
      <c r="DB729" s="541" t="str">
        <f t="shared" si="2804"/>
        <v/>
      </c>
      <c r="DC729" s="540" t="str">
        <f t="shared" si="2805"/>
        <v/>
      </c>
      <c r="DD729" s="539" t="str">
        <f t="shared" si="2806"/>
        <v/>
      </c>
      <c r="DE729" s="644">
        <f t="shared" si="2826"/>
        <v>0</v>
      </c>
      <c r="DF729" s="98">
        <f t="shared" si="2827"/>
        <v>0</v>
      </c>
      <c r="DG729" s="98">
        <f t="shared" si="2828"/>
        <v>0</v>
      </c>
      <c r="DH729" s="98">
        <f t="shared" si="2829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2"/>
        <v/>
      </c>
      <c r="CA730" s="588" t="str">
        <f t="shared" si="2823"/>
        <v/>
      </c>
      <c r="CB730" s="588" t="str">
        <f t="shared" si="2824"/>
        <v/>
      </c>
      <c r="CC730" s="679" t="str">
        <f t="shared" si="2825"/>
        <v/>
      </c>
      <c r="CD730" s="1322" t="str">
        <f t="shared" si="2812"/>
        <v/>
      </c>
      <c r="CE730" s="1323" t="str">
        <f t="shared" si="2813"/>
        <v/>
      </c>
      <c r="CF730" s="1323" t="str">
        <f t="shared" si="2813"/>
        <v/>
      </c>
      <c r="CG730" s="1323" t="str">
        <f t="shared" si="2813"/>
        <v/>
      </c>
      <c r="CH730" s="1324" t="str">
        <f t="shared" si="2813"/>
        <v/>
      </c>
      <c r="CI730" s="1323" t="str">
        <f t="shared" si="2813"/>
        <v/>
      </c>
      <c r="CJ730" s="1323" t="str">
        <f t="shared" si="2813"/>
        <v/>
      </c>
      <c r="CK730" s="1323" t="str">
        <f t="shared" si="2813"/>
        <v/>
      </c>
      <c r="CL730" s="1323" t="str">
        <f t="shared" si="2813"/>
        <v/>
      </c>
      <c r="CM730" s="1322" t="str">
        <f t="shared" si="2813"/>
        <v/>
      </c>
      <c r="CN730" s="539" t="str">
        <f t="shared" si="2790"/>
        <v/>
      </c>
      <c r="CO730" s="540" t="str">
        <f t="shared" si="2791"/>
        <v/>
      </c>
      <c r="CP730" s="541" t="str">
        <f t="shared" si="2792"/>
        <v/>
      </c>
      <c r="CQ730" s="541" t="str">
        <f t="shared" si="2793"/>
        <v/>
      </c>
      <c r="CR730" s="541" t="str">
        <f t="shared" si="2794"/>
        <v/>
      </c>
      <c r="CS730" s="541" t="str">
        <f t="shared" si="2795"/>
        <v/>
      </c>
      <c r="CT730" s="541" t="str">
        <f t="shared" si="2796"/>
        <v/>
      </c>
      <c r="CU730" s="542" t="str">
        <f t="shared" si="2797"/>
        <v/>
      </c>
      <c r="CV730" s="542" t="str">
        <f t="shared" si="2798"/>
        <v/>
      </c>
      <c r="CW730" s="542" t="str">
        <f t="shared" si="2799"/>
        <v/>
      </c>
      <c r="CX730" s="541" t="str">
        <f t="shared" si="2800"/>
        <v/>
      </c>
      <c r="CY730" s="541" t="str">
        <f t="shared" si="2801"/>
        <v/>
      </c>
      <c r="CZ730" s="541" t="str">
        <f t="shared" si="2802"/>
        <v/>
      </c>
      <c r="DA730" s="541" t="str">
        <f t="shared" si="2803"/>
        <v/>
      </c>
      <c r="DB730" s="541" t="str">
        <f t="shared" si="2804"/>
        <v/>
      </c>
      <c r="DC730" s="540" t="str">
        <f t="shared" si="2805"/>
        <v/>
      </c>
      <c r="DD730" s="539" t="str">
        <f t="shared" si="2806"/>
        <v/>
      </c>
      <c r="DE730" s="644">
        <f t="shared" si="2826"/>
        <v>0</v>
      </c>
      <c r="DF730" s="98">
        <f t="shared" si="2827"/>
        <v>0</v>
      </c>
      <c r="DG730" s="98">
        <f t="shared" si="2828"/>
        <v>0</v>
      </c>
      <c r="DH730" s="98">
        <f t="shared" si="2829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2"/>
        <v/>
      </c>
      <c r="CA731" s="588" t="str">
        <f t="shared" si="2823"/>
        <v/>
      </c>
      <c r="CB731" s="588" t="str">
        <f t="shared" si="2824"/>
        <v/>
      </c>
      <c r="CC731" s="679" t="str">
        <f t="shared" si="2825"/>
        <v/>
      </c>
      <c r="CD731" s="1322" t="str">
        <f t="shared" si="2812"/>
        <v/>
      </c>
      <c r="CE731" s="1323" t="str">
        <f t="shared" si="2813"/>
        <v/>
      </c>
      <c r="CF731" s="1323" t="str">
        <f t="shared" si="2813"/>
        <v/>
      </c>
      <c r="CG731" s="1323" t="str">
        <f t="shared" si="2813"/>
        <v/>
      </c>
      <c r="CH731" s="1324" t="str">
        <f t="shared" si="2813"/>
        <v/>
      </c>
      <c r="CI731" s="1323" t="str">
        <f t="shared" si="2813"/>
        <v/>
      </c>
      <c r="CJ731" s="1323" t="str">
        <f t="shared" si="2813"/>
        <v/>
      </c>
      <c r="CK731" s="1323" t="str">
        <f t="shared" si="2813"/>
        <v/>
      </c>
      <c r="CL731" s="1323" t="str">
        <f t="shared" si="2813"/>
        <v/>
      </c>
      <c r="CM731" s="1322" t="str">
        <f t="shared" si="2813"/>
        <v/>
      </c>
      <c r="CN731" s="539" t="str">
        <f t="shared" si="2790"/>
        <v/>
      </c>
      <c r="CO731" s="540" t="str">
        <f t="shared" si="2791"/>
        <v/>
      </c>
      <c r="CP731" s="541" t="str">
        <f t="shared" si="2792"/>
        <v/>
      </c>
      <c r="CQ731" s="541" t="str">
        <f t="shared" si="2793"/>
        <v/>
      </c>
      <c r="CR731" s="541" t="str">
        <f t="shared" si="2794"/>
        <v/>
      </c>
      <c r="CS731" s="541" t="str">
        <f t="shared" si="2795"/>
        <v/>
      </c>
      <c r="CT731" s="541" t="str">
        <f t="shared" si="2796"/>
        <v/>
      </c>
      <c r="CU731" s="542" t="str">
        <f t="shared" si="2797"/>
        <v/>
      </c>
      <c r="CV731" s="542" t="str">
        <f t="shared" si="2798"/>
        <v/>
      </c>
      <c r="CW731" s="542" t="str">
        <f t="shared" si="2799"/>
        <v/>
      </c>
      <c r="CX731" s="541" t="str">
        <f t="shared" si="2800"/>
        <v/>
      </c>
      <c r="CY731" s="541" t="str">
        <f t="shared" si="2801"/>
        <v/>
      </c>
      <c r="CZ731" s="541" t="str">
        <f t="shared" si="2802"/>
        <v/>
      </c>
      <c r="DA731" s="541" t="str">
        <f t="shared" si="2803"/>
        <v/>
      </c>
      <c r="DB731" s="541" t="str">
        <f t="shared" si="2804"/>
        <v/>
      </c>
      <c r="DC731" s="540" t="str">
        <f t="shared" si="2805"/>
        <v/>
      </c>
      <c r="DD731" s="539" t="str">
        <f t="shared" si="2806"/>
        <v/>
      </c>
      <c r="DE731" s="644">
        <f t="shared" si="2826"/>
        <v>0</v>
      </c>
      <c r="DF731" s="98">
        <f t="shared" si="2827"/>
        <v>0</v>
      </c>
      <c r="DG731" s="98">
        <f t="shared" si="2828"/>
        <v>0</v>
      </c>
      <c r="DH731" s="98">
        <f t="shared" si="2829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0">IF(B729="","",B728*B729*B730*B731)</f>
        <v/>
      </c>
      <c r="C732" s="597" t="str">
        <f t="shared" si="2830"/>
        <v/>
      </c>
      <c r="D732" s="597" t="str">
        <f t="shared" si="2830"/>
        <v/>
      </c>
      <c r="E732" s="597" t="str">
        <f t="shared" si="2830"/>
        <v/>
      </c>
      <c r="F732" s="597" t="str">
        <f t="shared" si="2830"/>
        <v/>
      </c>
      <c r="G732" s="597" t="str">
        <f t="shared" si="2830"/>
        <v/>
      </c>
      <c r="H732" s="597" t="str">
        <f t="shared" si="2830"/>
        <v/>
      </c>
      <c r="I732" s="597" t="str">
        <f t="shared" si="2830"/>
        <v/>
      </c>
      <c r="J732" s="597" t="str">
        <f t="shared" si="2830"/>
        <v/>
      </c>
      <c r="K732" s="597" t="str">
        <f t="shared" si="2830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1">IF(T729="","",T728*T729*T730*T731)</f>
        <v/>
      </c>
      <c r="U732" s="597" t="str">
        <f t="shared" si="2831"/>
        <v/>
      </c>
      <c r="V732" s="597" t="str">
        <f t="shared" si="2831"/>
        <v/>
      </c>
      <c r="W732" s="597" t="str">
        <f t="shared" si="2831"/>
        <v/>
      </c>
      <c r="X732" s="597" t="str">
        <f t="shared" si="2831"/>
        <v/>
      </c>
      <c r="Y732" s="597" t="str">
        <f t="shared" si="2831"/>
        <v/>
      </c>
      <c r="Z732" s="597" t="str">
        <f t="shared" si="2831"/>
        <v/>
      </c>
      <c r="AA732" s="597" t="str">
        <f t="shared" si="2831"/>
        <v/>
      </c>
      <c r="AB732" s="597" t="str">
        <f t="shared" si="2831"/>
        <v/>
      </c>
      <c r="AC732" s="597" t="str">
        <f t="shared" si="2831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2">IF(AL729="","",AL728*AL729*AL730*AL731)</f>
        <v/>
      </c>
      <c r="AM732" s="597" t="str">
        <f t="shared" si="2832"/>
        <v/>
      </c>
      <c r="AN732" s="597" t="str">
        <f t="shared" si="2832"/>
        <v/>
      </c>
      <c r="AO732" s="597" t="str">
        <f t="shared" si="2832"/>
        <v/>
      </c>
      <c r="AP732" s="597" t="str">
        <f t="shared" si="2832"/>
        <v/>
      </c>
      <c r="AQ732" s="597" t="str">
        <f t="shared" si="2832"/>
        <v/>
      </c>
      <c r="AR732" s="597" t="str">
        <f t="shared" si="2832"/>
        <v/>
      </c>
      <c r="AS732" s="597" t="str">
        <f t="shared" si="2832"/>
        <v/>
      </c>
      <c r="AT732" s="597" t="str">
        <f t="shared" si="2832"/>
        <v/>
      </c>
      <c r="AU732" s="597" t="str">
        <f t="shared" si="2832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3">IF(BD729="","",BD728*BD729*BD730*BD731)</f>
        <v/>
      </c>
      <c r="BE732" s="597" t="str">
        <f t="shared" si="2833"/>
        <v/>
      </c>
      <c r="BF732" s="597" t="str">
        <f t="shared" si="2833"/>
        <v/>
      </c>
      <c r="BG732" s="597" t="str">
        <f t="shared" si="2833"/>
        <v/>
      </c>
      <c r="BH732" s="597" t="str">
        <f t="shared" si="2833"/>
        <v/>
      </c>
      <c r="BI732" s="597" t="str">
        <f t="shared" si="2833"/>
        <v/>
      </c>
      <c r="BJ732" s="597" t="str">
        <f t="shared" si="2833"/>
        <v/>
      </c>
      <c r="BK732" s="597" t="str">
        <f t="shared" si="2833"/>
        <v/>
      </c>
      <c r="BL732" s="597" t="str">
        <f t="shared" si="2833"/>
        <v/>
      </c>
      <c r="BM732" s="597" t="str">
        <f t="shared" si="2833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2"/>
        <v/>
      </c>
      <c r="CA732" s="588" t="str">
        <f t="shared" si="2823"/>
        <v/>
      </c>
      <c r="CB732" s="588" t="str">
        <f t="shared" si="2824"/>
        <v/>
      </c>
      <c r="CC732" s="679" t="str">
        <f t="shared" si="2825"/>
        <v/>
      </c>
      <c r="CD732" s="1322" t="str">
        <f t="shared" si="2812"/>
        <v/>
      </c>
      <c r="CE732" s="1323" t="str">
        <f t="shared" si="2813"/>
        <v/>
      </c>
      <c r="CF732" s="1323" t="str">
        <f t="shared" si="2813"/>
        <v/>
      </c>
      <c r="CG732" s="1323" t="str">
        <f t="shared" si="2813"/>
        <v/>
      </c>
      <c r="CH732" s="1324" t="str">
        <f t="shared" si="2813"/>
        <v/>
      </c>
      <c r="CI732" s="1323" t="str">
        <f t="shared" si="2813"/>
        <v/>
      </c>
      <c r="CJ732" s="1323" t="str">
        <f t="shared" si="2813"/>
        <v/>
      </c>
      <c r="CK732" s="1323" t="str">
        <f t="shared" si="2813"/>
        <v/>
      </c>
      <c r="CL732" s="1323" t="str">
        <f t="shared" si="2813"/>
        <v/>
      </c>
      <c r="CM732" s="1322" t="str">
        <f t="shared" si="2813"/>
        <v/>
      </c>
      <c r="CN732" s="539" t="str">
        <f t="shared" si="2790"/>
        <v/>
      </c>
      <c r="CO732" s="540" t="str">
        <f t="shared" si="2791"/>
        <v/>
      </c>
      <c r="CP732" s="541" t="str">
        <f t="shared" si="2792"/>
        <v/>
      </c>
      <c r="CQ732" s="541" t="str">
        <f t="shared" si="2793"/>
        <v/>
      </c>
      <c r="CR732" s="541" t="str">
        <f t="shared" si="2794"/>
        <v/>
      </c>
      <c r="CS732" s="541" t="str">
        <f t="shared" si="2795"/>
        <v/>
      </c>
      <c r="CT732" s="541" t="str">
        <f t="shared" si="2796"/>
        <v/>
      </c>
      <c r="CU732" s="542" t="str">
        <f t="shared" si="2797"/>
        <v/>
      </c>
      <c r="CV732" s="542" t="str">
        <f t="shared" si="2798"/>
        <v/>
      </c>
      <c r="CW732" s="542" t="str">
        <f t="shared" si="2799"/>
        <v/>
      </c>
      <c r="CX732" s="541" t="str">
        <f t="shared" si="2800"/>
        <v/>
      </c>
      <c r="CY732" s="541" t="str">
        <f t="shared" si="2801"/>
        <v/>
      </c>
      <c r="CZ732" s="541" t="str">
        <f t="shared" si="2802"/>
        <v/>
      </c>
      <c r="DA732" s="541" t="str">
        <f t="shared" si="2803"/>
        <v/>
      </c>
      <c r="DB732" s="541" t="str">
        <f t="shared" si="2804"/>
        <v/>
      </c>
      <c r="DC732" s="540" t="str">
        <f t="shared" si="2805"/>
        <v/>
      </c>
      <c r="DD732" s="539" t="str">
        <f t="shared" si="2806"/>
        <v/>
      </c>
      <c r="DE732" s="644">
        <f t="shared" si="2826"/>
        <v>0</v>
      </c>
      <c r="DF732" s="98">
        <f t="shared" si="2827"/>
        <v>0</v>
      </c>
      <c r="DG732" s="98">
        <f t="shared" si="2828"/>
        <v>0</v>
      </c>
      <c r="DH732" s="98">
        <f t="shared" si="2829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2"/>
        <v/>
      </c>
      <c r="CA733" s="588" t="str">
        <f t="shared" si="2823"/>
        <v/>
      </c>
      <c r="CB733" s="588">
        <f t="shared" si="2824"/>
        <v>1.375</v>
      </c>
      <c r="CC733" s="679" t="str">
        <f t="shared" si="2825"/>
        <v/>
      </c>
      <c r="CD733" s="1322">
        <f t="shared" si="2812"/>
        <v>1</v>
      </c>
      <c r="CE733" s="1323">
        <f t="shared" si="2813"/>
        <v>1</v>
      </c>
      <c r="CF733" s="1323">
        <f t="shared" si="2813"/>
        <v>1</v>
      </c>
      <c r="CG733" s="1323">
        <f t="shared" si="2813"/>
        <v>1</v>
      </c>
      <c r="CH733" s="1324">
        <f t="shared" si="2813"/>
        <v>1</v>
      </c>
      <c r="CI733" s="1323">
        <f t="shared" si="2813"/>
        <v>1</v>
      </c>
      <c r="CJ733" s="1323">
        <f t="shared" si="2813"/>
        <v>2</v>
      </c>
      <c r="CK733" s="1323">
        <f t="shared" si="2813"/>
        <v>2</v>
      </c>
      <c r="CL733" s="1323">
        <f t="shared" si="2813"/>
        <v>2</v>
      </c>
      <c r="CM733" s="1322">
        <f t="shared" si="2813"/>
        <v>3</v>
      </c>
      <c r="CN733" s="539" t="str">
        <f t="shared" si="2790"/>
        <v/>
      </c>
      <c r="CO733" s="540" t="str">
        <f t="shared" si="2791"/>
        <v/>
      </c>
      <c r="CP733" s="541" t="str">
        <f t="shared" si="2792"/>
        <v/>
      </c>
      <c r="CQ733" s="541" t="str">
        <f t="shared" si="2793"/>
        <v/>
      </c>
      <c r="CR733" s="541" t="str">
        <f t="shared" si="2794"/>
        <v/>
      </c>
      <c r="CS733" s="541" t="str">
        <f t="shared" si="2795"/>
        <v/>
      </c>
      <c r="CT733" s="541" t="str">
        <f t="shared" si="2796"/>
        <v/>
      </c>
      <c r="CU733" s="542" t="str">
        <f t="shared" si="2797"/>
        <v/>
      </c>
      <c r="CV733" s="542" t="str">
        <f t="shared" si="2798"/>
        <v/>
      </c>
      <c r="CW733" s="542" t="str">
        <f t="shared" si="2799"/>
        <v/>
      </c>
      <c r="CX733" s="541" t="str">
        <f t="shared" si="2800"/>
        <v/>
      </c>
      <c r="CY733" s="541" t="str">
        <f t="shared" si="2801"/>
        <v/>
      </c>
      <c r="CZ733" s="541" t="str">
        <f t="shared" si="2802"/>
        <v/>
      </c>
      <c r="DA733" s="541" t="str">
        <f t="shared" si="2803"/>
        <v/>
      </c>
      <c r="DB733" s="541" t="str">
        <f t="shared" si="2804"/>
        <v/>
      </c>
      <c r="DC733" s="540" t="str">
        <f t="shared" si="2805"/>
        <v/>
      </c>
      <c r="DD733" s="539" t="str">
        <f t="shared" si="2806"/>
        <v/>
      </c>
      <c r="DE733" s="644">
        <f t="shared" si="2826"/>
        <v>0</v>
      </c>
      <c r="DF733" s="98">
        <f t="shared" si="2827"/>
        <v>0</v>
      </c>
      <c r="DG733" s="98">
        <f t="shared" si="2828"/>
        <v>10</v>
      </c>
      <c r="DH733" s="98">
        <f t="shared" si="2829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4">IF(DE734&lt;3,"",(SUM(B734:R734)-MIN(B734:R734)-MAX(B734:R734))/(DE734-2))</f>
        <v/>
      </c>
      <c r="CA734" s="588" t="str">
        <f t="shared" ref="CA734:CA743" si="2835">IF(DF734&lt;3,"",(SUM(T734:AJ734)-MIN(T734:AJ734)-MAX(T734:AJ734))/(DF734-2))</f>
        <v/>
      </c>
      <c r="CB734" s="588">
        <f t="shared" ref="CB734:CB743" si="2836">IF(DG734&lt;3,"",(SUM(AL734:BB734)-MIN(AL734:BB734)-MAX(AL734:BB734))/(DG734-2))</f>
        <v>22.25</v>
      </c>
      <c r="CC734" s="679" t="str">
        <f t="shared" ref="CC734:CC743" si="2837">IF(DH734&lt;3,"",(SUM(BD734:BT734)-MIN(BD734:BT734)-MAX(BD734:BT734))/(DH734-2))</f>
        <v/>
      </c>
      <c r="CD734" s="1322">
        <f t="shared" ref="CD734:CM734" si="28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8"/>
        <v>20</v>
      </c>
      <c r="CF734" s="1323">
        <f t="shared" si="2838"/>
        <v>20</v>
      </c>
      <c r="CG734" s="1323">
        <f t="shared" si="2838"/>
        <v>23</v>
      </c>
      <c r="CH734" s="1324">
        <f t="shared" si="2838"/>
        <v>23</v>
      </c>
      <c r="CI734" s="1323">
        <f t="shared" si="2838"/>
        <v>23</v>
      </c>
      <c r="CJ734" s="1323">
        <f t="shared" si="2838"/>
        <v>23</v>
      </c>
      <c r="CK734" s="1323">
        <f t="shared" si="2838"/>
        <v>23</v>
      </c>
      <c r="CL734" s="1323">
        <f t="shared" si="2838"/>
        <v>23</v>
      </c>
      <c r="CM734" s="1322">
        <f t="shared" si="2838"/>
        <v>24</v>
      </c>
      <c r="CN734" s="539" t="str">
        <f t="shared" ref="CN734:CW737" si="2839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9"/>
        <v/>
      </c>
      <c r="CP734" s="541" t="str">
        <f t="shared" si="2839"/>
        <v/>
      </c>
      <c r="CQ734" s="541" t="str">
        <f t="shared" si="2839"/>
        <v/>
      </c>
      <c r="CR734" s="541" t="str">
        <f t="shared" si="2839"/>
        <v/>
      </c>
      <c r="CS734" s="541" t="str">
        <f t="shared" si="2839"/>
        <v/>
      </c>
      <c r="CT734" s="541" t="str">
        <f t="shared" si="2839"/>
        <v/>
      </c>
      <c r="CU734" s="542" t="str">
        <f t="shared" si="2839"/>
        <v/>
      </c>
      <c r="CV734" s="542" t="str">
        <f t="shared" si="2839"/>
        <v/>
      </c>
      <c r="CW734" s="542" t="str">
        <f t="shared" si="2839"/>
        <v/>
      </c>
      <c r="CX734" s="541" t="str">
        <f t="shared" ref="CX734:DD737" si="2840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0"/>
        <v/>
      </c>
      <c r="CZ734" s="541" t="str">
        <f t="shared" si="2840"/>
        <v/>
      </c>
      <c r="DA734" s="541" t="str">
        <f t="shared" si="2840"/>
        <v/>
      </c>
      <c r="DB734" s="541" t="str">
        <f t="shared" si="2840"/>
        <v/>
      </c>
      <c r="DC734" s="540" t="str">
        <f t="shared" si="2840"/>
        <v/>
      </c>
      <c r="DD734" s="539" t="str">
        <f t="shared" si="2840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4"/>
        <v/>
      </c>
      <c r="CA735" s="588" t="str">
        <f t="shared" si="2835"/>
        <v/>
      </c>
      <c r="CB735" s="588">
        <f t="shared" si="2836"/>
        <v>12</v>
      </c>
      <c r="CC735" s="679" t="str">
        <f t="shared" si="2837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41"/>
        <v>12</v>
      </c>
      <c r="CG735" s="1323">
        <f t="shared" si="2841"/>
        <v>12</v>
      </c>
      <c r="CH735" s="1324">
        <f t="shared" si="2841"/>
        <v>12</v>
      </c>
      <c r="CI735" s="1323">
        <f t="shared" si="2841"/>
        <v>12</v>
      </c>
      <c r="CJ735" s="1323">
        <f t="shared" si="2841"/>
        <v>12</v>
      </c>
      <c r="CK735" s="1323">
        <f t="shared" si="2841"/>
        <v>12</v>
      </c>
      <c r="CL735" s="1323">
        <f t="shared" si="2841"/>
        <v>12</v>
      </c>
      <c r="CM735" s="1322">
        <f t="shared" si="2841"/>
        <v>12</v>
      </c>
      <c r="CN735" s="539" t="str">
        <f t="shared" si="2839"/>
        <v/>
      </c>
      <c r="CO735" s="540" t="str">
        <f t="shared" si="2839"/>
        <v/>
      </c>
      <c r="CP735" s="541" t="str">
        <f t="shared" si="2839"/>
        <v/>
      </c>
      <c r="CQ735" s="541" t="str">
        <f t="shared" si="2839"/>
        <v/>
      </c>
      <c r="CR735" s="541" t="str">
        <f t="shared" si="2839"/>
        <v/>
      </c>
      <c r="CS735" s="541" t="str">
        <f t="shared" si="2839"/>
        <v/>
      </c>
      <c r="CT735" s="541" t="str">
        <f t="shared" si="2839"/>
        <v/>
      </c>
      <c r="CU735" s="542" t="str">
        <f t="shared" si="2839"/>
        <v/>
      </c>
      <c r="CV735" s="542" t="str">
        <f t="shared" si="2839"/>
        <v/>
      </c>
      <c r="CW735" s="542" t="str">
        <f t="shared" si="2839"/>
        <v/>
      </c>
      <c r="CX735" s="541" t="str">
        <f t="shared" si="2840"/>
        <v/>
      </c>
      <c r="CY735" s="541" t="str">
        <f t="shared" si="2840"/>
        <v/>
      </c>
      <c r="CZ735" s="541" t="str">
        <f t="shared" si="2840"/>
        <v/>
      </c>
      <c r="DA735" s="541" t="str">
        <f t="shared" si="2840"/>
        <v/>
      </c>
      <c r="DB735" s="541" t="str">
        <f t="shared" si="2840"/>
        <v/>
      </c>
      <c r="DC735" s="540" t="str">
        <f t="shared" si="2840"/>
        <v/>
      </c>
      <c r="DD735" s="539" t="str">
        <f t="shared" si="2840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4"/>
        <v/>
      </c>
      <c r="CA736" s="588" t="str">
        <f t="shared" si="2835"/>
        <v/>
      </c>
      <c r="CB736" s="588">
        <f t="shared" si="2836"/>
        <v>101.125</v>
      </c>
      <c r="CC736" s="679" t="str">
        <f t="shared" si="2837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41"/>
        <v>50</v>
      </c>
      <c r="CF736" s="1323">
        <f t="shared" si="2841"/>
        <v>54</v>
      </c>
      <c r="CG736" s="1323">
        <f t="shared" si="2841"/>
        <v>80</v>
      </c>
      <c r="CH736" s="1324">
        <f t="shared" si="2841"/>
        <v>80</v>
      </c>
      <c r="CI736" s="1323">
        <f t="shared" si="2841"/>
        <v>80</v>
      </c>
      <c r="CJ736" s="1323">
        <f t="shared" si="2841"/>
        <v>90</v>
      </c>
      <c r="CK736" s="1323">
        <f t="shared" si="2841"/>
        <v>175</v>
      </c>
      <c r="CL736" s="1323">
        <f t="shared" si="2841"/>
        <v>200</v>
      </c>
      <c r="CM736" s="1322">
        <f t="shared" si="2841"/>
        <v>250</v>
      </c>
      <c r="CN736" s="539" t="str">
        <f t="shared" si="2839"/>
        <v/>
      </c>
      <c r="CO736" s="540" t="str">
        <f t="shared" si="2839"/>
        <v/>
      </c>
      <c r="CP736" s="541" t="str">
        <f t="shared" si="2839"/>
        <v/>
      </c>
      <c r="CQ736" s="541" t="str">
        <f t="shared" si="2839"/>
        <v/>
      </c>
      <c r="CR736" s="541" t="str">
        <f t="shared" si="2839"/>
        <v/>
      </c>
      <c r="CS736" s="541" t="str">
        <f t="shared" si="2839"/>
        <v/>
      </c>
      <c r="CT736" s="541" t="str">
        <f t="shared" si="2839"/>
        <v/>
      </c>
      <c r="CU736" s="542" t="str">
        <f t="shared" si="2839"/>
        <v/>
      </c>
      <c r="CV736" s="542" t="str">
        <f t="shared" si="2839"/>
        <v/>
      </c>
      <c r="CW736" s="542" t="str">
        <f t="shared" si="2839"/>
        <v/>
      </c>
      <c r="CX736" s="541" t="str">
        <f t="shared" si="2840"/>
        <v/>
      </c>
      <c r="CY736" s="541" t="str">
        <f t="shared" si="2840"/>
        <v/>
      </c>
      <c r="CZ736" s="541" t="str">
        <f t="shared" si="2840"/>
        <v/>
      </c>
      <c r="DA736" s="541" t="str">
        <f t="shared" si="2840"/>
        <v/>
      </c>
      <c r="DB736" s="541" t="str">
        <f t="shared" si="2840"/>
        <v/>
      </c>
      <c r="DC736" s="540" t="str">
        <f t="shared" si="2840"/>
        <v/>
      </c>
      <c r="DD736" s="539" t="str">
        <f t="shared" si="2840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2">IF(B734="","",B733*B734*B735*B736)</f>
        <v/>
      </c>
      <c r="C737" s="598" t="str">
        <f t="shared" si="2842"/>
        <v/>
      </c>
      <c r="D737" s="598" t="str">
        <f t="shared" si="2842"/>
        <v/>
      </c>
      <c r="E737" s="598" t="str">
        <f t="shared" si="2842"/>
        <v/>
      </c>
      <c r="F737" s="598" t="str">
        <f t="shared" si="2842"/>
        <v/>
      </c>
      <c r="G737" s="598" t="str">
        <f t="shared" si="2842"/>
        <v/>
      </c>
      <c r="H737" s="598" t="str">
        <f t="shared" si="2842"/>
        <v/>
      </c>
      <c r="I737" s="598" t="str">
        <f t="shared" si="2842"/>
        <v/>
      </c>
      <c r="J737" s="598" t="str">
        <f t="shared" si="2842"/>
        <v/>
      </c>
      <c r="K737" s="598" t="str">
        <f t="shared" si="2842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3">IF(T734="","",T733*T734*T735*T736)</f>
        <v/>
      </c>
      <c r="U737" s="598" t="str">
        <f t="shared" si="2843"/>
        <v/>
      </c>
      <c r="V737" s="598" t="str">
        <f t="shared" si="2843"/>
        <v/>
      </c>
      <c r="W737" s="598" t="str">
        <f t="shared" si="2843"/>
        <v/>
      </c>
      <c r="X737" s="598" t="str">
        <f t="shared" si="2843"/>
        <v/>
      </c>
      <c r="Y737" s="598" t="str">
        <f t="shared" si="2843"/>
        <v/>
      </c>
      <c r="Z737" s="598" t="str">
        <f t="shared" si="2843"/>
        <v/>
      </c>
      <c r="AA737" s="598" t="str">
        <f t="shared" si="2843"/>
        <v/>
      </c>
      <c r="AB737" s="598" t="str">
        <f t="shared" si="2843"/>
        <v/>
      </c>
      <c r="AC737" s="598" t="str">
        <f t="shared" si="2843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4">IF(AL734="","",AL733*AL734*AL735*AL736)</f>
        <v>96600</v>
      </c>
      <c r="AM737" s="598">
        <f t="shared" si="2844"/>
        <v>44160</v>
      </c>
      <c r="AN737" s="598">
        <f t="shared" si="2844"/>
        <v>13800</v>
      </c>
      <c r="AO737" s="598">
        <f t="shared" si="2844"/>
        <v>69000</v>
      </c>
      <c r="AP737" s="598">
        <f t="shared" si="2844"/>
        <v>44712</v>
      </c>
      <c r="AQ737" s="598">
        <f t="shared" si="2844"/>
        <v>22080</v>
      </c>
      <c r="AR737" s="598">
        <f t="shared" si="2844"/>
        <v>19200</v>
      </c>
      <c r="AS737" s="598">
        <f t="shared" si="2844"/>
        <v>48000</v>
      </c>
      <c r="AT737" s="598">
        <f t="shared" si="2844"/>
        <v>23040</v>
      </c>
      <c r="AU737" s="598">
        <f t="shared" si="2844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5">IF(BD734="","",BD733*BD734*BD735*BD736)</f>
        <v/>
      </c>
      <c r="BE737" s="598" t="str">
        <f t="shared" si="2845"/>
        <v/>
      </c>
      <c r="BF737" s="598" t="str">
        <f t="shared" si="2845"/>
        <v/>
      </c>
      <c r="BG737" s="598" t="str">
        <f t="shared" si="2845"/>
        <v/>
      </c>
      <c r="BH737" s="598" t="str">
        <f t="shared" si="2845"/>
        <v/>
      </c>
      <c r="BI737" s="598" t="str">
        <f t="shared" si="2845"/>
        <v/>
      </c>
      <c r="BJ737" s="598" t="str">
        <f t="shared" si="2845"/>
        <v/>
      </c>
      <c r="BK737" s="598" t="str">
        <f t="shared" si="2845"/>
        <v/>
      </c>
      <c r="BL737" s="598" t="str">
        <f t="shared" si="2845"/>
        <v/>
      </c>
      <c r="BM737" s="598" t="str">
        <f t="shared" si="2845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4"/>
        <v/>
      </c>
      <c r="CA737" s="588" t="str">
        <f t="shared" si="2835"/>
        <v/>
      </c>
      <c r="CB737" s="588">
        <f t="shared" si="2836"/>
        <v>36474</v>
      </c>
      <c r="CC737" s="679" t="str">
        <f t="shared" si="2837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41"/>
        <v>19200</v>
      </c>
      <c r="CF737" s="1323">
        <f t="shared" si="2841"/>
        <v>21600</v>
      </c>
      <c r="CG737" s="1323">
        <f t="shared" si="2841"/>
        <v>22080</v>
      </c>
      <c r="CH737" s="1324">
        <f t="shared" si="2841"/>
        <v>23040</v>
      </c>
      <c r="CI737" s="1323">
        <f t="shared" si="2841"/>
        <v>44160</v>
      </c>
      <c r="CJ737" s="1323">
        <f t="shared" si="2841"/>
        <v>44712</v>
      </c>
      <c r="CK737" s="1323">
        <f t="shared" si="2841"/>
        <v>48000</v>
      </c>
      <c r="CL737" s="1323">
        <f t="shared" si="2841"/>
        <v>69000</v>
      </c>
      <c r="CM737" s="1322">
        <f t="shared" si="2841"/>
        <v>96600</v>
      </c>
      <c r="CN737" s="539" t="str">
        <f t="shared" si="2839"/>
        <v/>
      </c>
      <c r="CO737" s="540" t="str">
        <f t="shared" si="2839"/>
        <v/>
      </c>
      <c r="CP737" s="541" t="str">
        <f t="shared" si="2839"/>
        <v/>
      </c>
      <c r="CQ737" s="541" t="str">
        <f t="shared" si="2839"/>
        <v/>
      </c>
      <c r="CR737" s="541" t="str">
        <f t="shared" si="2839"/>
        <v/>
      </c>
      <c r="CS737" s="541" t="str">
        <f t="shared" si="2839"/>
        <v/>
      </c>
      <c r="CT737" s="541" t="str">
        <f t="shared" si="2839"/>
        <v/>
      </c>
      <c r="CU737" s="542" t="str">
        <f t="shared" si="2839"/>
        <v/>
      </c>
      <c r="CV737" s="542" t="str">
        <f t="shared" si="2839"/>
        <v/>
      </c>
      <c r="CW737" s="542" t="str">
        <f t="shared" si="2839"/>
        <v/>
      </c>
      <c r="CX737" s="541" t="str">
        <f t="shared" si="2840"/>
        <v/>
      </c>
      <c r="CY737" s="541" t="str">
        <f t="shared" si="2840"/>
        <v/>
      </c>
      <c r="CZ737" s="541" t="str">
        <f t="shared" si="2840"/>
        <v/>
      </c>
      <c r="DA737" s="541" t="str">
        <f t="shared" si="2840"/>
        <v/>
      </c>
      <c r="DB737" s="541" t="str">
        <f t="shared" si="2840"/>
        <v/>
      </c>
      <c r="DC737" s="540" t="str">
        <f t="shared" si="2840"/>
        <v/>
      </c>
      <c r="DD737" s="539" t="str">
        <f t="shared" si="2840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4"/>
        <v/>
      </c>
      <c r="CA738" s="580" t="str">
        <f t="shared" si="2835"/>
        <v/>
      </c>
      <c r="CB738" s="580" t="str">
        <f t="shared" si="2836"/>
        <v/>
      </c>
      <c r="CC738" s="678" t="str">
        <f t="shared" si="2837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4"/>
        <v/>
      </c>
      <c r="CA739" s="588" t="str">
        <f t="shared" si="2835"/>
        <v/>
      </c>
      <c r="CB739" s="588" t="str">
        <f t="shared" si="2836"/>
        <v/>
      </c>
      <c r="CC739" s="679" t="str">
        <f t="shared" si="2837"/>
        <v/>
      </c>
      <c r="CD739" s="1322" t="str">
        <f t="shared" ref="CD739:CI742" si="28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6"/>
        <v/>
      </c>
      <c r="CF739" s="1323" t="str">
        <f t="shared" si="2846"/>
        <v/>
      </c>
      <c r="CG739" s="1323" t="str">
        <f t="shared" si="2846"/>
        <v/>
      </c>
      <c r="CH739" s="1324" t="str">
        <f t="shared" si="2846"/>
        <v/>
      </c>
      <c r="CI739" s="1323" t="str">
        <f t="shared" si="2846"/>
        <v/>
      </c>
      <c r="CJ739" s="1323" t="str">
        <f t="shared" ref="CJ739:CM742" si="284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7"/>
        <v/>
      </c>
      <c r="CL739" s="1323" t="str">
        <f t="shared" si="2847"/>
        <v/>
      </c>
      <c r="CM739" s="1322" t="str">
        <f t="shared" si="2847"/>
        <v/>
      </c>
      <c r="CN739" s="539" t="str">
        <f t="shared" ref="CN739:CW743" si="284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8"/>
        <v/>
      </c>
      <c r="CP739" s="541" t="str">
        <f t="shared" si="2848"/>
        <v/>
      </c>
      <c r="CQ739" s="541" t="str">
        <f t="shared" si="2848"/>
        <v/>
      </c>
      <c r="CR739" s="541" t="str">
        <f t="shared" si="2848"/>
        <v/>
      </c>
      <c r="CS739" s="541" t="str">
        <f t="shared" si="2848"/>
        <v/>
      </c>
      <c r="CT739" s="541" t="str">
        <f t="shared" si="2848"/>
        <v/>
      </c>
      <c r="CU739" s="542" t="str">
        <f t="shared" si="2848"/>
        <v/>
      </c>
      <c r="CV739" s="542" t="str">
        <f t="shared" si="2848"/>
        <v/>
      </c>
      <c r="CW739" s="542" t="str">
        <f t="shared" si="2848"/>
        <v/>
      </c>
      <c r="CX739" s="541" t="str">
        <f t="shared" ref="CX739:DD743" si="284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9"/>
        <v/>
      </c>
      <c r="CZ739" s="541" t="str">
        <f t="shared" si="2849"/>
        <v/>
      </c>
      <c r="DA739" s="541" t="str">
        <f t="shared" si="2849"/>
        <v/>
      </c>
      <c r="DB739" s="541" t="str">
        <f t="shared" si="2849"/>
        <v/>
      </c>
      <c r="DC739" s="540" t="str">
        <f t="shared" si="2849"/>
        <v/>
      </c>
      <c r="DD739" s="539" t="str">
        <f t="shared" si="2849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4"/>
        <v/>
      </c>
      <c r="CA740" s="588" t="str">
        <f t="shared" si="2835"/>
        <v/>
      </c>
      <c r="CB740" s="588" t="str">
        <f t="shared" si="2836"/>
        <v/>
      </c>
      <c r="CC740" s="679" t="str">
        <f t="shared" si="2837"/>
        <v/>
      </c>
      <c r="CD740" s="1322" t="str">
        <f t="shared" si="2846"/>
        <v/>
      </c>
      <c r="CE740" s="1323" t="str">
        <f t="shared" si="2846"/>
        <v/>
      </c>
      <c r="CF740" s="1323" t="str">
        <f t="shared" si="2846"/>
        <v/>
      </c>
      <c r="CG740" s="1323" t="str">
        <f t="shared" si="2846"/>
        <v/>
      </c>
      <c r="CH740" s="1324" t="str">
        <f t="shared" si="2846"/>
        <v/>
      </c>
      <c r="CI740" s="1323" t="str">
        <f t="shared" si="2846"/>
        <v/>
      </c>
      <c r="CJ740" s="1323" t="str">
        <f t="shared" si="2847"/>
        <v/>
      </c>
      <c r="CK740" s="1323" t="str">
        <f t="shared" si="2847"/>
        <v/>
      </c>
      <c r="CL740" s="1323" t="str">
        <f t="shared" si="2847"/>
        <v/>
      </c>
      <c r="CM740" s="1322" t="str">
        <f t="shared" si="2847"/>
        <v/>
      </c>
      <c r="CN740" s="539" t="str">
        <f t="shared" si="2848"/>
        <v/>
      </c>
      <c r="CO740" s="540" t="str">
        <f t="shared" si="2848"/>
        <v/>
      </c>
      <c r="CP740" s="541" t="str">
        <f t="shared" si="2848"/>
        <v/>
      </c>
      <c r="CQ740" s="541" t="str">
        <f t="shared" si="2848"/>
        <v/>
      </c>
      <c r="CR740" s="541" t="str">
        <f t="shared" si="2848"/>
        <v/>
      </c>
      <c r="CS740" s="541" t="str">
        <f t="shared" si="2848"/>
        <v/>
      </c>
      <c r="CT740" s="541" t="str">
        <f t="shared" si="2848"/>
        <v/>
      </c>
      <c r="CU740" s="542" t="str">
        <f t="shared" si="2848"/>
        <v/>
      </c>
      <c r="CV740" s="542" t="str">
        <f t="shared" si="2848"/>
        <v/>
      </c>
      <c r="CW740" s="542" t="str">
        <f t="shared" si="2848"/>
        <v/>
      </c>
      <c r="CX740" s="541" t="str">
        <f t="shared" si="2849"/>
        <v/>
      </c>
      <c r="CY740" s="541" t="str">
        <f t="shared" si="2849"/>
        <v/>
      </c>
      <c r="CZ740" s="541" t="str">
        <f t="shared" si="2849"/>
        <v/>
      </c>
      <c r="DA740" s="541" t="str">
        <f t="shared" si="2849"/>
        <v/>
      </c>
      <c r="DB740" s="541" t="str">
        <f t="shared" si="2849"/>
        <v/>
      </c>
      <c r="DC740" s="540" t="str">
        <f t="shared" si="2849"/>
        <v/>
      </c>
      <c r="DD740" s="539" t="str">
        <f t="shared" si="2849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4"/>
        <v/>
      </c>
      <c r="CA741" s="588" t="str">
        <f t="shared" si="2835"/>
        <v/>
      </c>
      <c r="CB741" s="588" t="str">
        <f t="shared" si="2836"/>
        <v/>
      </c>
      <c r="CC741" s="679" t="str">
        <f t="shared" si="2837"/>
        <v/>
      </c>
      <c r="CD741" s="1322" t="str">
        <f t="shared" si="2846"/>
        <v/>
      </c>
      <c r="CE741" s="1323" t="str">
        <f t="shared" si="2846"/>
        <v/>
      </c>
      <c r="CF741" s="1323" t="str">
        <f t="shared" si="2846"/>
        <v/>
      </c>
      <c r="CG741" s="1323" t="str">
        <f t="shared" si="2846"/>
        <v/>
      </c>
      <c r="CH741" s="1324" t="str">
        <f t="shared" si="2846"/>
        <v/>
      </c>
      <c r="CI741" s="1323" t="str">
        <f t="shared" si="2846"/>
        <v/>
      </c>
      <c r="CJ741" s="1323" t="str">
        <f t="shared" si="2847"/>
        <v/>
      </c>
      <c r="CK741" s="1323" t="str">
        <f t="shared" si="2847"/>
        <v/>
      </c>
      <c r="CL741" s="1323" t="str">
        <f t="shared" si="2847"/>
        <v/>
      </c>
      <c r="CM741" s="1322" t="str">
        <f t="shared" si="2847"/>
        <v/>
      </c>
      <c r="CN741" s="539" t="str">
        <f t="shared" si="2848"/>
        <v/>
      </c>
      <c r="CO741" s="540" t="str">
        <f t="shared" si="2848"/>
        <v/>
      </c>
      <c r="CP741" s="541" t="str">
        <f t="shared" si="2848"/>
        <v/>
      </c>
      <c r="CQ741" s="541" t="str">
        <f t="shared" si="2848"/>
        <v/>
      </c>
      <c r="CR741" s="541" t="str">
        <f t="shared" si="2848"/>
        <v/>
      </c>
      <c r="CS741" s="541" t="str">
        <f t="shared" si="2848"/>
        <v/>
      </c>
      <c r="CT741" s="541" t="str">
        <f t="shared" si="2848"/>
        <v/>
      </c>
      <c r="CU741" s="542" t="str">
        <f t="shared" si="2848"/>
        <v/>
      </c>
      <c r="CV741" s="542" t="str">
        <f t="shared" si="2848"/>
        <v/>
      </c>
      <c r="CW741" s="542" t="str">
        <f t="shared" si="2848"/>
        <v/>
      </c>
      <c r="CX741" s="541" t="str">
        <f t="shared" si="2849"/>
        <v/>
      </c>
      <c r="CY741" s="541" t="str">
        <f t="shared" si="2849"/>
        <v/>
      </c>
      <c r="CZ741" s="541" t="str">
        <f t="shared" si="2849"/>
        <v/>
      </c>
      <c r="DA741" s="541" t="str">
        <f t="shared" si="2849"/>
        <v/>
      </c>
      <c r="DB741" s="541" t="str">
        <f t="shared" si="2849"/>
        <v/>
      </c>
      <c r="DC741" s="540" t="str">
        <f t="shared" si="2849"/>
        <v/>
      </c>
      <c r="DD741" s="539" t="str">
        <f t="shared" si="2849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4"/>
        <v/>
      </c>
      <c r="CA742" s="588" t="str">
        <f t="shared" si="2835"/>
        <v/>
      </c>
      <c r="CB742" s="588" t="str">
        <f t="shared" si="2836"/>
        <v/>
      </c>
      <c r="CC742" s="679" t="str">
        <f t="shared" si="2837"/>
        <v/>
      </c>
      <c r="CD742" s="1322" t="str">
        <f t="shared" si="2846"/>
        <v/>
      </c>
      <c r="CE742" s="1323" t="str">
        <f t="shared" si="2846"/>
        <v/>
      </c>
      <c r="CF742" s="1323" t="str">
        <f t="shared" si="2846"/>
        <v/>
      </c>
      <c r="CG742" s="1323" t="str">
        <f t="shared" si="2846"/>
        <v/>
      </c>
      <c r="CH742" s="1324" t="str">
        <f t="shared" si="2846"/>
        <v/>
      </c>
      <c r="CI742" s="1323" t="str">
        <f t="shared" si="2846"/>
        <v/>
      </c>
      <c r="CJ742" s="1323" t="str">
        <f t="shared" si="2847"/>
        <v/>
      </c>
      <c r="CK742" s="1323" t="str">
        <f t="shared" si="2847"/>
        <v/>
      </c>
      <c r="CL742" s="1323" t="str">
        <f t="shared" si="2847"/>
        <v/>
      </c>
      <c r="CM742" s="1322" t="str">
        <f t="shared" si="2847"/>
        <v/>
      </c>
      <c r="CN742" s="539" t="str">
        <f t="shared" si="2848"/>
        <v/>
      </c>
      <c r="CO742" s="540" t="str">
        <f t="shared" si="2848"/>
        <v/>
      </c>
      <c r="CP742" s="541" t="str">
        <f t="shared" si="2848"/>
        <v/>
      </c>
      <c r="CQ742" s="541" t="str">
        <f t="shared" si="2848"/>
        <v/>
      </c>
      <c r="CR742" s="541" t="str">
        <f t="shared" si="2848"/>
        <v/>
      </c>
      <c r="CS742" s="541" t="str">
        <f t="shared" si="2848"/>
        <v/>
      </c>
      <c r="CT742" s="541" t="str">
        <f t="shared" si="2848"/>
        <v/>
      </c>
      <c r="CU742" s="542" t="str">
        <f t="shared" si="2848"/>
        <v/>
      </c>
      <c r="CV742" s="542" t="str">
        <f t="shared" si="2848"/>
        <v/>
      </c>
      <c r="CW742" s="542" t="str">
        <f t="shared" si="2848"/>
        <v/>
      </c>
      <c r="CX742" s="541" t="str">
        <f t="shared" si="2849"/>
        <v/>
      </c>
      <c r="CY742" s="541" t="str">
        <f t="shared" si="2849"/>
        <v/>
      </c>
      <c r="CZ742" s="541" t="str">
        <f t="shared" si="2849"/>
        <v/>
      </c>
      <c r="DA742" s="541" t="str">
        <f t="shared" si="2849"/>
        <v/>
      </c>
      <c r="DB742" s="541" t="str">
        <f t="shared" si="2849"/>
        <v/>
      </c>
      <c r="DC742" s="540" t="str">
        <f t="shared" si="2849"/>
        <v/>
      </c>
      <c r="DD742" s="539" t="str">
        <f t="shared" si="2849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4"/>
        <v>10800</v>
      </c>
      <c r="CA743" s="588">
        <f t="shared" si="2835"/>
        <v>25830</v>
      </c>
      <c r="CB743" s="588">
        <f t="shared" si="2836"/>
        <v>21735</v>
      </c>
      <c r="CC743" s="679">
        <f t="shared" si="2837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50"/>
        <v>10800</v>
      </c>
      <c r="CG743" s="1323">
        <f t="shared" si="2850"/>
        <v>13800</v>
      </c>
      <c r="CH743" s="1324">
        <f t="shared" si="2850"/>
        <v>18600</v>
      </c>
      <c r="CI743" s="1323">
        <f t="shared" si="2850"/>
        <v>20520</v>
      </c>
      <c r="CJ743" s="1323">
        <f t="shared" si="2850"/>
        <v>29400</v>
      </c>
      <c r="CK743" s="1323">
        <f t="shared" si="2850"/>
        <v>35400</v>
      </c>
      <c r="CL743" s="1323">
        <f t="shared" si="2850"/>
        <v>38640</v>
      </c>
      <c r="CM743" s="1322">
        <f t="shared" si="2850"/>
        <v>48240</v>
      </c>
      <c r="CN743" s="539" t="str">
        <f t="shared" si="2848"/>
        <v/>
      </c>
      <c r="CO743" s="540" t="str">
        <f t="shared" si="2848"/>
        <v/>
      </c>
      <c r="CP743" s="541" t="str">
        <f t="shared" si="2848"/>
        <v/>
      </c>
      <c r="CQ743" s="541" t="str">
        <f t="shared" si="2848"/>
        <v/>
      </c>
      <c r="CR743" s="541">
        <f t="shared" si="2848"/>
        <v>0</v>
      </c>
      <c r="CS743" s="541">
        <f t="shared" si="2848"/>
        <v>0</v>
      </c>
      <c r="CT743" s="541">
        <f t="shared" si="2848"/>
        <v>0</v>
      </c>
      <c r="CU743" s="542">
        <f t="shared" si="2848"/>
        <v>0</v>
      </c>
      <c r="CV743" s="542">
        <f t="shared" si="2848"/>
        <v>0</v>
      </c>
      <c r="CW743" s="542">
        <f t="shared" si="2848"/>
        <v>0</v>
      </c>
      <c r="CX743" s="541">
        <f t="shared" si="2849"/>
        <v>0</v>
      </c>
      <c r="CY743" s="541">
        <f t="shared" si="2849"/>
        <v>0</v>
      </c>
      <c r="CZ743" s="541">
        <f t="shared" si="2849"/>
        <v>0</v>
      </c>
      <c r="DA743" s="541">
        <f t="shared" si="2849"/>
        <v>0</v>
      </c>
      <c r="DB743" s="541" t="str">
        <f t="shared" si="2849"/>
        <v/>
      </c>
      <c r="DC743" s="540" t="str">
        <f t="shared" si="2849"/>
        <v/>
      </c>
      <c r="DD743" s="539" t="str">
        <f t="shared" si="2849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1">IF(DE745&lt;3,"",(SUM(B745:R745)-MIN(B745:R745)-MAX(B745:R745))/(DE745-2))</f>
        <v/>
      </c>
      <c r="CA745" s="588" t="str">
        <f t="shared" ref="CA745:CA760" si="2852">IF(DF745&lt;3,"",(SUM(T745:AJ745)-MIN(T745:AJ745)-MAX(T745:AJ745))/(DF745-2))</f>
        <v/>
      </c>
      <c r="CB745" s="588" t="str">
        <f t="shared" ref="CB745:CB760" si="2853">IF(DG745&lt;3,"",(SUM(AL745:BB745)-MIN(AL745:BB745)-MAX(AL745:BB745))/(DG745-2))</f>
        <v/>
      </c>
      <c r="CC745" s="679" t="str">
        <f t="shared" ref="CC745:CC760" si="2854">IF(DH745&lt;3,"",(SUM(BD745:BT745)-MIN(BD745:BT745)-MAX(BD745:BT745))/(DH745-2))</f>
        <v/>
      </c>
      <c r="CD745" s="1322" t="str">
        <f t="shared" ref="CD745:CI748" si="28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5"/>
        <v/>
      </c>
      <c r="CF745" s="1323" t="str">
        <f t="shared" si="2855"/>
        <v/>
      </c>
      <c r="CG745" s="1323" t="str">
        <f t="shared" si="2855"/>
        <v/>
      </c>
      <c r="CH745" s="1324" t="str">
        <f t="shared" si="2855"/>
        <v/>
      </c>
      <c r="CI745" s="1323" t="str">
        <f t="shared" si="2855"/>
        <v/>
      </c>
      <c r="CJ745" s="1323" t="str">
        <f t="shared" ref="CJ745:CM748" si="285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6"/>
        <v/>
      </c>
      <c r="CL745" s="1323" t="str">
        <f t="shared" si="2856"/>
        <v/>
      </c>
      <c r="CM745" s="1322" t="str">
        <f t="shared" si="2856"/>
        <v/>
      </c>
      <c r="CN745" s="539" t="str">
        <f t="shared" ref="CN745:CW749" si="285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7"/>
        <v/>
      </c>
      <c r="CP745" s="541" t="str">
        <f t="shared" si="2857"/>
        <v/>
      </c>
      <c r="CQ745" s="541" t="str">
        <f t="shared" si="2857"/>
        <v/>
      </c>
      <c r="CR745" s="541" t="str">
        <f t="shared" si="2857"/>
        <v/>
      </c>
      <c r="CS745" s="541" t="str">
        <f t="shared" si="2857"/>
        <v/>
      </c>
      <c r="CT745" s="541" t="str">
        <f t="shared" si="2857"/>
        <v/>
      </c>
      <c r="CU745" s="542" t="str">
        <f t="shared" si="2857"/>
        <v/>
      </c>
      <c r="CV745" s="542" t="str">
        <f t="shared" si="2857"/>
        <v/>
      </c>
      <c r="CW745" s="542" t="str">
        <f t="shared" si="2857"/>
        <v/>
      </c>
      <c r="CX745" s="541" t="str">
        <f t="shared" ref="CX745:DD749" si="285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8"/>
        <v/>
      </c>
      <c r="CZ745" s="541" t="str">
        <f t="shared" si="2858"/>
        <v/>
      </c>
      <c r="DA745" s="541" t="str">
        <f t="shared" si="2858"/>
        <v/>
      </c>
      <c r="DB745" s="541" t="str">
        <f t="shared" si="2858"/>
        <v/>
      </c>
      <c r="DC745" s="540" t="str">
        <f t="shared" si="2858"/>
        <v/>
      </c>
      <c r="DD745" s="539" t="str">
        <f t="shared" si="2858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1"/>
        <v/>
      </c>
      <c r="CA746" s="588" t="str">
        <f t="shared" si="2852"/>
        <v/>
      </c>
      <c r="CB746" s="588" t="str">
        <f t="shared" si="2853"/>
        <v/>
      </c>
      <c r="CC746" s="679" t="str">
        <f t="shared" si="2854"/>
        <v/>
      </c>
      <c r="CD746" s="1322" t="str">
        <f t="shared" si="2855"/>
        <v/>
      </c>
      <c r="CE746" s="1323" t="str">
        <f t="shared" si="2855"/>
        <v/>
      </c>
      <c r="CF746" s="1323" t="str">
        <f t="shared" si="2855"/>
        <v/>
      </c>
      <c r="CG746" s="1323" t="str">
        <f t="shared" si="2855"/>
        <v/>
      </c>
      <c r="CH746" s="1324" t="str">
        <f t="shared" si="2855"/>
        <v/>
      </c>
      <c r="CI746" s="1323" t="str">
        <f t="shared" si="2855"/>
        <v/>
      </c>
      <c r="CJ746" s="1323" t="str">
        <f t="shared" si="2856"/>
        <v/>
      </c>
      <c r="CK746" s="1323" t="str">
        <f t="shared" si="2856"/>
        <v/>
      </c>
      <c r="CL746" s="1323" t="str">
        <f t="shared" si="2856"/>
        <v/>
      </c>
      <c r="CM746" s="1322" t="str">
        <f t="shared" si="2856"/>
        <v/>
      </c>
      <c r="CN746" s="539" t="str">
        <f t="shared" si="2857"/>
        <v/>
      </c>
      <c r="CO746" s="540" t="str">
        <f t="shared" si="2857"/>
        <v/>
      </c>
      <c r="CP746" s="541" t="str">
        <f t="shared" si="2857"/>
        <v/>
      </c>
      <c r="CQ746" s="541" t="str">
        <f t="shared" si="2857"/>
        <v/>
      </c>
      <c r="CR746" s="541" t="str">
        <f t="shared" si="2857"/>
        <v/>
      </c>
      <c r="CS746" s="541" t="str">
        <f t="shared" si="2857"/>
        <v/>
      </c>
      <c r="CT746" s="541" t="str">
        <f t="shared" si="2857"/>
        <v/>
      </c>
      <c r="CU746" s="542" t="str">
        <f t="shared" si="2857"/>
        <v/>
      </c>
      <c r="CV746" s="542" t="str">
        <f t="shared" si="2857"/>
        <v/>
      </c>
      <c r="CW746" s="542" t="str">
        <f t="shared" si="2857"/>
        <v/>
      </c>
      <c r="CX746" s="541" t="str">
        <f t="shared" si="2858"/>
        <v/>
      </c>
      <c r="CY746" s="541" t="str">
        <f t="shared" si="2858"/>
        <v/>
      </c>
      <c r="CZ746" s="541" t="str">
        <f t="shared" si="2858"/>
        <v/>
      </c>
      <c r="DA746" s="541" t="str">
        <f t="shared" si="2858"/>
        <v/>
      </c>
      <c r="DB746" s="541" t="str">
        <f t="shared" si="2858"/>
        <v/>
      </c>
      <c r="DC746" s="540" t="str">
        <f t="shared" si="2858"/>
        <v/>
      </c>
      <c r="DD746" s="539" t="str">
        <f t="shared" si="2858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1"/>
        <v/>
      </c>
      <c r="CA747" s="588" t="str">
        <f t="shared" si="2852"/>
        <v/>
      </c>
      <c r="CB747" s="588" t="str">
        <f t="shared" si="2853"/>
        <v/>
      </c>
      <c r="CC747" s="679" t="str">
        <f t="shared" si="2854"/>
        <v/>
      </c>
      <c r="CD747" s="1322" t="str">
        <f t="shared" si="2855"/>
        <v/>
      </c>
      <c r="CE747" s="1323" t="str">
        <f t="shared" si="2855"/>
        <v/>
      </c>
      <c r="CF747" s="1323" t="str">
        <f t="shared" si="2855"/>
        <v/>
      </c>
      <c r="CG747" s="1323" t="str">
        <f t="shared" si="2855"/>
        <v/>
      </c>
      <c r="CH747" s="1324" t="str">
        <f t="shared" si="2855"/>
        <v/>
      </c>
      <c r="CI747" s="1323" t="str">
        <f t="shared" si="2855"/>
        <v/>
      </c>
      <c r="CJ747" s="1323" t="str">
        <f t="shared" si="2856"/>
        <v/>
      </c>
      <c r="CK747" s="1323" t="str">
        <f t="shared" si="2856"/>
        <v/>
      </c>
      <c r="CL747" s="1323" t="str">
        <f t="shared" si="2856"/>
        <v/>
      </c>
      <c r="CM747" s="1322" t="str">
        <f t="shared" si="2856"/>
        <v/>
      </c>
      <c r="CN747" s="539" t="str">
        <f t="shared" si="2857"/>
        <v/>
      </c>
      <c r="CO747" s="540" t="str">
        <f t="shared" si="2857"/>
        <v/>
      </c>
      <c r="CP747" s="541" t="str">
        <f t="shared" si="2857"/>
        <v/>
      </c>
      <c r="CQ747" s="541" t="str">
        <f t="shared" si="2857"/>
        <v/>
      </c>
      <c r="CR747" s="541" t="str">
        <f t="shared" si="2857"/>
        <v/>
      </c>
      <c r="CS747" s="541" t="str">
        <f t="shared" si="2857"/>
        <v/>
      </c>
      <c r="CT747" s="541" t="str">
        <f t="shared" si="2857"/>
        <v/>
      </c>
      <c r="CU747" s="542" t="str">
        <f t="shared" si="2857"/>
        <v/>
      </c>
      <c r="CV747" s="542" t="str">
        <f t="shared" si="2857"/>
        <v/>
      </c>
      <c r="CW747" s="542" t="str">
        <f t="shared" si="2857"/>
        <v/>
      </c>
      <c r="CX747" s="541" t="str">
        <f t="shared" si="2858"/>
        <v/>
      </c>
      <c r="CY747" s="541" t="str">
        <f t="shared" si="2858"/>
        <v/>
      </c>
      <c r="CZ747" s="541" t="str">
        <f t="shared" si="2858"/>
        <v/>
      </c>
      <c r="DA747" s="541" t="str">
        <f t="shared" si="2858"/>
        <v/>
      </c>
      <c r="DB747" s="541" t="str">
        <f t="shared" si="2858"/>
        <v/>
      </c>
      <c r="DC747" s="540" t="str">
        <f t="shared" si="2858"/>
        <v/>
      </c>
      <c r="DD747" s="539" t="str">
        <f t="shared" si="2858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1"/>
        <v/>
      </c>
      <c r="CA748" s="588" t="str">
        <f t="shared" si="2852"/>
        <v/>
      </c>
      <c r="CB748" s="588" t="str">
        <f t="shared" si="2853"/>
        <v/>
      </c>
      <c r="CC748" s="679" t="str">
        <f t="shared" si="2854"/>
        <v/>
      </c>
      <c r="CD748" s="1322" t="str">
        <f t="shared" si="2855"/>
        <v/>
      </c>
      <c r="CE748" s="1323" t="str">
        <f t="shared" si="2855"/>
        <v/>
      </c>
      <c r="CF748" s="1323" t="str">
        <f t="shared" si="2855"/>
        <v/>
      </c>
      <c r="CG748" s="1323" t="str">
        <f t="shared" si="2855"/>
        <v/>
      </c>
      <c r="CH748" s="1324" t="str">
        <f t="shared" si="2855"/>
        <v/>
      </c>
      <c r="CI748" s="1323" t="str">
        <f t="shared" si="2855"/>
        <v/>
      </c>
      <c r="CJ748" s="1323" t="str">
        <f t="shared" si="2856"/>
        <v/>
      </c>
      <c r="CK748" s="1323" t="str">
        <f t="shared" si="2856"/>
        <v/>
      </c>
      <c r="CL748" s="1323" t="str">
        <f t="shared" si="2856"/>
        <v/>
      </c>
      <c r="CM748" s="1322" t="str">
        <f t="shared" si="2856"/>
        <v/>
      </c>
      <c r="CN748" s="539" t="str">
        <f t="shared" si="2857"/>
        <v/>
      </c>
      <c r="CO748" s="540" t="str">
        <f t="shared" si="2857"/>
        <v/>
      </c>
      <c r="CP748" s="541" t="str">
        <f t="shared" si="2857"/>
        <v/>
      </c>
      <c r="CQ748" s="541" t="str">
        <f t="shared" si="2857"/>
        <v/>
      </c>
      <c r="CR748" s="541" t="str">
        <f t="shared" si="2857"/>
        <v/>
      </c>
      <c r="CS748" s="541" t="str">
        <f t="shared" si="2857"/>
        <v/>
      </c>
      <c r="CT748" s="541" t="str">
        <f t="shared" si="2857"/>
        <v/>
      </c>
      <c r="CU748" s="542" t="str">
        <f t="shared" si="2857"/>
        <v/>
      </c>
      <c r="CV748" s="542" t="str">
        <f t="shared" si="2857"/>
        <v/>
      </c>
      <c r="CW748" s="542" t="str">
        <f t="shared" si="2857"/>
        <v/>
      </c>
      <c r="CX748" s="541" t="str">
        <f t="shared" si="2858"/>
        <v/>
      </c>
      <c r="CY748" s="541" t="str">
        <f t="shared" si="2858"/>
        <v/>
      </c>
      <c r="CZ748" s="541" t="str">
        <f t="shared" si="2858"/>
        <v/>
      </c>
      <c r="DA748" s="541" t="str">
        <f t="shared" si="2858"/>
        <v/>
      </c>
      <c r="DB748" s="541" t="str">
        <f t="shared" si="2858"/>
        <v/>
      </c>
      <c r="DC748" s="540" t="str">
        <f t="shared" si="2858"/>
        <v/>
      </c>
      <c r="DD748" s="539" t="str">
        <f t="shared" si="2858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1"/>
        <v>1990</v>
      </c>
      <c r="CA749" s="588">
        <f t="shared" si="2852"/>
        <v>5050</v>
      </c>
      <c r="CB749" s="588">
        <f t="shared" si="2853"/>
        <v>900</v>
      </c>
      <c r="CC749" s="679">
        <f t="shared" si="2854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9"/>
        <v>0</v>
      </c>
      <c r="CG749" s="1323">
        <f t="shared" si="2859"/>
        <v>0</v>
      </c>
      <c r="CH749" s="1324">
        <f t="shared" si="2859"/>
        <v>0</v>
      </c>
      <c r="CI749" s="1323">
        <f t="shared" si="2859"/>
        <v>0</v>
      </c>
      <c r="CJ749" s="1323">
        <f t="shared" si="2859"/>
        <v>0</v>
      </c>
      <c r="CK749" s="1323">
        <f t="shared" si="2859"/>
        <v>0</v>
      </c>
      <c r="CL749" s="1323">
        <f t="shared" si="2859"/>
        <v>7200</v>
      </c>
      <c r="CM749" s="1322">
        <f t="shared" si="2859"/>
        <v>13740</v>
      </c>
      <c r="CN749" s="539" t="str">
        <f t="shared" si="2857"/>
        <v/>
      </c>
      <c r="CO749" s="540" t="str">
        <f t="shared" si="2857"/>
        <v/>
      </c>
      <c r="CP749" s="541" t="str">
        <f t="shared" si="2857"/>
        <v/>
      </c>
      <c r="CQ749" s="541" t="str">
        <f t="shared" si="2857"/>
        <v/>
      </c>
      <c r="CR749" s="541">
        <f t="shared" si="2857"/>
        <v>0</v>
      </c>
      <c r="CS749" s="541">
        <f t="shared" si="2857"/>
        <v>0</v>
      </c>
      <c r="CT749" s="541">
        <f t="shared" si="2857"/>
        <v>0</v>
      </c>
      <c r="CU749" s="542">
        <f t="shared" si="2857"/>
        <v>0</v>
      </c>
      <c r="CV749" s="542">
        <f t="shared" si="2857"/>
        <v>0</v>
      </c>
      <c r="CW749" s="542">
        <f t="shared" si="2857"/>
        <v>0</v>
      </c>
      <c r="CX749" s="541">
        <f t="shared" si="2858"/>
        <v>0</v>
      </c>
      <c r="CY749" s="541">
        <f t="shared" si="2858"/>
        <v>0</v>
      </c>
      <c r="CZ749" s="541">
        <f t="shared" si="2858"/>
        <v>0</v>
      </c>
      <c r="DA749" s="541">
        <f t="shared" si="2858"/>
        <v>0</v>
      </c>
      <c r="DB749" s="541" t="str">
        <f t="shared" si="2858"/>
        <v/>
      </c>
      <c r="DC749" s="540" t="str">
        <f t="shared" si="2858"/>
        <v/>
      </c>
      <c r="DD749" s="539" t="str">
        <f t="shared" si="2858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1"/>
        <v/>
      </c>
      <c r="CA750" s="580" t="str">
        <f t="shared" si="2852"/>
        <v/>
      </c>
      <c r="CB750" s="580" t="str">
        <f t="shared" si="2853"/>
        <v/>
      </c>
      <c r="CC750" s="678" t="str">
        <f t="shared" si="2854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1"/>
        <v/>
      </c>
      <c r="CA751" s="588" t="str">
        <f t="shared" si="2852"/>
        <v/>
      </c>
      <c r="CB751" s="588" t="str">
        <f t="shared" si="2853"/>
        <v/>
      </c>
      <c r="CC751" s="679" t="str">
        <f t="shared" si="2854"/>
        <v/>
      </c>
      <c r="CD751" s="1322" t="str">
        <f t="shared" ref="CD751:CI754" si="28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60"/>
        <v/>
      </c>
      <c r="CF751" s="1323" t="str">
        <f t="shared" si="2860"/>
        <v/>
      </c>
      <c r="CG751" s="1323" t="str">
        <f t="shared" si="2860"/>
        <v/>
      </c>
      <c r="CH751" s="1324" t="str">
        <f t="shared" si="2860"/>
        <v/>
      </c>
      <c r="CI751" s="1323" t="str">
        <f t="shared" si="2860"/>
        <v/>
      </c>
      <c r="CJ751" s="1323" t="str">
        <f t="shared" ref="CJ751:CM754" si="286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61"/>
        <v/>
      </c>
      <c r="CL751" s="1323" t="str">
        <f t="shared" si="2861"/>
        <v/>
      </c>
      <c r="CM751" s="1322" t="str">
        <f t="shared" si="2861"/>
        <v/>
      </c>
      <c r="CN751" s="539" t="str">
        <f t="shared" ref="CN751:CW755" si="286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2"/>
        <v/>
      </c>
      <c r="CP751" s="541" t="str">
        <f t="shared" si="2862"/>
        <v/>
      </c>
      <c r="CQ751" s="541" t="str">
        <f t="shared" si="2862"/>
        <v/>
      </c>
      <c r="CR751" s="541" t="str">
        <f t="shared" si="2862"/>
        <v/>
      </c>
      <c r="CS751" s="541" t="str">
        <f t="shared" si="2862"/>
        <v/>
      </c>
      <c r="CT751" s="541" t="str">
        <f t="shared" si="2862"/>
        <v/>
      </c>
      <c r="CU751" s="542" t="str">
        <f t="shared" si="2862"/>
        <v/>
      </c>
      <c r="CV751" s="542" t="str">
        <f t="shared" si="2862"/>
        <v/>
      </c>
      <c r="CW751" s="542" t="str">
        <f t="shared" si="2862"/>
        <v/>
      </c>
      <c r="CX751" s="541" t="str">
        <f t="shared" ref="CX751:DD755" si="286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3"/>
        <v/>
      </c>
      <c r="CZ751" s="541" t="str">
        <f t="shared" si="2863"/>
        <v/>
      </c>
      <c r="DA751" s="541" t="str">
        <f t="shared" si="2863"/>
        <v/>
      </c>
      <c r="DB751" s="541" t="str">
        <f t="shared" si="2863"/>
        <v/>
      </c>
      <c r="DC751" s="540" t="str">
        <f t="shared" si="2863"/>
        <v/>
      </c>
      <c r="DD751" s="539" t="str">
        <f t="shared" si="2863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1"/>
        <v/>
      </c>
      <c r="CA752" s="588" t="str">
        <f t="shared" si="2852"/>
        <v/>
      </c>
      <c r="CB752" s="588" t="str">
        <f t="shared" si="2853"/>
        <v/>
      </c>
      <c r="CC752" s="679" t="str">
        <f t="shared" si="2854"/>
        <v/>
      </c>
      <c r="CD752" s="1322" t="str">
        <f t="shared" si="2860"/>
        <v/>
      </c>
      <c r="CE752" s="1323" t="str">
        <f t="shared" si="2860"/>
        <v/>
      </c>
      <c r="CF752" s="1323" t="str">
        <f t="shared" si="2860"/>
        <v/>
      </c>
      <c r="CG752" s="1323" t="str">
        <f t="shared" si="2860"/>
        <v/>
      </c>
      <c r="CH752" s="1324" t="str">
        <f t="shared" si="2860"/>
        <v/>
      </c>
      <c r="CI752" s="1323" t="str">
        <f t="shared" si="2860"/>
        <v/>
      </c>
      <c r="CJ752" s="1323" t="str">
        <f t="shared" si="2861"/>
        <v/>
      </c>
      <c r="CK752" s="1323" t="str">
        <f t="shared" si="2861"/>
        <v/>
      </c>
      <c r="CL752" s="1323" t="str">
        <f t="shared" si="2861"/>
        <v/>
      </c>
      <c r="CM752" s="1322" t="str">
        <f t="shared" si="2861"/>
        <v/>
      </c>
      <c r="CN752" s="539" t="str">
        <f t="shared" si="2862"/>
        <v/>
      </c>
      <c r="CO752" s="540" t="str">
        <f t="shared" si="2862"/>
        <v/>
      </c>
      <c r="CP752" s="541" t="str">
        <f t="shared" si="2862"/>
        <v/>
      </c>
      <c r="CQ752" s="541" t="str">
        <f t="shared" si="2862"/>
        <v/>
      </c>
      <c r="CR752" s="541" t="str">
        <f t="shared" si="2862"/>
        <v/>
      </c>
      <c r="CS752" s="541" t="str">
        <f t="shared" si="2862"/>
        <v/>
      </c>
      <c r="CT752" s="541" t="str">
        <f t="shared" si="2862"/>
        <v/>
      </c>
      <c r="CU752" s="542" t="str">
        <f t="shared" si="2862"/>
        <v/>
      </c>
      <c r="CV752" s="542" t="str">
        <f t="shared" si="2862"/>
        <v/>
      </c>
      <c r="CW752" s="542" t="str">
        <f t="shared" si="2862"/>
        <v/>
      </c>
      <c r="CX752" s="541" t="str">
        <f t="shared" si="2863"/>
        <v/>
      </c>
      <c r="CY752" s="541" t="str">
        <f t="shared" si="2863"/>
        <v/>
      </c>
      <c r="CZ752" s="541" t="str">
        <f t="shared" si="2863"/>
        <v/>
      </c>
      <c r="DA752" s="541" t="str">
        <f t="shared" si="2863"/>
        <v/>
      </c>
      <c r="DB752" s="541" t="str">
        <f t="shared" si="2863"/>
        <v/>
      </c>
      <c r="DC752" s="540" t="str">
        <f t="shared" si="2863"/>
        <v/>
      </c>
      <c r="DD752" s="539" t="str">
        <f t="shared" si="2863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1"/>
        <v/>
      </c>
      <c r="CA753" s="588" t="str">
        <f t="shared" si="2852"/>
        <v/>
      </c>
      <c r="CB753" s="588" t="str">
        <f t="shared" si="2853"/>
        <v/>
      </c>
      <c r="CC753" s="679" t="str">
        <f t="shared" si="2854"/>
        <v/>
      </c>
      <c r="CD753" s="1322" t="str">
        <f t="shared" si="2860"/>
        <v/>
      </c>
      <c r="CE753" s="1323" t="str">
        <f t="shared" si="2860"/>
        <v/>
      </c>
      <c r="CF753" s="1323" t="str">
        <f t="shared" si="2860"/>
        <v/>
      </c>
      <c r="CG753" s="1323" t="str">
        <f t="shared" si="2860"/>
        <v/>
      </c>
      <c r="CH753" s="1324" t="str">
        <f t="shared" si="2860"/>
        <v/>
      </c>
      <c r="CI753" s="1323" t="str">
        <f t="shared" si="2860"/>
        <v/>
      </c>
      <c r="CJ753" s="1323" t="str">
        <f t="shared" si="2861"/>
        <v/>
      </c>
      <c r="CK753" s="1323" t="str">
        <f t="shared" si="2861"/>
        <v/>
      </c>
      <c r="CL753" s="1323" t="str">
        <f t="shared" si="2861"/>
        <v/>
      </c>
      <c r="CM753" s="1322" t="str">
        <f t="shared" si="2861"/>
        <v/>
      </c>
      <c r="CN753" s="539" t="str">
        <f t="shared" si="2862"/>
        <v/>
      </c>
      <c r="CO753" s="540" t="str">
        <f t="shared" si="2862"/>
        <v/>
      </c>
      <c r="CP753" s="541" t="str">
        <f t="shared" si="2862"/>
        <v/>
      </c>
      <c r="CQ753" s="541" t="str">
        <f t="shared" si="2862"/>
        <v/>
      </c>
      <c r="CR753" s="541" t="str">
        <f t="shared" si="2862"/>
        <v/>
      </c>
      <c r="CS753" s="541" t="str">
        <f t="shared" si="2862"/>
        <v/>
      </c>
      <c r="CT753" s="541" t="str">
        <f t="shared" si="2862"/>
        <v/>
      </c>
      <c r="CU753" s="542" t="str">
        <f t="shared" si="2862"/>
        <v/>
      </c>
      <c r="CV753" s="542" t="str">
        <f t="shared" si="2862"/>
        <v/>
      </c>
      <c r="CW753" s="542" t="str">
        <f t="shared" si="2862"/>
        <v/>
      </c>
      <c r="CX753" s="541" t="str">
        <f t="shared" si="2863"/>
        <v/>
      </c>
      <c r="CY753" s="541" t="str">
        <f t="shared" si="2863"/>
        <v/>
      </c>
      <c r="CZ753" s="541" t="str">
        <f t="shared" si="2863"/>
        <v/>
      </c>
      <c r="DA753" s="541" t="str">
        <f t="shared" si="2863"/>
        <v/>
      </c>
      <c r="DB753" s="541" t="str">
        <f t="shared" si="2863"/>
        <v/>
      </c>
      <c r="DC753" s="540" t="str">
        <f t="shared" si="2863"/>
        <v/>
      </c>
      <c r="DD753" s="539" t="str">
        <f t="shared" si="2863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1"/>
        <v/>
      </c>
      <c r="CA754" s="588" t="str">
        <f t="shared" si="2852"/>
        <v/>
      </c>
      <c r="CB754" s="588" t="str">
        <f t="shared" si="2853"/>
        <v/>
      </c>
      <c r="CC754" s="679" t="str">
        <f t="shared" si="2854"/>
        <v/>
      </c>
      <c r="CD754" s="1322" t="str">
        <f t="shared" si="2860"/>
        <v/>
      </c>
      <c r="CE754" s="1323" t="str">
        <f t="shared" si="2860"/>
        <v/>
      </c>
      <c r="CF754" s="1323" t="str">
        <f t="shared" si="2860"/>
        <v/>
      </c>
      <c r="CG754" s="1323" t="str">
        <f t="shared" si="2860"/>
        <v/>
      </c>
      <c r="CH754" s="1324" t="str">
        <f t="shared" si="2860"/>
        <v/>
      </c>
      <c r="CI754" s="1323" t="str">
        <f t="shared" si="2860"/>
        <v/>
      </c>
      <c r="CJ754" s="1323" t="str">
        <f t="shared" si="2861"/>
        <v/>
      </c>
      <c r="CK754" s="1323" t="str">
        <f t="shared" si="2861"/>
        <v/>
      </c>
      <c r="CL754" s="1323" t="str">
        <f t="shared" si="2861"/>
        <v/>
      </c>
      <c r="CM754" s="1322" t="str">
        <f t="shared" si="2861"/>
        <v/>
      </c>
      <c r="CN754" s="539" t="str">
        <f t="shared" si="2862"/>
        <v/>
      </c>
      <c r="CO754" s="540" t="str">
        <f t="shared" si="2862"/>
        <v/>
      </c>
      <c r="CP754" s="541" t="str">
        <f t="shared" si="2862"/>
        <v/>
      </c>
      <c r="CQ754" s="541" t="str">
        <f t="shared" si="2862"/>
        <v/>
      </c>
      <c r="CR754" s="541" t="str">
        <f t="shared" si="2862"/>
        <v/>
      </c>
      <c r="CS754" s="541" t="str">
        <f t="shared" si="2862"/>
        <v/>
      </c>
      <c r="CT754" s="541" t="str">
        <f t="shared" si="2862"/>
        <v/>
      </c>
      <c r="CU754" s="542" t="str">
        <f t="shared" si="2862"/>
        <v/>
      </c>
      <c r="CV754" s="542" t="str">
        <f t="shared" si="2862"/>
        <v/>
      </c>
      <c r="CW754" s="542" t="str">
        <f t="shared" si="2862"/>
        <v/>
      </c>
      <c r="CX754" s="541" t="str">
        <f t="shared" si="2863"/>
        <v/>
      </c>
      <c r="CY754" s="541" t="str">
        <f t="shared" si="2863"/>
        <v/>
      </c>
      <c r="CZ754" s="541" t="str">
        <f t="shared" si="2863"/>
        <v/>
      </c>
      <c r="DA754" s="541" t="str">
        <f t="shared" si="2863"/>
        <v/>
      </c>
      <c r="DB754" s="541" t="str">
        <f t="shared" si="2863"/>
        <v/>
      </c>
      <c r="DC754" s="540" t="str">
        <f t="shared" si="2863"/>
        <v/>
      </c>
      <c r="DD754" s="539" t="str">
        <f t="shared" si="2863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1"/>
        <v>0</v>
      </c>
      <c r="CA755" s="588">
        <f t="shared" si="2852"/>
        <v>0</v>
      </c>
      <c r="CB755" s="588">
        <f t="shared" si="2853"/>
        <v>420</v>
      </c>
      <c r="CC755" s="679">
        <f t="shared" si="2854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4"/>
        <v>0</v>
      </c>
      <c r="CG755" s="1323">
        <f t="shared" si="2864"/>
        <v>0</v>
      </c>
      <c r="CH755" s="1324">
        <f t="shared" si="2864"/>
        <v>0</v>
      </c>
      <c r="CI755" s="1323">
        <f t="shared" si="2864"/>
        <v>0</v>
      </c>
      <c r="CJ755" s="1323">
        <f t="shared" si="2864"/>
        <v>0</v>
      </c>
      <c r="CK755" s="1323">
        <f t="shared" si="2864"/>
        <v>0</v>
      </c>
      <c r="CL755" s="1323">
        <f t="shared" si="2864"/>
        <v>3360</v>
      </c>
      <c r="CM755" s="1322">
        <f t="shared" si="2864"/>
        <v>8640</v>
      </c>
      <c r="CN755" s="539" t="str">
        <f t="shared" si="2862"/>
        <v/>
      </c>
      <c r="CO755" s="540" t="str">
        <f t="shared" si="2862"/>
        <v/>
      </c>
      <c r="CP755" s="541" t="str">
        <f t="shared" si="2862"/>
        <v/>
      </c>
      <c r="CQ755" s="541" t="str">
        <f t="shared" si="2862"/>
        <v/>
      </c>
      <c r="CR755" s="541">
        <f t="shared" si="2862"/>
        <v>0</v>
      </c>
      <c r="CS755" s="541">
        <f t="shared" si="2862"/>
        <v>0</v>
      </c>
      <c r="CT755" s="541">
        <f t="shared" si="2862"/>
        <v>0</v>
      </c>
      <c r="CU755" s="542">
        <f t="shared" si="2862"/>
        <v>0</v>
      </c>
      <c r="CV755" s="542">
        <f t="shared" si="2862"/>
        <v>0</v>
      </c>
      <c r="CW755" s="542">
        <f t="shared" si="2862"/>
        <v>0</v>
      </c>
      <c r="CX755" s="541">
        <f t="shared" si="2863"/>
        <v>0</v>
      </c>
      <c r="CY755" s="541">
        <f t="shared" si="2863"/>
        <v>0</v>
      </c>
      <c r="CZ755" s="541">
        <f t="shared" si="2863"/>
        <v>0</v>
      </c>
      <c r="DA755" s="541">
        <f t="shared" si="2863"/>
        <v>0</v>
      </c>
      <c r="DB755" s="541" t="str">
        <f t="shared" si="2863"/>
        <v/>
      </c>
      <c r="DC755" s="540" t="str">
        <f t="shared" si="2863"/>
        <v/>
      </c>
      <c r="DD755" s="539" t="str">
        <f t="shared" si="2863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1"/>
        <v/>
      </c>
      <c r="CA756" s="580" t="str">
        <f t="shared" si="2852"/>
        <v/>
      </c>
      <c r="CB756" s="580" t="str">
        <f t="shared" si="2853"/>
        <v/>
      </c>
      <c r="CC756" s="678" t="str">
        <f t="shared" si="2854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1"/>
        <v/>
      </c>
      <c r="CA757" s="588" t="str">
        <f t="shared" si="2852"/>
        <v/>
      </c>
      <c r="CB757" s="588" t="str">
        <f t="shared" si="2853"/>
        <v/>
      </c>
      <c r="CC757" s="679" t="str">
        <f t="shared" si="2854"/>
        <v/>
      </c>
      <c r="CD757" s="1322" t="str">
        <f t="shared" ref="CD757:CI759" si="28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5"/>
        <v/>
      </c>
      <c r="CF757" s="1323" t="str">
        <f t="shared" si="2865"/>
        <v/>
      </c>
      <c r="CG757" s="1323" t="str">
        <f t="shared" si="2865"/>
        <v/>
      </c>
      <c r="CH757" s="1324" t="str">
        <f t="shared" si="2865"/>
        <v/>
      </c>
      <c r="CI757" s="1323" t="str">
        <f t="shared" si="2865"/>
        <v/>
      </c>
      <c r="CJ757" s="1323" t="str">
        <f t="shared" ref="CJ757:CM759" si="286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6"/>
        <v/>
      </c>
      <c r="CL757" s="1323" t="str">
        <f t="shared" si="2866"/>
        <v/>
      </c>
      <c r="CM757" s="1322" t="str">
        <f t="shared" si="2866"/>
        <v/>
      </c>
      <c r="CN757" s="539" t="str">
        <f t="shared" ref="CN757:CW760" si="286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7"/>
        <v/>
      </c>
      <c r="CP757" s="541" t="str">
        <f t="shared" si="2867"/>
        <v/>
      </c>
      <c r="CQ757" s="541" t="str">
        <f t="shared" si="2867"/>
        <v/>
      </c>
      <c r="CR757" s="541" t="str">
        <f t="shared" si="2867"/>
        <v/>
      </c>
      <c r="CS757" s="541" t="str">
        <f t="shared" si="2867"/>
        <v/>
      </c>
      <c r="CT757" s="541" t="str">
        <f t="shared" si="2867"/>
        <v/>
      </c>
      <c r="CU757" s="542" t="str">
        <f t="shared" si="2867"/>
        <v/>
      </c>
      <c r="CV757" s="542" t="str">
        <f t="shared" si="2867"/>
        <v/>
      </c>
      <c r="CW757" s="542" t="str">
        <f t="shared" si="2867"/>
        <v/>
      </c>
      <c r="CX757" s="541" t="str">
        <f t="shared" ref="CX757:DD760" si="286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8"/>
        <v/>
      </c>
      <c r="CZ757" s="541" t="str">
        <f t="shared" si="2868"/>
        <v/>
      </c>
      <c r="DA757" s="541" t="str">
        <f t="shared" si="2868"/>
        <v/>
      </c>
      <c r="DB757" s="541" t="str">
        <f t="shared" si="2868"/>
        <v/>
      </c>
      <c r="DC757" s="540" t="str">
        <f t="shared" si="2868"/>
        <v/>
      </c>
      <c r="DD757" s="539" t="str">
        <f t="shared" si="2868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1"/>
        <v/>
      </c>
      <c r="CA758" s="588" t="str">
        <f t="shared" si="2852"/>
        <v/>
      </c>
      <c r="CB758" s="588" t="str">
        <f t="shared" si="2853"/>
        <v/>
      </c>
      <c r="CC758" s="679" t="str">
        <f t="shared" si="2854"/>
        <v/>
      </c>
      <c r="CD758" s="1322" t="str">
        <f t="shared" si="2865"/>
        <v/>
      </c>
      <c r="CE758" s="1323" t="str">
        <f t="shared" si="2865"/>
        <v/>
      </c>
      <c r="CF758" s="1323" t="str">
        <f t="shared" si="2865"/>
        <v/>
      </c>
      <c r="CG758" s="1323" t="str">
        <f t="shared" si="2865"/>
        <v/>
      </c>
      <c r="CH758" s="1324" t="str">
        <f t="shared" si="2865"/>
        <v/>
      </c>
      <c r="CI758" s="1323" t="str">
        <f t="shared" si="2865"/>
        <v/>
      </c>
      <c r="CJ758" s="1323" t="str">
        <f t="shared" si="2866"/>
        <v/>
      </c>
      <c r="CK758" s="1323" t="str">
        <f t="shared" si="2866"/>
        <v/>
      </c>
      <c r="CL758" s="1323" t="str">
        <f t="shared" si="2866"/>
        <v/>
      </c>
      <c r="CM758" s="1322" t="str">
        <f t="shared" si="2866"/>
        <v/>
      </c>
      <c r="CN758" s="539" t="str">
        <f t="shared" si="2867"/>
        <v/>
      </c>
      <c r="CO758" s="540" t="str">
        <f t="shared" si="2867"/>
        <v/>
      </c>
      <c r="CP758" s="541" t="str">
        <f t="shared" si="2867"/>
        <v/>
      </c>
      <c r="CQ758" s="541" t="str">
        <f t="shared" si="2867"/>
        <v/>
      </c>
      <c r="CR758" s="541" t="str">
        <f t="shared" si="2867"/>
        <v/>
      </c>
      <c r="CS758" s="541" t="str">
        <f t="shared" si="2867"/>
        <v/>
      </c>
      <c r="CT758" s="541" t="str">
        <f t="shared" si="2867"/>
        <v/>
      </c>
      <c r="CU758" s="542" t="str">
        <f t="shared" si="2867"/>
        <v/>
      </c>
      <c r="CV758" s="542" t="str">
        <f t="shared" si="2867"/>
        <v/>
      </c>
      <c r="CW758" s="542" t="str">
        <f t="shared" si="2867"/>
        <v/>
      </c>
      <c r="CX758" s="541" t="str">
        <f t="shared" si="2868"/>
        <v/>
      </c>
      <c r="CY758" s="541" t="str">
        <f t="shared" si="2868"/>
        <v/>
      </c>
      <c r="CZ758" s="541" t="str">
        <f t="shared" si="2868"/>
        <v/>
      </c>
      <c r="DA758" s="541" t="str">
        <f t="shared" si="2868"/>
        <v/>
      </c>
      <c r="DB758" s="541" t="str">
        <f t="shared" si="2868"/>
        <v/>
      </c>
      <c r="DC758" s="540" t="str">
        <f t="shared" si="2868"/>
        <v/>
      </c>
      <c r="DD758" s="539" t="str">
        <f t="shared" si="2868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1"/>
        <v/>
      </c>
      <c r="CA759" s="588" t="str">
        <f t="shared" si="2852"/>
        <v/>
      </c>
      <c r="CB759" s="588" t="str">
        <f t="shared" si="2853"/>
        <v/>
      </c>
      <c r="CC759" s="679" t="str">
        <f t="shared" si="2854"/>
        <v/>
      </c>
      <c r="CD759" s="1322" t="str">
        <f t="shared" si="2865"/>
        <v/>
      </c>
      <c r="CE759" s="1323" t="str">
        <f t="shared" si="2865"/>
        <v/>
      </c>
      <c r="CF759" s="1323" t="str">
        <f t="shared" si="2865"/>
        <v/>
      </c>
      <c r="CG759" s="1323" t="str">
        <f t="shared" si="2865"/>
        <v/>
      </c>
      <c r="CH759" s="1324" t="str">
        <f t="shared" si="2865"/>
        <v/>
      </c>
      <c r="CI759" s="1323" t="str">
        <f t="shared" si="2865"/>
        <v/>
      </c>
      <c r="CJ759" s="1323" t="str">
        <f t="shared" si="2866"/>
        <v/>
      </c>
      <c r="CK759" s="1323" t="str">
        <f t="shared" si="2866"/>
        <v/>
      </c>
      <c r="CL759" s="1323" t="str">
        <f t="shared" si="2866"/>
        <v/>
      </c>
      <c r="CM759" s="1322" t="str">
        <f t="shared" si="2866"/>
        <v/>
      </c>
      <c r="CN759" s="539" t="str">
        <f t="shared" si="2867"/>
        <v/>
      </c>
      <c r="CO759" s="540" t="str">
        <f t="shared" si="2867"/>
        <v/>
      </c>
      <c r="CP759" s="541" t="str">
        <f t="shared" si="2867"/>
        <v/>
      </c>
      <c r="CQ759" s="541" t="str">
        <f t="shared" si="2867"/>
        <v/>
      </c>
      <c r="CR759" s="541" t="str">
        <f t="shared" si="2867"/>
        <v/>
      </c>
      <c r="CS759" s="541" t="str">
        <f t="shared" si="2867"/>
        <v/>
      </c>
      <c r="CT759" s="541" t="str">
        <f t="shared" si="2867"/>
        <v/>
      </c>
      <c r="CU759" s="542" t="str">
        <f t="shared" si="2867"/>
        <v/>
      </c>
      <c r="CV759" s="542" t="str">
        <f t="shared" si="2867"/>
        <v/>
      </c>
      <c r="CW759" s="542" t="str">
        <f t="shared" si="2867"/>
        <v/>
      </c>
      <c r="CX759" s="541" t="str">
        <f t="shared" si="2868"/>
        <v/>
      </c>
      <c r="CY759" s="541" t="str">
        <f t="shared" si="2868"/>
        <v/>
      </c>
      <c r="CZ759" s="541" t="str">
        <f t="shared" si="2868"/>
        <v/>
      </c>
      <c r="DA759" s="541" t="str">
        <f t="shared" si="2868"/>
        <v/>
      </c>
      <c r="DB759" s="541" t="str">
        <f t="shared" si="2868"/>
        <v/>
      </c>
      <c r="DC759" s="540" t="str">
        <f t="shared" si="2868"/>
        <v/>
      </c>
      <c r="DD759" s="539" t="str">
        <f t="shared" si="2868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1"/>
        <v>0</v>
      </c>
      <c r="CA760" s="588">
        <f t="shared" si="2852"/>
        <v>463</v>
      </c>
      <c r="CB760" s="588">
        <f t="shared" si="2853"/>
        <v>0</v>
      </c>
      <c r="CC760" s="679">
        <f t="shared" si="2854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9"/>
        <v>0</v>
      </c>
      <c r="CG760" s="1323">
        <f t="shared" si="2869"/>
        <v>0</v>
      </c>
      <c r="CH760" s="1324">
        <f t="shared" si="2869"/>
        <v>0</v>
      </c>
      <c r="CI760" s="1323">
        <f t="shared" si="2869"/>
        <v>0</v>
      </c>
      <c r="CJ760" s="1323">
        <f t="shared" si="2869"/>
        <v>0</v>
      </c>
      <c r="CK760" s="1323">
        <f t="shared" si="2869"/>
        <v>0</v>
      </c>
      <c r="CL760" s="1323">
        <f t="shared" si="2869"/>
        <v>0</v>
      </c>
      <c r="CM760" s="1322">
        <f t="shared" si="2869"/>
        <v>9000</v>
      </c>
      <c r="CN760" s="539" t="str">
        <f t="shared" si="2867"/>
        <v/>
      </c>
      <c r="CO760" s="540" t="str">
        <f t="shared" si="2867"/>
        <v/>
      </c>
      <c r="CP760" s="541" t="str">
        <f t="shared" si="2867"/>
        <v/>
      </c>
      <c r="CQ760" s="541" t="str">
        <f t="shared" si="2867"/>
        <v/>
      </c>
      <c r="CR760" s="541">
        <f t="shared" si="2867"/>
        <v>0</v>
      </c>
      <c r="CS760" s="541">
        <f t="shared" si="2867"/>
        <v>0</v>
      </c>
      <c r="CT760" s="541">
        <f t="shared" si="2867"/>
        <v>0</v>
      </c>
      <c r="CU760" s="542">
        <f t="shared" si="2867"/>
        <v>0</v>
      </c>
      <c r="CV760" s="542">
        <f t="shared" si="2867"/>
        <v>0</v>
      </c>
      <c r="CW760" s="542">
        <f t="shared" si="2867"/>
        <v>0</v>
      </c>
      <c r="CX760" s="541">
        <f t="shared" si="2868"/>
        <v>0</v>
      </c>
      <c r="CY760" s="541">
        <f t="shared" si="2868"/>
        <v>0</v>
      </c>
      <c r="CZ760" s="541">
        <f t="shared" si="2868"/>
        <v>0</v>
      </c>
      <c r="DA760" s="541">
        <f t="shared" si="2868"/>
        <v>0</v>
      </c>
      <c r="DB760" s="541" t="str">
        <f t="shared" si="2868"/>
        <v/>
      </c>
      <c r="DC760" s="540" t="str">
        <f t="shared" si="2868"/>
        <v/>
      </c>
      <c r="DD760" s="539" t="str">
        <f t="shared" si="2868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0">IF(DE762&lt;3,"",(SUM(B762:R762)-MIN(B762:R762)-MAX(B762:R762))/(DE762-2))</f>
        <v/>
      </c>
      <c r="CA762" s="588" t="str">
        <f t="shared" ref="CA762:CA776" si="2871">IF(DF762&lt;3,"",(SUM(T762:AJ762)-MIN(T762:AJ762)-MAX(T762:AJ762))/(DF762-2))</f>
        <v/>
      </c>
      <c r="CB762" s="588" t="str">
        <f t="shared" ref="CB762:CB776" si="2872">IF(DG762&lt;3,"",(SUM(AL762:BB762)-MIN(AL762:BB762)-MAX(AL762:BB762))/(DG762-2))</f>
        <v/>
      </c>
      <c r="CC762" s="679" t="str">
        <f t="shared" ref="CC762:CC776" si="2873">IF(DH762&lt;3,"",(SUM(BD762:BT762)-MIN(BD762:BT762)-MAX(BD762:BT762))/(DH762-2))</f>
        <v/>
      </c>
      <c r="CD762" s="1322" t="str">
        <f t="shared" ref="CD762:CM762" si="28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4"/>
        <v/>
      </c>
      <c r="CF762" s="1323" t="str">
        <f t="shared" si="2874"/>
        <v/>
      </c>
      <c r="CG762" s="1323" t="str">
        <f t="shared" si="2874"/>
        <v/>
      </c>
      <c r="CH762" s="1324" t="str">
        <f t="shared" si="2874"/>
        <v/>
      </c>
      <c r="CI762" s="1323" t="str">
        <f t="shared" si="2874"/>
        <v/>
      </c>
      <c r="CJ762" s="1323" t="str">
        <f t="shared" si="2874"/>
        <v/>
      </c>
      <c r="CK762" s="1323" t="str">
        <f t="shared" si="2874"/>
        <v/>
      </c>
      <c r="CL762" s="1323" t="str">
        <f t="shared" si="2874"/>
        <v/>
      </c>
      <c r="CM762" s="1322" t="str">
        <f t="shared" si="2874"/>
        <v/>
      </c>
      <c r="CN762" s="539" t="str">
        <f t="shared" ref="CN762:CW765" si="287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5"/>
        <v/>
      </c>
      <c r="CP762" s="541" t="str">
        <f t="shared" si="2875"/>
        <v/>
      </c>
      <c r="CQ762" s="541" t="str">
        <f t="shared" si="2875"/>
        <v/>
      </c>
      <c r="CR762" s="541" t="str">
        <f t="shared" si="2875"/>
        <v/>
      </c>
      <c r="CS762" s="541" t="str">
        <f t="shared" si="2875"/>
        <v/>
      </c>
      <c r="CT762" s="541" t="str">
        <f t="shared" si="2875"/>
        <v/>
      </c>
      <c r="CU762" s="542" t="str">
        <f t="shared" si="2875"/>
        <v/>
      </c>
      <c r="CV762" s="542" t="str">
        <f t="shared" si="2875"/>
        <v/>
      </c>
      <c r="CW762" s="542" t="str">
        <f t="shared" si="2875"/>
        <v/>
      </c>
      <c r="CX762" s="541" t="str">
        <f t="shared" ref="CX762:DD765" si="287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6"/>
        <v/>
      </c>
      <c r="CZ762" s="541" t="str">
        <f t="shared" si="2876"/>
        <v/>
      </c>
      <c r="DA762" s="541" t="str">
        <f t="shared" si="2876"/>
        <v/>
      </c>
      <c r="DB762" s="541" t="str">
        <f t="shared" si="2876"/>
        <v/>
      </c>
      <c r="DC762" s="540" t="str">
        <f t="shared" si="2876"/>
        <v/>
      </c>
      <c r="DD762" s="539" t="str">
        <f t="shared" si="2876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0"/>
        <v/>
      </c>
      <c r="CA763" s="588" t="str">
        <f t="shared" si="2871"/>
        <v/>
      </c>
      <c r="CB763" s="588" t="str">
        <f t="shared" si="2872"/>
        <v/>
      </c>
      <c r="CC763" s="679" t="str">
        <f t="shared" si="2873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7"/>
        <v/>
      </c>
      <c r="CG763" s="1323" t="str">
        <f t="shared" si="2877"/>
        <v/>
      </c>
      <c r="CH763" s="1324" t="str">
        <f t="shared" si="2877"/>
        <v/>
      </c>
      <c r="CI763" s="1323" t="str">
        <f t="shared" si="2877"/>
        <v/>
      </c>
      <c r="CJ763" s="1323" t="str">
        <f t="shared" si="2877"/>
        <v/>
      </c>
      <c r="CK763" s="1323" t="str">
        <f t="shared" si="2877"/>
        <v/>
      </c>
      <c r="CL763" s="1323" t="str">
        <f t="shared" si="2877"/>
        <v/>
      </c>
      <c r="CM763" s="1322" t="str">
        <f t="shared" si="2877"/>
        <v/>
      </c>
      <c r="CN763" s="539" t="str">
        <f t="shared" si="2875"/>
        <v/>
      </c>
      <c r="CO763" s="540" t="str">
        <f t="shared" si="2875"/>
        <v/>
      </c>
      <c r="CP763" s="541" t="str">
        <f t="shared" si="2875"/>
        <v/>
      </c>
      <c r="CQ763" s="541" t="str">
        <f t="shared" si="2875"/>
        <v/>
      </c>
      <c r="CR763" s="541" t="str">
        <f t="shared" si="2875"/>
        <v/>
      </c>
      <c r="CS763" s="541" t="str">
        <f t="shared" si="2875"/>
        <v/>
      </c>
      <c r="CT763" s="541" t="str">
        <f t="shared" si="2875"/>
        <v/>
      </c>
      <c r="CU763" s="542" t="str">
        <f t="shared" si="2875"/>
        <v/>
      </c>
      <c r="CV763" s="542" t="str">
        <f t="shared" si="2875"/>
        <v/>
      </c>
      <c r="CW763" s="542" t="str">
        <f t="shared" si="2875"/>
        <v/>
      </c>
      <c r="CX763" s="541" t="str">
        <f t="shared" si="2876"/>
        <v/>
      </c>
      <c r="CY763" s="541" t="str">
        <f t="shared" si="2876"/>
        <v/>
      </c>
      <c r="CZ763" s="541" t="str">
        <f t="shared" si="2876"/>
        <v/>
      </c>
      <c r="DA763" s="541" t="str">
        <f t="shared" si="2876"/>
        <v/>
      </c>
      <c r="DB763" s="541" t="str">
        <f t="shared" si="2876"/>
        <v/>
      </c>
      <c r="DC763" s="540" t="str">
        <f t="shared" si="2876"/>
        <v/>
      </c>
      <c r="DD763" s="539" t="str">
        <f t="shared" si="2876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0"/>
        <v/>
      </c>
      <c r="CA764" s="588" t="str">
        <f t="shared" si="2871"/>
        <v/>
      </c>
      <c r="CB764" s="588" t="str">
        <f t="shared" si="2872"/>
        <v/>
      </c>
      <c r="CC764" s="679" t="str">
        <f t="shared" si="2873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7"/>
        <v/>
      </c>
      <c r="CF764" s="1323" t="str">
        <f t="shared" si="2877"/>
        <v/>
      </c>
      <c r="CG764" s="1323" t="str">
        <f t="shared" si="2877"/>
        <v/>
      </c>
      <c r="CH764" s="1324" t="str">
        <f t="shared" si="2877"/>
        <v/>
      </c>
      <c r="CI764" s="1323" t="str">
        <f t="shared" si="2877"/>
        <v/>
      </c>
      <c r="CJ764" s="1323" t="str">
        <f t="shared" si="2877"/>
        <v/>
      </c>
      <c r="CK764" s="1323" t="str">
        <f t="shared" si="2877"/>
        <v/>
      </c>
      <c r="CL764" s="1323" t="str">
        <f t="shared" si="2877"/>
        <v/>
      </c>
      <c r="CM764" s="1322" t="str">
        <f t="shared" si="2877"/>
        <v/>
      </c>
      <c r="CN764" s="539" t="str">
        <f t="shared" si="2875"/>
        <v/>
      </c>
      <c r="CO764" s="540" t="str">
        <f t="shared" si="2875"/>
        <v/>
      </c>
      <c r="CP764" s="541" t="str">
        <f t="shared" si="2875"/>
        <v/>
      </c>
      <c r="CQ764" s="541" t="str">
        <f t="shared" si="2875"/>
        <v/>
      </c>
      <c r="CR764" s="541" t="str">
        <f t="shared" si="2875"/>
        <v/>
      </c>
      <c r="CS764" s="541" t="str">
        <f t="shared" si="2875"/>
        <v/>
      </c>
      <c r="CT764" s="541" t="str">
        <f t="shared" si="2875"/>
        <v/>
      </c>
      <c r="CU764" s="542" t="str">
        <f t="shared" si="2875"/>
        <v/>
      </c>
      <c r="CV764" s="542" t="str">
        <f t="shared" si="2875"/>
        <v/>
      </c>
      <c r="CW764" s="542" t="str">
        <f t="shared" si="2875"/>
        <v/>
      </c>
      <c r="CX764" s="541" t="str">
        <f t="shared" si="2876"/>
        <v/>
      </c>
      <c r="CY764" s="541" t="str">
        <f t="shared" si="2876"/>
        <v/>
      </c>
      <c r="CZ764" s="541" t="str">
        <f t="shared" si="2876"/>
        <v/>
      </c>
      <c r="DA764" s="541" t="str">
        <f t="shared" si="2876"/>
        <v/>
      </c>
      <c r="DB764" s="541" t="str">
        <f t="shared" si="2876"/>
        <v/>
      </c>
      <c r="DC764" s="540" t="str">
        <f t="shared" si="2876"/>
        <v/>
      </c>
      <c r="DD764" s="539" t="str">
        <f t="shared" si="2876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8">IF(B762="","",B762*B763*B764)</f>
        <v/>
      </c>
      <c r="C765" s="598" t="str">
        <f t="shared" si="2878"/>
        <v/>
      </c>
      <c r="D765" s="598" t="str">
        <f t="shared" si="2878"/>
        <v/>
      </c>
      <c r="E765" s="598" t="str">
        <f t="shared" si="2878"/>
        <v/>
      </c>
      <c r="F765" s="598" t="str">
        <f t="shared" si="2878"/>
        <v/>
      </c>
      <c r="G765" s="598" t="str">
        <f t="shared" si="2878"/>
        <v/>
      </c>
      <c r="H765" s="598" t="str">
        <f t="shared" si="2878"/>
        <v/>
      </c>
      <c r="I765" s="598" t="str">
        <f t="shared" si="2878"/>
        <v/>
      </c>
      <c r="J765" s="598" t="str">
        <f t="shared" si="2878"/>
        <v/>
      </c>
      <c r="K765" s="598" t="str">
        <f t="shared" si="2878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9">IF(T762="","",T762*T763*T764)</f>
        <v/>
      </c>
      <c r="U765" s="598" t="str">
        <f t="shared" si="2879"/>
        <v/>
      </c>
      <c r="V765" s="598" t="str">
        <f t="shared" si="2879"/>
        <v/>
      </c>
      <c r="W765" s="598" t="str">
        <f t="shared" si="2879"/>
        <v/>
      </c>
      <c r="X765" s="598" t="str">
        <f t="shared" si="2879"/>
        <v/>
      </c>
      <c r="Y765" s="598" t="str">
        <f t="shared" si="2879"/>
        <v/>
      </c>
      <c r="Z765" s="598" t="str">
        <f t="shared" si="2879"/>
        <v/>
      </c>
      <c r="AA765" s="598" t="str">
        <f t="shared" si="2879"/>
        <v/>
      </c>
      <c r="AB765" s="598" t="str">
        <f t="shared" si="2879"/>
        <v/>
      </c>
      <c r="AC765" s="598" t="str">
        <f t="shared" si="2879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0">IF(AL762="","",AL762*AL763*AL764)</f>
        <v/>
      </c>
      <c r="AM765" s="598" t="str">
        <f t="shared" si="2880"/>
        <v/>
      </c>
      <c r="AN765" s="598" t="str">
        <f t="shared" si="2880"/>
        <v/>
      </c>
      <c r="AO765" s="598" t="str">
        <f t="shared" si="2880"/>
        <v/>
      </c>
      <c r="AP765" s="598" t="str">
        <f t="shared" si="2880"/>
        <v/>
      </c>
      <c r="AQ765" s="598" t="str">
        <f t="shared" si="2880"/>
        <v/>
      </c>
      <c r="AR765" s="598" t="str">
        <f t="shared" si="2880"/>
        <v/>
      </c>
      <c r="AS765" s="598" t="str">
        <f t="shared" si="2880"/>
        <v/>
      </c>
      <c r="AT765" s="598" t="str">
        <f t="shared" si="2880"/>
        <v/>
      </c>
      <c r="AU765" s="598" t="str">
        <f t="shared" si="2880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1">IF(BD762="","",BD762*BD763*BD764)</f>
        <v/>
      </c>
      <c r="BE765" s="598" t="str">
        <f t="shared" si="2881"/>
        <v/>
      </c>
      <c r="BF765" s="598" t="str">
        <f t="shared" si="2881"/>
        <v/>
      </c>
      <c r="BG765" s="598" t="str">
        <f t="shared" si="2881"/>
        <v/>
      </c>
      <c r="BH765" s="598" t="str">
        <f t="shared" si="2881"/>
        <v/>
      </c>
      <c r="BI765" s="598" t="str">
        <f t="shared" si="2881"/>
        <v/>
      </c>
      <c r="BJ765" s="598" t="str">
        <f t="shared" si="2881"/>
        <v/>
      </c>
      <c r="BK765" s="598" t="str">
        <f t="shared" si="2881"/>
        <v/>
      </c>
      <c r="BL765" s="598" t="str">
        <f t="shared" si="2881"/>
        <v/>
      </c>
      <c r="BM765" s="598" t="str">
        <f t="shared" si="2881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0"/>
        <v/>
      </c>
      <c r="CA765" s="588" t="str">
        <f t="shared" si="2871"/>
        <v/>
      </c>
      <c r="CB765" s="588" t="str">
        <f t="shared" si="2872"/>
        <v/>
      </c>
      <c r="CC765" s="679" t="str">
        <f t="shared" si="2873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7"/>
        <v/>
      </c>
      <c r="CF765" s="1323" t="str">
        <f t="shared" si="2877"/>
        <v/>
      </c>
      <c r="CG765" s="1323" t="str">
        <f t="shared" si="2877"/>
        <v/>
      </c>
      <c r="CH765" s="1324" t="str">
        <f t="shared" si="2877"/>
        <v/>
      </c>
      <c r="CI765" s="1323" t="str">
        <f t="shared" si="2877"/>
        <v/>
      </c>
      <c r="CJ765" s="1323" t="str">
        <f t="shared" si="2877"/>
        <v/>
      </c>
      <c r="CK765" s="1323" t="str">
        <f t="shared" si="2877"/>
        <v/>
      </c>
      <c r="CL765" s="1323" t="str">
        <f t="shared" si="2877"/>
        <v/>
      </c>
      <c r="CM765" s="1322" t="str">
        <f t="shared" si="2877"/>
        <v/>
      </c>
      <c r="CN765" s="539" t="str">
        <f t="shared" si="2875"/>
        <v/>
      </c>
      <c r="CO765" s="540" t="str">
        <f t="shared" si="2875"/>
        <v/>
      </c>
      <c r="CP765" s="541" t="str">
        <f t="shared" si="2875"/>
        <v/>
      </c>
      <c r="CQ765" s="541" t="str">
        <f t="shared" si="2875"/>
        <v/>
      </c>
      <c r="CR765" s="541" t="str">
        <f t="shared" si="2875"/>
        <v/>
      </c>
      <c r="CS765" s="541" t="str">
        <f t="shared" si="2875"/>
        <v/>
      </c>
      <c r="CT765" s="541" t="str">
        <f t="shared" si="2875"/>
        <v/>
      </c>
      <c r="CU765" s="542" t="str">
        <f t="shared" si="2875"/>
        <v/>
      </c>
      <c r="CV765" s="542" t="str">
        <f t="shared" si="2875"/>
        <v/>
      </c>
      <c r="CW765" s="542" t="str">
        <f t="shared" si="2875"/>
        <v/>
      </c>
      <c r="CX765" s="541" t="str">
        <f t="shared" si="2876"/>
        <v/>
      </c>
      <c r="CY765" s="541" t="str">
        <f t="shared" si="2876"/>
        <v/>
      </c>
      <c r="CZ765" s="541" t="str">
        <f t="shared" si="2876"/>
        <v/>
      </c>
      <c r="DA765" s="541" t="str">
        <f t="shared" si="2876"/>
        <v/>
      </c>
      <c r="DB765" s="541" t="str">
        <f t="shared" si="2876"/>
        <v/>
      </c>
      <c r="DC765" s="540" t="str">
        <f t="shared" si="2876"/>
        <v/>
      </c>
      <c r="DD765" s="539" t="str">
        <f t="shared" si="2876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0"/>
        <v/>
      </c>
      <c r="CA766" s="580" t="str">
        <f t="shared" si="2871"/>
        <v/>
      </c>
      <c r="CB766" s="580" t="str">
        <f t="shared" si="2872"/>
        <v/>
      </c>
      <c r="CC766" s="678" t="str">
        <f t="shared" si="2873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0"/>
        <v/>
      </c>
      <c r="CA767" s="588" t="str">
        <f t="shared" si="2871"/>
        <v/>
      </c>
      <c r="CB767" s="588" t="str">
        <f t="shared" si="2872"/>
        <v/>
      </c>
      <c r="CC767" s="679" t="str">
        <f t="shared" si="2873"/>
        <v/>
      </c>
      <c r="CD767" s="1322" t="str">
        <f t="shared" ref="CD767:CM767" si="28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2"/>
        <v/>
      </c>
      <c r="CF767" s="1323" t="str">
        <f t="shared" si="2882"/>
        <v/>
      </c>
      <c r="CG767" s="1323" t="str">
        <f t="shared" si="2882"/>
        <v/>
      </c>
      <c r="CH767" s="1324" t="str">
        <f t="shared" si="2882"/>
        <v/>
      </c>
      <c r="CI767" s="1323" t="str">
        <f t="shared" si="2882"/>
        <v/>
      </c>
      <c r="CJ767" s="1323" t="str">
        <f t="shared" si="2882"/>
        <v/>
      </c>
      <c r="CK767" s="1323" t="str">
        <f t="shared" si="2882"/>
        <v/>
      </c>
      <c r="CL767" s="1323" t="str">
        <f t="shared" si="2882"/>
        <v/>
      </c>
      <c r="CM767" s="1322" t="str">
        <f t="shared" si="2882"/>
        <v/>
      </c>
      <c r="CN767" s="539" t="str">
        <f t="shared" ref="CN767:CW770" si="288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3"/>
        <v/>
      </c>
      <c r="CP767" s="541" t="str">
        <f t="shared" si="2883"/>
        <v/>
      </c>
      <c r="CQ767" s="541" t="str">
        <f t="shared" si="2883"/>
        <v/>
      </c>
      <c r="CR767" s="541" t="str">
        <f t="shared" si="2883"/>
        <v/>
      </c>
      <c r="CS767" s="541" t="str">
        <f t="shared" si="2883"/>
        <v/>
      </c>
      <c r="CT767" s="541" t="str">
        <f t="shared" si="2883"/>
        <v/>
      </c>
      <c r="CU767" s="542" t="str">
        <f t="shared" si="2883"/>
        <v/>
      </c>
      <c r="CV767" s="542" t="str">
        <f t="shared" si="2883"/>
        <v/>
      </c>
      <c r="CW767" s="542" t="str">
        <f t="shared" si="2883"/>
        <v/>
      </c>
      <c r="CX767" s="541" t="str">
        <f t="shared" ref="CX767:DD770" si="288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4"/>
        <v/>
      </c>
      <c r="CZ767" s="541" t="str">
        <f t="shared" si="2884"/>
        <v/>
      </c>
      <c r="DA767" s="541" t="str">
        <f t="shared" si="2884"/>
        <v/>
      </c>
      <c r="DB767" s="541" t="str">
        <f t="shared" si="2884"/>
        <v/>
      </c>
      <c r="DC767" s="540" t="str">
        <f t="shared" si="2884"/>
        <v/>
      </c>
      <c r="DD767" s="539" t="str">
        <f t="shared" si="2884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0"/>
        <v/>
      </c>
      <c r="CA768" s="588" t="str">
        <f t="shared" si="2871"/>
        <v/>
      </c>
      <c r="CB768" s="588" t="str">
        <f t="shared" si="2872"/>
        <v/>
      </c>
      <c r="CC768" s="679" t="str">
        <f t="shared" si="2873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5"/>
        <v/>
      </c>
      <c r="CG768" s="1323" t="str">
        <f t="shared" si="2885"/>
        <v/>
      </c>
      <c r="CH768" s="1324" t="str">
        <f t="shared" si="2885"/>
        <v/>
      </c>
      <c r="CI768" s="1323" t="str">
        <f t="shared" si="2885"/>
        <v/>
      </c>
      <c r="CJ768" s="1323" t="str">
        <f t="shared" si="2885"/>
        <v/>
      </c>
      <c r="CK768" s="1323" t="str">
        <f t="shared" si="2885"/>
        <v/>
      </c>
      <c r="CL768" s="1323" t="str">
        <f t="shared" si="2885"/>
        <v/>
      </c>
      <c r="CM768" s="1322" t="str">
        <f t="shared" si="2885"/>
        <v/>
      </c>
      <c r="CN768" s="539" t="str">
        <f t="shared" si="2883"/>
        <v/>
      </c>
      <c r="CO768" s="540" t="str">
        <f t="shared" si="2883"/>
        <v/>
      </c>
      <c r="CP768" s="541" t="str">
        <f t="shared" si="2883"/>
        <v/>
      </c>
      <c r="CQ768" s="541" t="str">
        <f t="shared" si="2883"/>
        <v/>
      </c>
      <c r="CR768" s="541" t="str">
        <f t="shared" si="2883"/>
        <v/>
      </c>
      <c r="CS768" s="541" t="str">
        <f t="shared" si="2883"/>
        <v/>
      </c>
      <c r="CT768" s="541" t="str">
        <f t="shared" si="2883"/>
        <v/>
      </c>
      <c r="CU768" s="542" t="str">
        <f t="shared" si="2883"/>
        <v/>
      </c>
      <c r="CV768" s="542" t="str">
        <f t="shared" si="2883"/>
        <v/>
      </c>
      <c r="CW768" s="542" t="str">
        <f t="shared" si="2883"/>
        <v/>
      </c>
      <c r="CX768" s="541" t="str">
        <f t="shared" si="2884"/>
        <v/>
      </c>
      <c r="CY768" s="541" t="str">
        <f t="shared" si="2884"/>
        <v/>
      </c>
      <c r="CZ768" s="541" t="str">
        <f t="shared" si="2884"/>
        <v/>
      </c>
      <c r="DA768" s="541" t="str">
        <f t="shared" si="2884"/>
        <v/>
      </c>
      <c r="DB768" s="541" t="str">
        <f t="shared" si="2884"/>
        <v/>
      </c>
      <c r="DC768" s="540" t="str">
        <f t="shared" si="2884"/>
        <v/>
      </c>
      <c r="DD768" s="539" t="str">
        <f t="shared" si="2884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0"/>
        <v/>
      </c>
      <c r="CA769" s="588" t="str">
        <f t="shared" si="2871"/>
        <v/>
      </c>
      <c r="CB769" s="588" t="str">
        <f t="shared" si="2872"/>
        <v/>
      </c>
      <c r="CC769" s="679" t="str">
        <f t="shared" si="2873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5"/>
        <v/>
      </c>
      <c r="CF769" s="1323" t="str">
        <f t="shared" si="2885"/>
        <v/>
      </c>
      <c r="CG769" s="1323" t="str">
        <f t="shared" si="2885"/>
        <v/>
      </c>
      <c r="CH769" s="1324" t="str">
        <f t="shared" si="2885"/>
        <v/>
      </c>
      <c r="CI769" s="1323" t="str">
        <f t="shared" si="2885"/>
        <v/>
      </c>
      <c r="CJ769" s="1323" t="str">
        <f t="shared" si="2885"/>
        <v/>
      </c>
      <c r="CK769" s="1323" t="str">
        <f t="shared" si="2885"/>
        <v/>
      </c>
      <c r="CL769" s="1323" t="str">
        <f t="shared" si="2885"/>
        <v/>
      </c>
      <c r="CM769" s="1322" t="str">
        <f t="shared" si="2885"/>
        <v/>
      </c>
      <c r="CN769" s="539" t="str">
        <f t="shared" si="2883"/>
        <v/>
      </c>
      <c r="CO769" s="540" t="str">
        <f t="shared" si="2883"/>
        <v/>
      </c>
      <c r="CP769" s="541" t="str">
        <f t="shared" si="2883"/>
        <v/>
      </c>
      <c r="CQ769" s="541" t="str">
        <f t="shared" si="2883"/>
        <v/>
      </c>
      <c r="CR769" s="541" t="str">
        <f t="shared" si="2883"/>
        <v/>
      </c>
      <c r="CS769" s="541" t="str">
        <f t="shared" si="2883"/>
        <v/>
      </c>
      <c r="CT769" s="541" t="str">
        <f t="shared" si="2883"/>
        <v/>
      </c>
      <c r="CU769" s="542" t="str">
        <f t="shared" si="2883"/>
        <v/>
      </c>
      <c r="CV769" s="542" t="str">
        <f t="shared" si="2883"/>
        <v/>
      </c>
      <c r="CW769" s="542" t="str">
        <f t="shared" si="2883"/>
        <v/>
      </c>
      <c r="CX769" s="541" t="str">
        <f t="shared" si="2884"/>
        <v/>
      </c>
      <c r="CY769" s="541" t="str">
        <f t="shared" si="2884"/>
        <v/>
      </c>
      <c r="CZ769" s="541" t="str">
        <f t="shared" si="2884"/>
        <v/>
      </c>
      <c r="DA769" s="541" t="str">
        <f t="shared" si="2884"/>
        <v/>
      </c>
      <c r="DB769" s="541" t="str">
        <f t="shared" si="2884"/>
        <v/>
      </c>
      <c r="DC769" s="540" t="str">
        <f t="shared" si="2884"/>
        <v/>
      </c>
      <c r="DD769" s="539" t="str">
        <f t="shared" si="2884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6">IF(B767="","",B767*B768*B769)</f>
        <v/>
      </c>
      <c r="C770" s="598" t="str">
        <f t="shared" si="2886"/>
        <v/>
      </c>
      <c r="D770" s="598" t="str">
        <f t="shared" si="2886"/>
        <v/>
      </c>
      <c r="E770" s="598" t="str">
        <f t="shared" si="2886"/>
        <v/>
      </c>
      <c r="F770" s="598" t="str">
        <f t="shared" si="2886"/>
        <v/>
      </c>
      <c r="G770" s="598" t="str">
        <f t="shared" si="2886"/>
        <v/>
      </c>
      <c r="H770" s="598" t="str">
        <f t="shared" si="2886"/>
        <v/>
      </c>
      <c r="I770" s="598" t="str">
        <f t="shared" si="2886"/>
        <v/>
      </c>
      <c r="J770" s="598" t="str">
        <f t="shared" si="2886"/>
        <v/>
      </c>
      <c r="K770" s="598" t="str">
        <f t="shared" si="2886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7">IF(T767="","",T767*T768*T769)</f>
        <v>1000</v>
      </c>
      <c r="U770" s="598" t="str">
        <f t="shared" si="2887"/>
        <v/>
      </c>
      <c r="V770" s="598" t="str">
        <f t="shared" si="2887"/>
        <v/>
      </c>
      <c r="W770" s="598">
        <f t="shared" si="2887"/>
        <v>1000</v>
      </c>
      <c r="X770" s="598" t="str">
        <f t="shared" si="2887"/>
        <v/>
      </c>
      <c r="Y770" s="598" t="str">
        <f t="shared" si="2887"/>
        <v/>
      </c>
      <c r="Z770" s="598" t="str">
        <f t="shared" si="2887"/>
        <v/>
      </c>
      <c r="AA770" s="598" t="str">
        <f t="shared" si="2887"/>
        <v/>
      </c>
      <c r="AB770" s="598" t="str">
        <f t="shared" si="2887"/>
        <v/>
      </c>
      <c r="AC770" s="598" t="str">
        <f t="shared" si="2887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8">IF(AL767="","",AL767*AL768*AL769)</f>
        <v/>
      </c>
      <c r="AM770" s="598" t="str">
        <f t="shared" si="2888"/>
        <v/>
      </c>
      <c r="AN770" s="598" t="str">
        <f t="shared" si="2888"/>
        <v/>
      </c>
      <c r="AO770" s="598" t="str">
        <f t="shared" si="2888"/>
        <v/>
      </c>
      <c r="AP770" s="598" t="str">
        <f t="shared" si="2888"/>
        <v/>
      </c>
      <c r="AQ770" s="598" t="str">
        <f t="shared" si="2888"/>
        <v/>
      </c>
      <c r="AR770" s="598" t="str">
        <f t="shared" si="2888"/>
        <v/>
      </c>
      <c r="AS770" s="598" t="str">
        <f t="shared" si="2888"/>
        <v/>
      </c>
      <c r="AT770" s="598" t="str">
        <f t="shared" si="2888"/>
        <v/>
      </c>
      <c r="AU770" s="598" t="str">
        <f t="shared" si="2888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9">IF(BD767="","",BD767*BD768*BD769)</f>
        <v/>
      </c>
      <c r="BE770" s="598" t="str">
        <f t="shared" si="2889"/>
        <v/>
      </c>
      <c r="BF770" s="598" t="str">
        <f t="shared" si="2889"/>
        <v/>
      </c>
      <c r="BG770" s="598" t="str">
        <f t="shared" si="2889"/>
        <v/>
      </c>
      <c r="BH770" s="598" t="str">
        <f t="shared" si="2889"/>
        <v/>
      </c>
      <c r="BI770" s="598" t="str">
        <f t="shared" si="2889"/>
        <v/>
      </c>
      <c r="BJ770" s="598" t="str">
        <f t="shared" si="2889"/>
        <v/>
      </c>
      <c r="BK770" s="598" t="str">
        <f t="shared" si="2889"/>
        <v/>
      </c>
      <c r="BL770" s="598" t="str">
        <f t="shared" si="2889"/>
        <v/>
      </c>
      <c r="BM770" s="598" t="str">
        <f t="shared" si="2889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0"/>
        <v/>
      </c>
      <c r="CA770" s="588" t="str">
        <f t="shared" si="2871"/>
        <v/>
      </c>
      <c r="CB770" s="588" t="str">
        <f t="shared" si="2872"/>
        <v/>
      </c>
      <c r="CC770" s="679" t="str">
        <f t="shared" si="2873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5"/>
        <v/>
      </c>
      <c r="CF770" s="1323" t="str">
        <f t="shared" si="2885"/>
        <v/>
      </c>
      <c r="CG770" s="1323" t="str">
        <f t="shared" si="2885"/>
        <v/>
      </c>
      <c r="CH770" s="1324" t="str">
        <f t="shared" si="2885"/>
        <v/>
      </c>
      <c r="CI770" s="1323" t="str">
        <f t="shared" si="2885"/>
        <v/>
      </c>
      <c r="CJ770" s="1323" t="str">
        <f t="shared" si="2885"/>
        <v/>
      </c>
      <c r="CK770" s="1323" t="str">
        <f t="shared" si="2885"/>
        <v/>
      </c>
      <c r="CL770" s="1323" t="str">
        <f t="shared" si="2885"/>
        <v/>
      </c>
      <c r="CM770" s="1322" t="str">
        <f t="shared" si="2885"/>
        <v/>
      </c>
      <c r="CN770" s="539" t="str">
        <f t="shared" si="2883"/>
        <v/>
      </c>
      <c r="CO770" s="540" t="str">
        <f t="shared" si="2883"/>
        <v/>
      </c>
      <c r="CP770" s="541" t="str">
        <f t="shared" si="2883"/>
        <v/>
      </c>
      <c r="CQ770" s="541" t="str">
        <f t="shared" si="2883"/>
        <v/>
      </c>
      <c r="CR770" s="541" t="str">
        <f t="shared" si="2883"/>
        <v/>
      </c>
      <c r="CS770" s="541" t="str">
        <f t="shared" si="2883"/>
        <v/>
      </c>
      <c r="CT770" s="541" t="str">
        <f t="shared" si="2883"/>
        <v/>
      </c>
      <c r="CU770" s="542" t="str">
        <f t="shared" si="2883"/>
        <v/>
      </c>
      <c r="CV770" s="542" t="str">
        <f t="shared" si="2883"/>
        <v/>
      </c>
      <c r="CW770" s="542" t="str">
        <f t="shared" si="2883"/>
        <v/>
      </c>
      <c r="CX770" s="541" t="str">
        <f t="shared" si="2884"/>
        <v/>
      </c>
      <c r="CY770" s="541" t="str">
        <f t="shared" si="2884"/>
        <v/>
      </c>
      <c r="CZ770" s="541" t="str">
        <f t="shared" si="2884"/>
        <v/>
      </c>
      <c r="DA770" s="541" t="str">
        <f t="shared" si="2884"/>
        <v/>
      </c>
      <c r="DB770" s="541" t="str">
        <f t="shared" si="2884"/>
        <v/>
      </c>
      <c r="DC770" s="540" t="str">
        <f t="shared" si="2884"/>
        <v/>
      </c>
      <c r="DD770" s="539" t="str">
        <f t="shared" si="2884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0"/>
        <v/>
      </c>
      <c r="CA771" s="580" t="str">
        <f t="shared" si="2871"/>
        <v/>
      </c>
      <c r="CB771" s="580" t="str">
        <f t="shared" si="2872"/>
        <v/>
      </c>
      <c r="CC771" s="678" t="str">
        <f t="shared" si="2873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0"/>
        <v>120</v>
      </c>
      <c r="CA772" s="588">
        <f t="shared" si="2871"/>
        <v>161.14285714285714</v>
      </c>
      <c r="CB772" s="588">
        <f t="shared" si="2872"/>
        <v>152.25</v>
      </c>
      <c r="CC772" s="679" t="str">
        <f t="shared" si="2873"/>
        <v/>
      </c>
      <c r="CD772" s="1322">
        <f t="shared" ref="CD772:CM772" si="28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90"/>
        <v>132</v>
      </c>
      <c r="CF772" s="1323">
        <f t="shared" si="2890"/>
        <v>144</v>
      </c>
      <c r="CG772" s="1323">
        <f t="shared" si="2890"/>
        <v>144</v>
      </c>
      <c r="CH772" s="1324">
        <f t="shared" si="2890"/>
        <v>150</v>
      </c>
      <c r="CI772" s="1323">
        <f t="shared" si="2890"/>
        <v>156</v>
      </c>
      <c r="CJ772" s="1323">
        <f t="shared" si="2890"/>
        <v>156</v>
      </c>
      <c r="CK772" s="1323">
        <f t="shared" si="2890"/>
        <v>156</v>
      </c>
      <c r="CL772" s="1323">
        <f t="shared" si="2890"/>
        <v>180</v>
      </c>
      <c r="CM772" s="1322">
        <f t="shared" si="2890"/>
        <v>198</v>
      </c>
      <c r="CN772" s="539" t="str">
        <f t="shared" ref="CN772:CW776" si="289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1"/>
        <v/>
      </c>
      <c r="CP772" s="541" t="str">
        <f t="shared" si="2891"/>
        <v/>
      </c>
      <c r="CQ772" s="541" t="str">
        <f t="shared" si="2891"/>
        <v/>
      </c>
      <c r="CR772" s="541" t="str">
        <f t="shared" si="2891"/>
        <v/>
      </c>
      <c r="CS772" s="541" t="str">
        <f t="shared" si="2891"/>
        <v/>
      </c>
      <c r="CT772" s="541" t="str">
        <f t="shared" si="2891"/>
        <v/>
      </c>
      <c r="CU772" s="542" t="str">
        <f t="shared" si="2891"/>
        <v/>
      </c>
      <c r="CV772" s="542" t="str">
        <f t="shared" si="2891"/>
        <v/>
      </c>
      <c r="CW772" s="542" t="str">
        <f t="shared" si="2891"/>
        <v/>
      </c>
      <c r="CX772" s="541" t="str">
        <f t="shared" ref="CX772:DD776" si="289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2"/>
        <v/>
      </c>
      <c r="CZ772" s="541" t="str">
        <f t="shared" si="2892"/>
        <v/>
      </c>
      <c r="DA772" s="541" t="str">
        <f t="shared" si="2892"/>
        <v/>
      </c>
      <c r="DB772" s="541" t="str">
        <f t="shared" si="2892"/>
        <v/>
      </c>
      <c r="DC772" s="540" t="str">
        <f t="shared" si="2892"/>
        <v/>
      </c>
      <c r="DD772" s="539" t="str">
        <f t="shared" si="2892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0"/>
        <v>43</v>
      </c>
      <c r="CA773" s="588">
        <f t="shared" si="2871"/>
        <v>38.875</v>
      </c>
      <c r="CB773" s="588">
        <f t="shared" si="2872"/>
        <v>32.25</v>
      </c>
      <c r="CC773" s="679" t="str">
        <f t="shared" si="2873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3"/>
        <v>30</v>
      </c>
      <c r="CG773" s="1323">
        <f t="shared" si="2893"/>
        <v>30</v>
      </c>
      <c r="CH773" s="1324">
        <f t="shared" si="2893"/>
        <v>30</v>
      </c>
      <c r="CI773" s="1323">
        <f t="shared" si="2893"/>
        <v>36</v>
      </c>
      <c r="CJ773" s="1323">
        <f t="shared" si="2893"/>
        <v>36</v>
      </c>
      <c r="CK773" s="1323">
        <f t="shared" si="2893"/>
        <v>36</v>
      </c>
      <c r="CL773" s="1323">
        <f t="shared" si="2893"/>
        <v>36</v>
      </c>
      <c r="CM773" s="1322">
        <f t="shared" si="2893"/>
        <v>60</v>
      </c>
      <c r="CN773" s="539" t="str">
        <f t="shared" si="2891"/>
        <v/>
      </c>
      <c r="CO773" s="540" t="str">
        <f t="shared" si="2891"/>
        <v/>
      </c>
      <c r="CP773" s="541" t="str">
        <f t="shared" si="2891"/>
        <v/>
      </c>
      <c r="CQ773" s="541" t="str">
        <f t="shared" si="2891"/>
        <v/>
      </c>
      <c r="CR773" s="541" t="str">
        <f t="shared" si="2891"/>
        <v/>
      </c>
      <c r="CS773" s="541" t="str">
        <f t="shared" si="2891"/>
        <v/>
      </c>
      <c r="CT773" s="541" t="str">
        <f t="shared" si="2891"/>
        <v/>
      </c>
      <c r="CU773" s="542" t="str">
        <f t="shared" si="2891"/>
        <v/>
      </c>
      <c r="CV773" s="542" t="str">
        <f t="shared" si="2891"/>
        <v/>
      </c>
      <c r="CW773" s="542" t="str">
        <f t="shared" si="2891"/>
        <v/>
      </c>
      <c r="CX773" s="541" t="str">
        <f t="shared" si="2892"/>
        <v/>
      </c>
      <c r="CY773" s="541" t="str">
        <f t="shared" si="2892"/>
        <v/>
      </c>
      <c r="CZ773" s="541" t="str">
        <f t="shared" si="2892"/>
        <v/>
      </c>
      <c r="DA773" s="541" t="str">
        <f t="shared" si="2892"/>
        <v/>
      </c>
      <c r="DB773" s="541" t="str">
        <f t="shared" si="2892"/>
        <v/>
      </c>
      <c r="DC773" s="540" t="str">
        <f t="shared" si="2892"/>
        <v/>
      </c>
      <c r="DD773" s="539" t="str">
        <f t="shared" si="2892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0"/>
        <v>424.75</v>
      </c>
      <c r="CA774" s="588">
        <f t="shared" si="2871"/>
        <v>422.5</v>
      </c>
      <c r="CB774" s="588">
        <f t="shared" si="2872"/>
        <v>385.5</v>
      </c>
      <c r="CC774" s="679" t="str">
        <f t="shared" si="2873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3"/>
        <v>324</v>
      </c>
      <c r="CF774" s="1323">
        <f t="shared" si="2893"/>
        <v>324</v>
      </c>
      <c r="CG774" s="1323">
        <f t="shared" si="2893"/>
        <v>336</v>
      </c>
      <c r="CH774" s="1324">
        <f t="shared" si="2893"/>
        <v>384</v>
      </c>
      <c r="CI774" s="1323">
        <f t="shared" si="2893"/>
        <v>420</v>
      </c>
      <c r="CJ774" s="1323">
        <f t="shared" si="2893"/>
        <v>420</v>
      </c>
      <c r="CK774" s="1323">
        <f t="shared" si="2893"/>
        <v>420</v>
      </c>
      <c r="CL774" s="1323">
        <f t="shared" si="2893"/>
        <v>456</v>
      </c>
      <c r="CM774" s="1322">
        <f t="shared" si="2893"/>
        <v>456</v>
      </c>
      <c r="CN774" s="539" t="str">
        <f t="shared" si="2891"/>
        <v/>
      </c>
      <c r="CO774" s="540" t="str">
        <f t="shared" si="2891"/>
        <v/>
      </c>
      <c r="CP774" s="541" t="str">
        <f t="shared" si="2891"/>
        <v/>
      </c>
      <c r="CQ774" s="541" t="str">
        <f t="shared" si="2891"/>
        <v/>
      </c>
      <c r="CR774" s="541" t="str">
        <f t="shared" si="2891"/>
        <v/>
      </c>
      <c r="CS774" s="541" t="str">
        <f t="shared" si="2891"/>
        <v/>
      </c>
      <c r="CT774" s="541" t="str">
        <f t="shared" si="2891"/>
        <v/>
      </c>
      <c r="CU774" s="542" t="str">
        <f t="shared" si="2891"/>
        <v/>
      </c>
      <c r="CV774" s="542" t="str">
        <f t="shared" si="2891"/>
        <v/>
      </c>
      <c r="CW774" s="542" t="str">
        <f t="shared" si="2891"/>
        <v/>
      </c>
      <c r="CX774" s="541" t="str">
        <f t="shared" si="2892"/>
        <v/>
      </c>
      <c r="CY774" s="541" t="str">
        <f t="shared" si="2892"/>
        <v/>
      </c>
      <c r="CZ774" s="541" t="str">
        <f t="shared" si="2892"/>
        <v/>
      </c>
      <c r="DA774" s="541" t="str">
        <f t="shared" si="2892"/>
        <v/>
      </c>
      <c r="DB774" s="541" t="str">
        <f t="shared" si="2892"/>
        <v/>
      </c>
      <c r="DC774" s="540" t="str">
        <f t="shared" si="2892"/>
        <v/>
      </c>
      <c r="DD774" s="539" t="str">
        <f t="shared" si="2892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0"/>
        <v>487.5</v>
      </c>
      <c r="CA775" s="588">
        <f t="shared" si="2871"/>
        <v>531</v>
      </c>
      <c r="CB775" s="588">
        <f t="shared" si="2872"/>
        <v>846.66666666666663</v>
      </c>
      <c r="CC775" s="679" t="str">
        <f t="shared" si="2873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3"/>
        <v/>
      </c>
      <c r="CF775" s="1323">
        <f t="shared" si="2893"/>
        <v>108</v>
      </c>
      <c r="CG775" s="1323">
        <f t="shared" si="2893"/>
        <v>420</v>
      </c>
      <c r="CH775" s="1324">
        <f t="shared" si="2893"/>
        <v>720</v>
      </c>
      <c r="CI775" s="1323">
        <f t="shared" si="2893"/>
        <v>1400</v>
      </c>
      <c r="CJ775" s="1323">
        <f t="shared" si="2893"/>
        <v>2000</v>
      </c>
      <c r="CK775" s="1323" t="str">
        <f t="shared" si="2893"/>
        <v/>
      </c>
      <c r="CL775" s="1323" t="str">
        <f t="shared" si="2893"/>
        <v/>
      </c>
      <c r="CM775" s="1322" t="str">
        <f t="shared" si="2893"/>
        <v/>
      </c>
      <c r="CN775" s="539" t="str">
        <f t="shared" si="2891"/>
        <v/>
      </c>
      <c r="CO775" s="540" t="str">
        <f t="shared" si="2891"/>
        <v/>
      </c>
      <c r="CP775" s="541" t="str">
        <f t="shared" si="2891"/>
        <v/>
      </c>
      <c r="CQ775" s="541" t="str">
        <f t="shared" si="2891"/>
        <v/>
      </c>
      <c r="CR775" s="541" t="str">
        <f t="shared" si="2891"/>
        <v/>
      </c>
      <c r="CS775" s="541" t="str">
        <f t="shared" si="2891"/>
        <v/>
      </c>
      <c r="CT775" s="541" t="str">
        <f t="shared" si="2891"/>
        <v/>
      </c>
      <c r="CU775" s="542" t="str">
        <f t="shared" si="2891"/>
        <v/>
      </c>
      <c r="CV775" s="542" t="str">
        <f t="shared" si="2891"/>
        <v/>
      </c>
      <c r="CW775" s="542" t="str">
        <f t="shared" si="2891"/>
        <v/>
      </c>
      <c r="CX775" s="541" t="str">
        <f t="shared" si="2892"/>
        <v/>
      </c>
      <c r="CY775" s="541" t="str">
        <f t="shared" si="2892"/>
        <v/>
      </c>
      <c r="CZ775" s="541" t="str">
        <f t="shared" si="2892"/>
        <v/>
      </c>
      <c r="DA775" s="541" t="str">
        <f t="shared" si="2892"/>
        <v/>
      </c>
      <c r="DB775" s="541" t="str">
        <f t="shared" si="2892"/>
        <v/>
      </c>
      <c r="DC775" s="540" t="str">
        <f t="shared" si="2892"/>
        <v/>
      </c>
      <c r="DD775" s="539" t="str">
        <f t="shared" si="2892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0"/>
        <v/>
      </c>
      <c r="CA776" s="588">
        <f t="shared" si="2871"/>
        <v>93.333333333333329</v>
      </c>
      <c r="CB776" s="588">
        <f t="shared" si="2872"/>
        <v>90</v>
      </c>
      <c r="CC776" s="679" t="str">
        <f t="shared" si="2873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3"/>
        <v/>
      </c>
      <c r="CF776" s="1323" t="str">
        <f t="shared" si="2893"/>
        <v/>
      </c>
      <c r="CG776" s="1323">
        <f t="shared" si="2893"/>
        <v>60</v>
      </c>
      <c r="CH776" s="1324">
        <f t="shared" si="2893"/>
        <v>90</v>
      </c>
      <c r="CI776" s="1323">
        <f t="shared" si="2893"/>
        <v>720</v>
      </c>
      <c r="CJ776" s="1323" t="str">
        <f t="shared" si="2893"/>
        <v/>
      </c>
      <c r="CK776" s="1323" t="str">
        <f t="shared" si="2893"/>
        <v/>
      </c>
      <c r="CL776" s="1323" t="str">
        <f t="shared" si="2893"/>
        <v/>
      </c>
      <c r="CM776" s="1322" t="str">
        <f t="shared" si="2893"/>
        <v/>
      </c>
      <c r="CN776" s="539" t="str">
        <f t="shared" si="2891"/>
        <v/>
      </c>
      <c r="CO776" s="540" t="str">
        <f t="shared" si="2891"/>
        <v/>
      </c>
      <c r="CP776" s="541" t="str">
        <f t="shared" si="2891"/>
        <v/>
      </c>
      <c r="CQ776" s="541" t="str">
        <f t="shared" si="2891"/>
        <v/>
      </c>
      <c r="CR776" s="541" t="str">
        <f t="shared" si="2891"/>
        <v/>
      </c>
      <c r="CS776" s="541" t="str">
        <f t="shared" si="2891"/>
        <v/>
      </c>
      <c r="CT776" s="541" t="str">
        <f t="shared" si="2891"/>
        <v/>
      </c>
      <c r="CU776" s="542" t="str">
        <f t="shared" si="2891"/>
        <v/>
      </c>
      <c r="CV776" s="542" t="str">
        <f t="shared" si="2891"/>
        <v/>
      </c>
      <c r="CW776" s="542" t="str">
        <f t="shared" si="2891"/>
        <v/>
      </c>
      <c r="CX776" s="541" t="str">
        <f t="shared" si="2892"/>
        <v/>
      </c>
      <c r="CY776" s="541" t="str">
        <f t="shared" si="2892"/>
        <v/>
      </c>
      <c r="CZ776" s="541" t="str">
        <f t="shared" si="2892"/>
        <v/>
      </c>
      <c r="DA776" s="541" t="str">
        <f t="shared" si="2892"/>
        <v/>
      </c>
      <c r="DB776" s="541" t="str">
        <f t="shared" si="2892"/>
        <v/>
      </c>
      <c r="DC776" s="540" t="str">
        <f t="shared" si="2892"/>
        <v/>
      </c>
      <c r="DD776" s="539" t="str">
        <f t="shared" si="2892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4">IF(DE778&lt;3,"",(SUM(B778:R778)-MIN(B778:R778)-MAX(B778:R778))/(DE778-2))</f>
        <v/>
      </c>
      <c r="CA778" s="588" t="str">
        <f t="shared" ref="CA778:CA785" si="2895">IF(DF778&lt;3,"",(SUM(T778:AJ778)-MIN(T778:AJ778)-MAX(T778:AJ778))/(DF778-2))</f>
        <v/>
      </c>
      <c r="CB778" s="588" t="str">
        <f t="shared" ref="CB778:CB785" si="2896">IF(DG778&lt;3,"",(SUM(AL778:BB778)-MIN(AL778:BB778)-MAX(AL778:BB778))/(DG778-2))</f>
        <v/>
      </c>
      <c r="CC778" s="679" t="str">
        <f t="shared" ref="CC778:CC785" si="2897">IF(DH778&lt;3,"",(SUM(BD778:BT778)-MIN(BD778:BT778)-MAX(BD778:BT778))/(DH778-2))</f>
        <v/>
      </c>
      <c r="CD778" s="1322" t="str">
        <f t="shared" ref="CD778:CM778" si="28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8"/>
        <v/>
      </c>
      <c r="CF778" s="1323" t="str">
        <f t="shared" si="2898"/>
        <v/>
      </c>
      <c r="CG778" s="1323" t="str">
        <f t="shared" si="2898"/>
        <v/>
      </c>
      <c r="CH778" s="1324" t="str">
        <f t="shared" si="2898"/>
        <v/>
      </c>
      <c r="CI778" s="1323" t="str">
        <f t="shared" si="2898"/>
        <v/>
      </c>
      <c r="CJ778" s="1323" t="str">
        <f t="shared" si="2898"/>
        <v/>
      </c>
      <c r="CK778" s="1323" t="str">
        <f t="shared" si="2898"/>
        <v/>
      </c>
      <c r="CL778" s="1323" t="str">
        <f t="shared" si="2898"/>
        <v/>
      </c>
      <c r="CM778" s="1322" t="str">
        <f t="shared" si="2898"/>
        <v/>
      </c>
      <c r="CN778" s="539" t="str">
        <f t="shared" ref="CN778:CN785" si="289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6">COUNT(B778:R778)</f>
        <v>0</v>
      </c>
      <c r="DF778" s="98">
        <f t="shared" ref="DF778:DF785" si="2917">COUNT(T778:AJ778)</f>
        <v>0</v>
      </c>
      <c r="DG778" s="98">
        <f t="shared" ref="DG778:DG785" si="2918">COUNT(AL778:BB778)</f>
        <v>0</v>
      </c>
      <c r="DH778" s="98">
        <f t="shared" ref="DH778:DH785" si="2919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4"/>
        <v/>
      </c>
      <c r="CA779" s="588" t="str">
        <f t="shared" si="2895"/>
        <v/>
      </c>
      <c r="CB779" s="588" t="str">
        <f t="shared" si="2896"/>
        <v/>
      </c>
      <c r="CC779" s="679" t="str">
        <f t="shared" si="2897"/>
        <v/>
      </c>
      <c r="CD779" s="1322" t="str">
        <f t="shared" ref="CD779:CD785" si="29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21"/>
        <v/>
      </c>
      <c r="CG779" s="1323" t="str">
        <f t="shared" si="2921"/>
        <v/>
      </c>
      <c r="CH779" s="1324" t="str">
        <f t="shared" si="2921"/>
        <v/>
      </c>
      <c r="CI779" s="1323" t="str">
        <f t="shared" si="2921"/>
        <v/>
      </c>
      <c r="CJ779" s="1323" t="str">
        <f t="shared" si="2921"/>
        <v/>
      </c>
      <c r="CK779" s="1323" t="str">
        <f t="shared" si="2921"/>
        <v/>
      </c>
      <c r="CL779" s="1323" t="str">
        <f t="shared" si="2921"/>
        <v/>
      </c>
      <c r="CM779" s="1322" t="str">
        <f t="shared" si="2921"/>
        <v/>
      </c>
      <c r="CN779" s="539" t="str">
        <f t="shared" si="2899"/>
        <v/>
      </c>
      <c r="CO779" s="540" t="str">
        <f t="shared" si="2900"/>
        <v/>
      </c>
      <c r="CP779" s="541" t="str">
        <f t="shared" si="2901"/>
        <v/>
      </c>
      <c r="CQ779" s="541" t="str">
        <f t="shared" si="2902"/>
        <v/>
      </c>
      <c r="CR779" s="541" t="str">
        <f t="shared" si="2903"/>
        <v/>
      </c>
      <c r="CS779" s="541" t="str">
        <f t="shared" si="2904"/>
        <v/>
      </c>
      <c r="CT779" s="541" t="str">
        <f t="shared" si="2905"/>
        <v/>
      </c>
      <c r="CU779" s="542" t="str">
        <f t="shared" si="2906"/>
        <v/>
      </c>
      <c r="CV779" s="542" t="str">
        <f t="shared" si="2907"/>
        <v/>
      </c>
      <c r="CW779" s="542" t="str">
        <f t="shared" si="2908"/>
        <v/>
      </c>
      <c r="CX779" s="541" t="str">
        <f t="shared" si="2909"/>
        <v/>
      </c>
      <c r="CY779" s="541" t="str">
        <f t="shared" si="2910"/>
        <v/>
      </c>
      <c r="CZ779" s="541" t="str">
        <f t="shared" si="2911"/>
        <v/>
      </c>
      <c r="DA779" s="541" t="str">
        <f t="shared" si="2912"/>
        <v/>
      </c>
      <c r="DB779" s="541" t="str">
        <f t="shared" si="2913"/>
        <v/>
      </c>
      <c r="DC779" s="540" t="str">
        <f t="shared" si="2914"/>
        <v/>
      </c>
      <c r="DD779" s="539" t="str">
        <f t="shared" si="2915"/>
        <v/>
      </c>
      <c r="DE779" s="644">
        <f t="shared" si="2916"/>
        <v>0</v>
      </c>
      <c r="DF779" s="98">
        <f t="shared" si="2917"/>
        <v>0</v>
      </c>
      <c r="DG779" s="98">
        <f t="shared" si="2918"/>
        <v>0</v>
      </c>
      <c r="DH779" s="98">
        <f t="shared" si="2919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4"/>
        <v/>
      </c>
      <c r="CA780" s="588" t="str">
        <f t="shared" si="2895"/>
        <v/>
      </c>
      <c r="CB780" s="588" t="str">
        <f t="shared" si="2896"/>
        <v/>
      </c>
      <c r="CC780" s="679" t="str">
        <f t="shared" si="2897"/>
        <v/>
      </c>
      <c r="CD780" s="1322" t="str">
        <f t="shared" si="2920"/>
        <v/>
      </c>
      <c r="CE780" s="1323" t="str">
        <f t="shared" si="2921"/>
        <v/>
      </c>
      <c r="CF780" s="1323" t="str">
        <f t="shared" si="2921"/>
        <v/>
      </c>
      <c r="CG780" s="1323" t="str">
        <f t="shared" si="2921"/>
        <v/>
      </c>
      <c r="CH780" s="1324" t="str">
        <f t="shared" si="2921"/>
        <v/>
      </c>
      <c r="CI780" s="1323" t="str">
        <f t="shared" si="2921"/>
        <v/>
      </c>
      <c r="CJ780" s="1323" t="str">
        <f t="shared" si="2921"/>
        <v/>
      </c>
      <c r="CK780" s="1323" t="str">
        <f t="shared" si="2921"/>
        <v/>
      </c>
      <c r="CL780" s="1323" t="str">
        <f t="shared" si="2921"/>
        <v/>
      </c>
      <c r="CM780" s="1322" t="str">
        <f t="shared" si="2921"/>
        <v/>
      </c>
      <c r="CN780" s="539" t="str">
        <f t="shared" si="2899"/>
        <v/>
      </c>
      <c r="CO780" s="540" t="str">
        <f t="shared" si="2900"/>
        <v/>
      </c>
      <c r="CP780" s="541" t="str">
        <f t="shared" si="2901"/>
        <v/>
      </c>
      <c r="CQ780" s="541" t="str">
        <f t="shared" si="2902"/>
        <v/>
      </c>
      <c r="CR780" s="541" t="str">
        <f t="shared" si="2903"/>
        <v/>
      </c>
      <c r="CS780" s="541" t="str">
        <f t="shared" si="2904"/>
        <v/>
      </c>
      <c r="CT780" s="541" t="str">
        <f t="shared" si="2905"/>
        <v/>
      </c>
      <c r="CU780" s="542" t="str">
        <f t="shared" si="2906"/>
        <v/>
      </c>
      <c r="CV780" s="542" t="str">
        <f t="shared" si="2907"/>
        <v/>
      </c>
      <c r="CW780" s="542" t="str">
        <f t="shared" si="2908"/>
        <v/>
      </c>
      <c r="CX780" s="541" t="str">
        <f t="shared" si="2909"/>
        <v/>
      </c>
      <c r="CY780" s="541" t="str">
        <f t="shared" si="2910"/>
        <v/>
      </c>
      <c r="CZ780" s="541" t="str">
        <f t="shared" si="2911"/>
        <v/>
      </c>
      <c r="DA780" s="541" t="str">
        <f t="shared" si="2912"/>
        <v/>
      </c>
      <c r="DB780" s="541" t="str">
        <f t="shared" si="2913"/>
        <v/>
      </c>
      <c r="DC780" s="540" t="str">
        <f t="shared" si="2914"/>
        <v/>
      </c>
      <c r="DD780" s="539" t="str">
        <f t="shared" si="2915"/>
        <v/>
      </c>
      <c r="DE780" s="644">
        <f t="shared" si="2916"/>
        <v>0</v>
      </c>
      <c r="DF780" s="98">
        <f t="shared" si="2917"/>
        <v>0</v>
      </c>
      <c r="DG780" s="98">
        <f t="shared" si="2918"/>
        <v>0</v>
      </c>
      <c r="DH780" s="98">
        <f t="shared" si="2919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2">IF(B778="","",B778*B779*B780)</f>
        <v/>
      </c>
      <c r="C781" s="598" t="str">
        <f t="shared" si="2922"/>
        <v/>
      </c>
      <c r="D781" s="598" t="str">
        <f t="shared" si="2922"/>
        <v/>
      </c>
      <c r="E781" s="598" t="str">
        <f t="shared" si="2922"/>
        <v/>
      </c>
      <c r="F781" s="598" t="str">
        <f t="shared" si="2922"/>
        <v/>
      </c>
      <c r="G781" s="598" t="str">
        <f t="shared" si="2922"/>
        <v/>
      </c>
      <c r="H781" s="598" t="str">
        <f t="shared" si="2922"/>
        <v/>
      </c>
      <c r="I781" s="598" t="str">
        <f t="shared" si="2922"/>
        <v/>
      </c>
      <c r="J781" s="598" t="str">
        <f t="shared" si="2922"/>
        <v/>
      </c>
      <c r="K781" s="598" t="str">
        <f t="shared" si="2922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3">IF(T778="","",T778*T779*T780)</f>
        <v/>
      </c>
      <c r="U781" s="598" t="str">
        <f t="shared" si="2923"/>
        <v/>
      </c>
      <c r="V781" s="598" t="str">
        <f t="shared" si="2923"/>
        <v/>
      </c>
      <c r="W781" s="598" t="str">
        <f t="shared" si="2923"/>
        <v/>
      </c>
      <c r="X781" s="598" t="str">
        <f t="shared" si="2923"/>
        <v/>
      </c>
      <c r="Y781" s="598" t="str">
        <f t="shared" si="2923"/>
        <v/>
      </c>
      <c r="Z781" s="598" t="str">
        <f t="shared" si="2923"/>
        <v/>
      </c>
      <c r="AA781" s="598" t="str">
        <f t="shared" si="2923"/>
        <v/>
      </c>
      <c r="AB781" s="598" t="str">
        <f t="shared" si="2923"/>
        <v/>
      </c>
      <c r="AC781" s="598" t="str">
        <f t="shared" si="2923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4">IF(AL778="","",AL778*AL779*AL780)</f>
        <v/>
      </c>
      <c r="AM781" s="598" t="str">
        <f t="shared" si="2924"/>
        <v/>
      </c>
      <c r="AN781" s="598" t="str">
        <f t="shared" si="2924"/>
        <v/>
      </c>
      <c r="AO781" s="598" t="str">
        <f t="shared" si="2924"/>
        <v/>
      </c>
      <c r="AP781" s="598" t="str">
        <f t="shared" si="2924"/>
        <v/>
      </c>
      <c r="AQ781" s="598" t="str">
        <f t="shared" si="2924"/>
        <v/>
      </c>
      <c r="AR781" s="598" t="str">
        <f t="shared" si="2924"/>
        <v/>
      </c>
      <c r="AS781" s="598" t="str">
        <f t="shared" si="2924"/>
        <v/>
      </c>
      <c r="AT781" s="598" t="str">
        <f t="shared" si="2924"/>
        <v/>
      </c>
      <c r="AU781" s="598" t="str">
        <f t="shared" si="2924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5">IF(BD778="","",BD778*BD779*BD780)</f>
        <v/>
      </c>
      <c r="BE781" s="598" t="str">
        <f t="shared" si="2925"/>
        <v/>
      </c>
      <c r="BF781" s="598" t="str">
        <f t="shared" si="2925"/>
        <v/>
      </c>
      <c r="BG781" s="598" t="str">
        <f t="shared" si="2925"/>
        <v/>
      </c>
      <c r="BH781" s="598" t="str">
        <f t="shared" si="2925"/>
        <v/>
      </c>
      <c r="BI781" s="598" t="str">
        <f t="shared" si="2925"/>
        <v/>
      </c>
      <c r="BJ781" s="598" t="str">
        <f t="shared" si="2925"/>
        <v/>
      </c>
      <c r="BK781" s="598" t="str">
        <f t="shared" si="2925"/>
        <v/>
      </c>
      <c r="BL781" s="598" t="str">
        <f t="shared" si="2925"/>
        <v/>
      </c>
      <c r="BM781" s="598" t="str">
        <f t="shared" si="2925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4"/>
        <v/>
      </c>
      <c r="CA781" s="588" t="str">
        <f t="shared" si="2895"/>
        <v/>
      </c>
      <c r="CB781" s="588" t="str">
        <f t="shared" si="2896"/>
        <v/>
      </c>
      <c r="CC781" s="679" t="str">
        <f t="shared" si="2897"/>
        <v/>
      </c>
      <c r="CD781" s="1322" t="str">
        <f t="shared" si="2920"/>
        <v/>
      </c>
      <c r="CE781" s="1323" t="str">
        <f t="shared" si="2921"/>
        <v/>
      </c>
      <c r="CF781" s="1323" t="str">
        <f t="shared" si="2921"/>
        <v/>
      </c>
      <c r="CG781" s="1323" t="str">
        <f t="shared" si="2921"/>
        <v/>
      </c>
      <c r="CH781" s="1324" t="str">
        <f t="shared" si="2921"/>
        <v/>
      </c>
      <c r="CI781" s="1323" t="str">
        <f t="shared" si="2921"/>
        <v/>
      </c>
      <c r="CJ781" s="1323" t="str">
        <f t="shared" si="2921"/>
        <v/>
      </c>
      <c r="CK781" s="1323" t="str">
        <f t="shared" si="2921"/>
        <v/>
      </c>
      <c r="CL781" s="1323" t="str">
        <f t="shared" si="2921"/>
        <v/>
      </c>
      <c r="CM781" s="1322" t="str">
        <f t="shared" si="2921"/>
        <v/>
      </c>
      <c r="CN781" s="539" t="str">
        <f t="shared" si="2899"/>
        <v/>
      </c>
      <c r="CO781" s="540" t="str">
        <f t="shared" si="2900"/>
        <v/>
      </c>
      <c r="CP781" s="541" t="str">
        <f t="shared" si="2901"/>
        <v/>
      </c>
      <c r="CQ781" s="541" t="str">
        <f t="shared" si="2902"/>
        <v/>
      </c>
      <c r="CR781" s="541" t="str">
        <f t="shared" si="2903"/>
        <v/>
      </c>
      <c r="CS781" s="541" t="str">
        <f t="shared" si="2904"/>
        <v/>
      </c>
      <c r="CT781" s="541" t="str">
        <f t="shared" si="2905"/>
        <v/>
      </c>
      <c r="CU781" s="542" t="str">
        <f t="shared" si="2906"/>
        <v/>
      </c>
      <c r="CV781" s="542" t="str">
        <f t="shared" si="2907"/>
        <v/>
      </c>
      <c r="CW781" s="542" t="str">
        <f t="shared" si="2908"/>
        <v/>
      </c>
      <c r="CX781" s="541" t="str">
        <f t="shared" si="2909"/>
        <v/>
      </c>
      <c r="CY781" s="541" t="str">
        <f t="shared" si="2910"/>
        <v/>
      </c>
      <c r="CZ781" s="541" t="str">
        <f t="shared" si="2911"/>
        <v/>
      </c>
      <c r="DA781" s="541" t="str">
        <f t="shared" si="2912"/>
        <v/>
      </c>
      <c r="DB781" s="541" t="str">
        <f t="shared" si="2913"/>
        <v/>
      </c>
      <c r="DC781" s="540" t="str">
        <f t="shared" si="2914"/>
        <v/>
      </c>
      <c r="DD781" s="539" t="str">
        <f t="shared" si="2915"/>
        <v/>
      </c>
      <c r="DE781" s="644">
        <f t="shared" si="2916"/>
        <v>0</v>
      </c>
      <c r="DF781" s="98">
        <f t="shared" si="2917"/>
        <v>0</v>
      </c>
      <c r="DG781" s="98">
        <f t="shared" si="2918"/>
        <v>0</v>
      </c>
      <c r="DH781" s="98">
        <f t="shared" si="2919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4"/>
        <v>600</v>
      </c>
      <c r="CA782" s="588">
        <f t="shared" si="2895"/>
        <v>925</v>
      </c>
      <c r="CB782" s="588" t="str">
        <f t="shared" si="2896"/>
        <v/>
      </c>
      <c r="CC782" s="679" t="str">
        <f t="shared" si="2897"/>
        <v/>
      </c>
      <c r="CD782" s="1322" t="str">
        <f t="shared" si="2920"/>
        <v/>
      </c>
      <c r="CE782" s="1323" t="str">
        <f t="shared" si="2921"/>
        <v/>
      </c>
      <c r="CF782" s="1323" t="str">
        <f t="shared" si="2921"/>
        <v/>
      </c>
      <c r="CG782" s="1323" t="str">
        <f t="shared" si="2921"/>
        <v/>
      </c>
      <c r="CH782" s="1324" t="str">
        <f t="shared" si="2921"/>
        <v/>
      </c>
      <c r="CI782" s="1323" t="str">
        <f t="shared" si="2921"/>
        <v/>
      </c>
      <c r="CJ782" s="1323" t="str">
        <f t="shared" si="2921"/>
        <v/>
      </c>
      <c r="CK782" s="1323" t="str">
        <f t="shared" si="2921"/>
        <v/>
      </c>
      <c r="CL782" s="1323" t="str">
        <f t="shared" si="2921"/>
        <v/>
      </c>
      <c r="CM782" s="1322" t="str">
        <f t="shared" si="2921"/>
        <v/>
      </c>
      <c r="CN782" s="539" t="str">
        <f t="shared" si="2899"/>
        <v/>
      </c>
      <c r="CO782" s="540" t="str">
        <f t="shared" si="2900"/>
        <v/>
      </c>
      <c r="CP782" s="541" t="str">
        <f t="shared" si="2901"/>
        <v/>
      </c>
      <c r="CQ782" s="541" t="str">
        <f t="shared" si="2902"/>
        <v/>
      </c>
      <c r="CR782" s="541" t="str">
        <f t="shared" si="2903"/>
        <v/>
      </c>
      <c r="CS782" s="541" t="str">
        <f t="shared" si="2904"/>
        <v/>
      </c>
      <c r="CT782" s="541" t="str">
        <f t="shared" si="2905"/>
        <v/>
      </c>
      <c r="CU782" s="542" t="str">
        <f t="shared" si="2906"/>
        <v/>
      </c>
      <c r="CV782" s="542" t="str">
        <f t="shared" si="2907"/>
        <v/>
      </c>
      <c r="CW782" s="542" t="str">
        <f t="shared" si="2908"/>
        <v/>
      </c>
      <c r="CX782" s="541" t="str">
        <f t="shared" si="2909"/>
        <v/>
      </c>
      <c r="CY782" s="541" t="str">
        <f t="shared" si="2910"/>
        <v/>
      </c>
      <c r="CZ782" s="541" t="str">
        <f t="shared" si="2911"/>
        <v/>
      </c>
      <c r="DA782" s="541" t="str">
        <f t="shared" si="2912"/>
        <v/>
      </c>
      <c r="DB782" s="541" t="str">
        <f t="shared" si="2913"/>
        <v/>
      </c>
      <c r="DC782" s="540" t="str">
        <f t="shared" si="2914"/>
        <v/>
      </c>
      <c r="DD782" s="539" t="str">
        <f t="shared" si="2915"/>
        <v/>
      </c>
      <c r="DE782" s="644">
        <f t="shared" si="2916"/>
        <v>4</v>
      </c>
      <c r="DF782" s="98">
        <f t="shared" si="2917"/>
        <v>4</v>
      </c>
      <c r="DG782" s="98">
        <f t="shared" si="2918"/>
        <v>0</v>
      </c>
      <c r="DH782" s="98">
        <f t="shared" si="2919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4"/>
        <v/>
      </c>
      <c r="CA783" s="588" t="str">
        <f t="shared" si="2895"/>
        <v/>
      </c>
      <c r="CB783" s="588" t="str">
        <f t="shared" si="2896"/>
        <v/>
      </c>
      <c r="CC783" s="679" t="str">
        <f t="shared" si="2897"/>
        <v/>
      </c>
      <c r="CD783" s="1322" t="str">
        <f t="shared" si="2920"/>
        <v/>
      </c>
      <c r="CE783" s="1323" t="str">
        <f t="shared" si="2921"/>
        <v/>
      </c>
      <c r="CF783" s="1323" t="str">
        <f t="shared" si="2921"/>
        <v/>
      </c>
      <c r="CG783" s="1323" t="str">
        <f t="shared" si="2921"/>
        <v/>
      </c>
      <c r="CH783" s="1324" t="str">
        <f t="shared" si="2921"/>
        <v/>
      </c>
      <c r="CI783" s="1323" t="str">
        <f t="shared" si="2921"/>
        <v/>
      </c>
      <c r="CJ783" s="1323" t="str">
        <f t="shared" si="2921"/>
        <v/>
      </c>
      <c r="CK783" s="1323" t="str">
        <f t="shared" si="2921"/>
        <v/>
      </c>
      <c r="CL783" s="1323" t="str">
        <f t="shared" si="2921"/>
        <v/>
      </c>
      <c r="CM783" s="1322" t="str">
        <f t="shared" si="2921"/>
        <v/>
      </c>
      <c r="CN783" s="539" t="str">
        <f t="shared" si="2899"/>
        <v/>
      </c>
      <c r="CO783" s="540" t="str">
        <f t="shared" si="2900"/>
        <v/>
      </c>
      <c r="CP783" s="541" t="str">
        <f t="shared" si="2901"/>
        <v/>
      </c>
      <c r="CQ783" s="541" t="str">
        <f t="shared" si="2902"/>
        <v/>
      </c>
      <c r="CR783" s="541" t="str">
        <f t="shared" si="2903"/>
        <v/>
      </c>
      <c r="CS783" s="541" t="str">
        <f t="shared" si="2904"/>
        <v/>
      </c>
      <c r="CT783" s="541" t="str">
        <f t="shared" si="2905"/>
        <v/>
      </c>
      <c r="CU783" s="542" t="str">
        <f t="shared" si="2906"/>
        <v/>
      </c>
      <c r="CV783" s="542" t="str">
        <f t="shared" si="2907"/>
        <v/>
      </c>
      <c r="CW783" s="542" t="str">
        <f t="shared" si="2908"/>
        <v/>
      </c>
      <c r="CX783" s="541" t="str">
        <f t="shared" si="2909"/>
        <v/>
      </c>
      <c r="CY783" s="541" t="str">
        <f t="shared" si="2910"/>
        <v/>
      </c>
      <c r="CZ783" s="541" t="str">
        <f t="shared" si="2911"/>
        <v/>
      </c>
      <c r="DA783" s="541" t="str">
        <f t="shared" si="2912"/>
        <v/>
      </c>
      <c r="DB783" s="541" t="str">
        <f t="shared" si="2913"/>
        <v/>
      </c>
      <c r="DC783" s="540" t="str">
        <f t="shared" si="2914"/>
        <v/>
      </c>
      <c r="DD783" s="539" t="str">
        <f t="shared" si="2915"/>
        <v/>
      </c>
      <c r="DE783" s="644">
        <f t="shared" si="2916"/>
        <v>0</v>
      </c>
      <c r="DF783" s="98">
        <f t="shared" si="2917"/>
        <v>0</v>
      </c>
      <c r="DG783" s="98">
        <f t="shared" si="2918"/>
        <v>0</v>
      </c>
      <c r="DH783" s="98">
        <f t="shared" si="2919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4"/>
        <v>295</v>
      </c>
      <c r="CA784" s="588">
        <f t="shared" si="2895"/>
        <v>281.42857142857144</v>
      </c>
      <c r="CB784" s="588">
        <f t="shared" si="2896"/>
        <v>192.14285714285714</v>
      </c>
      <c r="CC784" s="679" t="str">
        <f t="shared" si="2897"/>
        <v/>
      </c>
      <c r="CD784" s="1322">
        <f t="shared" si="2920"/>
        <v>60</v>
      </c>
      <c r="CE784" s="1323">
        <f t="shared" si="2921"/>
        <v>75</v>
      </c>
      <c r="CF784" s="1323">
        <f t="shared" si="2921"/>
        <v>100</v>
      </c>
      <c r="CG784" s="1323">
        <f t="shared" si="2921"/>
        <v>120</v>
      </c>
      <c r="CH784" s="1324">
        <f t="shared" si="2921"/>
        <v>200</v>
      </c>
      <c r="CI784" s="1323">
        <f t="shared" si="2921"/>
        <v>200</v>
      </c>
      <c r="CJ784" s="1323">
        <f t="shared" si="2921"/>
        <v>250</v>
      </c>
      <c r="CK784" s="1323">
        <f t="shared" si="2921"/>
        <v>400</v>
      </c>
      <c r="CL784" s="1323">
        <f t="shared" si="2921"/>
        <v>400</v>
      </c>
      <c r="CM784" s="1322" t="str">
        <f t="shared" si="2921"/>
        <v/>
      </c>
      <c r="CN784" s="539" t="str">
        <f t="shared" si="2899"/>
        <v/>
      </c>
      <c r="CO784" s="540" t="str">
        <f t="shared" si="2900"/>
        <v/>
      </c>
      <c r="CP784" s="541" t="str">
        <f t="shared" si="2901"/>
        <v/>
      </c>
      <c r="CQ784" s="541" t="str">
        <f t="shared" si="2902"/>
        <v/>
      </c>
      <c r="CR784" s="541" t="str">
        <f t="shared" si="2903"/>
        <v/>
      </c>
      <c r="CS784" s="541" t="str">
        <f t="shared" si="2904"/>
        <v/>
      </c>
      <c r="CT784" s="541" t="str">
        <f t="shared" si="2905"/>
        <v/>
      </c>
      <c r="CU784" s="542" t="str">
        <f t="shared" si="2906"/>
        <v/>
      </c>
      <c r="CV784" s="542" t="str">
        <f t="shared" si="2907"/>
        <v/>
      </c>
      <c r="CW784" s="542" t="str">
        <f t="shared" si="2908"/>
        <v/>
      </c>
      <c r="CX784" s="541" t="str">
        <f t="shared" si="2909"/>
        <v/>
      </c>
      <c r="CY784" s="541" t="str">
        <f t="shared" si="2910"/>
        <v/>
      </c>
      <c r="CZ784" s="541" t="str">
        <f t="shared" si="2911"/>
        <v/>
      </c>
      <c r="DA784" s="541" t="str">
        <f t="shared" si="2912"/>
        <v/>
      </c>
      <c r="DB784" s="541" t="str">
        <f t="shared" si="2913"/>
        <v/>
      </c>
      <c r="DC784" s="540" t="str">
        <f t="shared" si="2914"/>
        <v/>
      </c>
      <c r="DD784" s="539" t="str">
        <f t="shared" si="2915"/>
        <v/>
      </c>
      <c r="DE784" s="644">
        <f t="shared" si="2916"/>
        <v>8</v>
      </c>
      <c r="DF784" s="98">
        <f t="shared" si="2917"/>
        <v>9</v>
      </c>
      <c r="DG784" s="98">
        <f t="shared" si="2918"/>
        <v>9</v>
      </c>
      <c r="DH784" s="98">
        <f t="shared" si="2919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4"/>
        <v/>
      </c>
      <c r="CA785" s="588" t="str">
        <f t="shared" si="2895"/>
        <v/>
      </c>
      <c r="CB785" s="588" t="str">
        <f t="shared" si="2896"/>
        <v/>
      </c>
      <c r="CC785" s="679" t="str">
        <f t="shared" si="2897"/>
        <v/>
      </c>
      <c r="CD785" s="1322" t="str">
        <f t="shared" si="2920"/>
        <v/>
      </c>
      <c r="CE785" s="1323" t="str">
        <f t="shared" si="2921"/>
        <v/>
      </c>
      <c r="CF785" s="1323" t="str">
        <f t="shared" si="2921"/>
        <v/>
      </c>
      <c r="CG785" s="1323" t="str">
        <f t="shared" si="2921"/>
        <v/>
      </c>
      <c r="CH785" s="1324" t="str">
        <f t="shared" si="2921"/>
        <v/>
      </c>
      <c r="CI785" s="1323" t="str">
        <f t="shared" si="2921"/>
        <v/>
      </c>
      <c r="CJ785" s="1323" t="str">
        <f t="shared" si="2921"/>
        <v/>
      </c>
      <c r="CK785" s="1323" t="str">
        <f t="shared" si="2921"/>
        <v/>
      </c>
      <c r="CL785" s="1323" t="str">
        <f t="shared" si="2921"/>
        <v/>
      </c>
      <c r="CM785" s="1322" t="str">
        <f t="shared" si="2921"/>
        <v/>
      </c>
      <c r="CN785" s="539" t="str">
        <f t="shared" si="2899"/>
        <v/>
      </c>
      <c r="CO785" s="540" t="str">
        <f t="shared" si="2900"/>
        <v/>
      </c>
      <c r="CP785" s="541" t="str">
        <f t="shared" si="2901"/>
        <v/>
      </c>
      <c r="CQ785" s="541" t="str">
        <f t="shared" si="2902"/>
        <v/>
      </c>
      <c r="CR785" s="541" t="str">
        <f t="shared" si="2903"/>
        <v/>
      </c>
      <c r="CS785" s="541" t="str">
        <f t="shared" si="2904"/>
        <v/>
      </c>
      <c r="CT785" s="541" t="str">
        <f t="shared" si="2905"/>
        <v/>
      </c>
      <c r="CU785" s="542" t="str">
        <f t="shared" si="2906"/>
        <v/>
      </c>
      <c r="CV785" s="542" t="str">
        <f t="shared" si="2907"/>
        <v/>
      </c>
      <c r="CW785" s="542" t="str">
        <f t="shared" si="2908"/>
        <v/>
      </c>
      <c r="CX785" s="541" t="str">
        <f t="shared" si="2909"/>
        <v/>
      </c>
      <c r="CY785" s="541" t="str">
        <f t="shared" si="2910"/>
        <v/>
      </c>
      <c r="CZ785" s="541" t="str">
        <f t="shared" si="2911"/>
        <v/>
      </c>
      <c r="DA785" s="541" t="str">
        <f t="shared" si="2912"/>
        <v/>
      </c>
      <c r="DB785" s="541" t="str">
        <f t="shared" si="2913"/>
        <v/>
      </c>
      <c r="DC785" s="540" t="str">
        <f t="shared" si="2914"/>
        <v/>
      </c>
      <c r="DD785" s="539" t="str">
        <f t="shared" si="2915"/>
        <v/>
      </c>
      <c r="DE785" s="644">
        <f t="shared" si="2916"/>
        <v>0</v>
      </c>
      <c r="DF785" s="98">
        <f t="shared" si="2917"/>
        <v>0</v>
      </c>
      <c r="DG785" s="98">
        <f t="shared" si="2918"/>
        <v>0</v>
      </c>
      <c r="DH785" s="98">
        <f t="shared" si="2919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6">IF(DE787&lt;3,"",(SUM(B787:R787)-MIN(B787:R787)-MAX(B787:R787))/(DE787-2))</f>
        <v/>
      </c>
      <c r="CA787" s="588" t="str">
        <f t="shared" ref="CA787:CA806" si="2927">IF(DF787&lt;3,"",(SUM(T787:AJ787)-MIN(T787:AJ787)-MAX(T787:AJ787))/(DF787-2))</f>
        <v/>
      </c>
      <c r="CB787" s="588" t="str">
        <f t="shared" ref="CB787:CB806" si="2928">IF(DG787&lt;3,"",(SUM(AL787:BB787)-MIN(AL787:BB787)-MAX(AL787:BB787))/(DG787-2))</f>
        <v/>
      </c>
      <c r="CC787" s="679" t="str">
        <f t="shared" ref="CC787:CC806" si="2929">IF(DH787&lt;3,"",(SUM(BD787:BT787)-MIN(BD787:BT787)-MAX(BD787:BT787))/(DH787-2))</f>
        <v/>
      </c>
      <c r="CD787" s="1322" t="str">
        <f t="shared" ref="CD787:CM787" si="29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30"/>
        <v/>
      </c>
      <c r="CF787" s="1323" t="str">
        <f t="shared" si="2930"/>
        <v/>
      </c>
      <c r="CG787" s="1323" t="str">
        <f t="shared" si="2930"/>
        <v/>
      </c>
      <c r="CH787" s="1324" t="str">
        <f t="shared" si="2930"/>
        <v/>
      </c>
      <c r="CI787" s="1323" t="str">
        <f t="shared" si="2930"/>
        <v/>
      </c>
      <c r="CJ787" s="1323" t="str">
        <f t="shared" si="2930"/>
        <v/>
      </c>
      <c r="CK787" s="1323" t="str">
        <f t="shared" si="2930"/>
        <v/>
      </c>
      <c r="CL787" s="1323" t="str">
        <f t="shared" si="2930"/>
        <v/>
      </c>
      <c r="CM787" s="1322" t="str">
        <f t="shared" si="2930"/>
        <v/>
      </c>
      <c r="CN787" s="539" t="str">
        <f t="shared" ref="CN787:CN810" si="293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8">COUNT(B787:R787)</f>
        <v>0</v>
      </c>
      <c r="DF787" s="98">
        <f t="shared" ref="DF787:DF806" si="2949">COUNT(T787:AJ787)</f>
        <v>0</v>
      </c>
      <c r="DG787" s="98">
        <f t="shared" ref="DG787:DG806" si="2950">COUNT(AL787:BB787)</f>
        <v>0</v>
      </c>
      <c r="DH787" s="98">
        <f t="shared" ref="DH787:DH806" si="2951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6"/>
        <v/>
      </c>
      <c r="CA788" s="588" t="str">
        <f t="shared" si="2927"/>
        <v/>
      </c>
      <c r="CB788" s="588" t="str">
        <f t="shared" si="2928"/>
        <v/>
      </c>
      <c r="CC788" s="679" t="str">
        <f t="shared" si="2929"/>
        <v/>
      </c>
      <c r="CD788" s="1322" t="str">
        <f t="shared" ref="CD788:CD810" si="29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3"/>
        <v/>
      </c>
      <c r="CG788" s="1323" t="str">
        <f t="shared" si="2953"/>
        <v/>
      </c>
      <c r="CH788" s="1324" t="str">
        <f t="shared" si="2953"/>
        <v/>
      </c>
      <c r="CI788" s="1323" t="str">
        <f t="shared" si="2953"/>
        <v/>
      </c>
      <c r="CJ788" s="1323" t="str">
        <f t="shared" si="2953"/>
        <v/>
      </c>
      <c r="CK788" s="1323" t="str">
        <f t="shared" si="2953"/>
        <v/>
      </c>
      <c r="CL788" s="1323" t="str">
        <f t="shared" si="2953"/>
        <v/>
      </c>
      <c r="CM788" s="1322" t="str">
        <f t="shared" si="2953"/>
        <v/>
      </c>
      <c r="CN788" s="539" t="str">
        <f t="shared" si="2931"/>
        <v/>
      </c>
      <c r="CO788" s="540" t="str">
        <f t="shared" si="2932"/>
        <v/>
      </c>
      <c r="CP788" s="541" t="str">
        <f t="shared" si="2933"/>
        <v/>
      </c>
      <c r="CQ788" s="541" t="str">
        <f t="shared" si="2934"/>
        <v/>
      </c>
      <c r="CR788" s="541" t="str">
        <f t="shared" si="2935"/>
        <v/>
      </c>
      <c r="CS788" s="541" t="str">
        <f t="shared" si="2936"/>
        <v/>
      </c>
      <c r="CT788" s="541" t="str">
        <f t="shared" si="2937"/>
        <v/>
      </c>
      <c r="CU788" s="542" t="str">
        <f t="shared" si="2938"/>
        <v/>
      </c>
      <c r="CV788" s="542" t="str">
        <f t="shared" si="2939"/>
        <v/>
      </c>
      <c r="CW788" s="542" t="str">
        <f t="shared" si="2940"/>
        <v/>
      </c>
      <c r="CX788" s="541" t="str">
        <f t="shared" si="2941"/>
        <v/>
      </c>
      <c r="CY788" s="541" t="str">
        <f t="shared" si="2942"/>
        <v/>
      </c>
      <c r="CZ788" s="541" t="str">
        <f t="shared" si="2943"/>
        <v/>
      </c>
      <c r="DA788" s="541" t="str">
        <f t="shared" si="2944"/>
        <v/>
      </c>
      <c r="DB788" s="541" t="str">
        <f t="shared" si="2945"/>
        <v/>
      </c>
      <c r="DC788" s="540" t="str">
        <f t="shared" si="2946"/>
        <v/>
      </c>
      <c r="DD788" s="539" t="str">
        <f t="shared" si="2947"/>
        <v/>
      </c>
      <c r="DE788" s="644">
        <f t="shared" si="2948"/>
        <v>0</v>
      </c>
      <c r="DF788" s="98">
        <f t="shared" si="2949"/>
        <v>0</v>
      </c>
      <c r="DG788" s="98">
        <f t="shared" si="2950"/>
        <v>0</v>
      </c>
      <c r="DH788" s="98">
        <f t="shared" si="2951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6"/>
        <v/>
      </c>
      <c r="CA789" s="588" t="str">
        <f t="shared" si="2927"/>
        <v/>
      </c>
      <c r="CB789" s="588" t="str">
        <f t="shared" si="2928"/>
        <v/>
      </c>
      <c r="CC789" s="679" t="str">
        <f t="shared" si="2929"/>
        <v/>
      </c>
      <c r="CD789" s="1322" t="str">
        <f t="shared" si="2952"/>
        <v/>
      </c>
      <c r="CE789" s="1323" t="str">
        <f t="shared" si="2953"/>
        <v/>
      </c>
      <c r="CF789" s="1323" t="str">
        <f t="shared" si="2953"/>
        <v/>
      </c>
      <c r="CG789" s="1323" t="str">
        <f t="shared" si="2953"/>
        <v/>
      </c>
      <c r="CH789" s="1324" t="str">
        <f t="shared" si="2953"/>
        <v/>
      </c>
      <c r="CI789" s="1323" t="str">
        <f t="shared" si="2953"/>
        <v/>
      </c>
      <c r="CJ789" s="1323" t="str">
        <f t="shared" si="2953"/>
        <v/>
      </c>
      <c r="CK789" s="1323" t="str">
        <f t="shared" si="2953"/>
        <v/>
      </c>
      <c r="CL789" s="1323" t="str">
        <f t="shared" si="2953"/>
        <v/>
      </c>
      <c r="CM789" s="1322" t="str">
        <f t="shared" si="2953"/>
        <v/>
      </c>
      <c r="CN789" s="539" t="str">
        <f t="shared" si="2931"/>
        <v/>
      </c>
      <c r="CO789" s="540" t="str">
        <f t="shared" si="2932"/>
        <v/>
      </c>
      <c r="CP789" s="541" t="str">
        <f t="shared" si="2933"/>
        <v/>
      </c>
      <c r="CQ789" s="541" t="str">
        <f t="shared" si="2934"/>
        <v/>
      </c>
      <c r="CR789" s="541" t="str">
        <f t="shared" si="2935"/>
        <v/>
      </c>
      <c r="CS789" s="541" t="str">
        <f t="shared" si="2936"/>
        <v/>
      </c>
      <c r="CT789" s="541" t="str">
        <f t="shared" si="2937"/>
        <v/>
      </c>
      <c r="CU789" s="542" t="str">
        <f t="shared" si="2938"/>
        <v/>
      </c>
      <c r="CV789" s="542" t="str">
        <f t="shared" si="2939"/>
        <v/>
      </c>
      <c r="CW789" s="542" t="str">
        <f t="shared" si="2940"/>
        <v/>
      </c>
      <c r="CX789" s="541" t="str">
        <f t="shared" si="2941"/>
        <v/>
      </c>
      <c r="CY789" s="541" t="str">
        <f t="shared" si="2942"/>
        <v/>
      </c>
      <c r="CZ789" s="541" t="str">
        <f t="shared" si="2943"/>
        <v/>
      </c>
      <c r="DA789" s="541" t="str">
        <f t="shared" si="2944"/>
        <v/>
      </c>
      <c r="DB789" s="541" t="str">
        <f t="shared" si="2945"/>
        <v/>
      </c>
      <c r="DC789" s="540" t="str">
        <f t="shared" si="2946"/>
        <v/>
      </c>
      <c r="DD789" s="539" t="str">
        <f t="shared" si="2947"/>
        <v/>
      </c>
      <c r="DE789" s="644">
        <f t="shared" si="2948"/>
        <v>0</v>
      </c>
      <c r="DF789" s="98">
        <f t="shared" si="2949"/>
        <v>0</v>
      </c>
      <c r="DG789" s="98">
        <f t="shared" si="2950"/>
        <v>0</v>
      </c>
      <c r="DH789" s="98">
        <f t="shared" si="2951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4">IF(B787="","",B787*B788*B789)</f>
        <v/>
      </c>
      <c r="C790" s="598" t="str">
        <f t="shared" si="2954"/>
        <v/>
      </c>
      <c r="D790" s="598" t="str">
        <f t="shared" si="2954"/>
        <v/>
      </c>
      <c r="E790" s="598" t="str">
        <f t="shared" si="2954"/>
        <v/>
      </c>
      <c r="F790" s="598" t="str">
        <f t="shared" si="2954"/>
        <v/>
      </c>
      <c r="G790" s="598" t="str">
        <f t="shared" si="2954"/>
        <v/>
      </c>
      <c r="H790" s="598" t="str">
        <f t="shared" si="2954"/>
        <v/>
      </c>
      <c r="I790" s="598" t="str">
        <f t="shared" si="2954"/>
        <v/>
      </c>
      <c r="J790" s="598" t="str">
        <f t="shared" si="2954"/>
        <v/>
      </c>
      <c r="K790" s="598" t="str">
        <f t="shared" si="2954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5">IF(T787="","",T787*T788*T789)</f>
        <v/>
      </c>
      <c r="U790" s="598" t="str">
        <f t="shared" si="2955"/>
        <v/>
      </c>
      <c r="V790" s="598" t="str">
        <f t="shared" si="2955"/>
        <v/>
      </c>
      <c r="W790" s="598" t="str">
        <f t="shared" si="2955"/>
        <v/>
      </c>
      <c r="X790" s="598" t="str">
        <f t="shared" si="2955"/>
        <v/>
      </c>
      <c r="Y790" s="598" t="str">
        <f t="shared" si="2955"/>
        <v/>
      </c>
      <c r="Z790" s="598" t="str">
        <f t="shared" si="2955"/>
        <v/>
      </c>
      <c r="AA790" s="598" t="str">
        <f t="shared" si="2955"/>
        <v/>
      </c>
      <c r="AB790" s="598" t="str">
        <f t="shared" si="2955"/>
        <v/>
      </c>
      <c r="AC790" s="598" t="str">
        <f t="shared" si="2955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6">IF(AL787="","",AL787*AL788*AL789)</f>
        <v/>
      </c>
      <c r="AM790" s="598" t="str">
        <f t="shared" si="2956"/>
        <v/>
      </c>
      <c r="AN790" s="598" t="str">
        <f t="shared" si="2956"/>
        <v/>
      </c>
      <c r="AO790" s="598" t="str">
        <f t="shared" si="2956"/>
        <v/>
      </c>
      <c r="AP790" s="598" t="str">
        <f t="shared" si="2956"/>
        <v/>
      </c>
      <c r="AQ790" s="598" t="str">
        <f t="shared" si="2956"/>
        <v/>
      </c>
      <c r="AR790" s="598" t="str">
        <f t="shared" si="2956"/>
        <v/>
      </c>
      <c r="AS790" s="598" t="str">
        <f t="shared" si="2956"/>
        <v/>
      </c>
      <c r="AT790" s="598" t="str">
        <f t="shared" si="2956"/>
        <v/>
      </c>
      <c r="AU790" s="598" t="str">
        <f t="shared" si="2956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7">IF(BD787="","",BD787*BD788*BD789)</f>
        <v/>
      </c>
      <c r="BE790" s="598" t="str">
        <f t="shared" si="2957"/>
        <v/>
      </c>
      <c r="BF790" s="598" t="str">
        <f t="shared" si="2957"/>
        <v/>
      </c>
      <c r="BG790" s="598" t="str">
        <f t="shared" si="2957"/>
        <v/>
      </c>
      <c r="BH790" s="598" t="str">
        <f t="shared" si="2957"/>
        <v/>
      </c>
      <c r="BI790" s="598" t="str">
        <f t="shared" si="2957"/>
        <v/>
      </c>
      <c r="BJ790" s="598" t="str">
        <f t="shared" si="2957"/>
        <v/>
      </c>
      <c r="BK790" s="598" t="str">
        <f t="shared" si="2957"/>
        <v/>
      </c>
      <c r="BL790" s="598" t="str">
        <f t="shared" si="2957"/>
        <v/>
      </c>
      <c r="BM790" s="598" t="str">
        <f t="shared" si="2957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6"/>
        <v/>
      </c>
      <c r="CA790" s="588" t="str">
        <f t="shared" si="2927"/>
        <v/>
      </c>
      <c r="CB790" s="588" t="str">
        <f t="shared" si="2928"/>
        <v/>
      </c>
      <c r="CC790" s="679" t="str">
        <f t="shared" si="2929"/>
        <v/>
      </c>
      <c r="CD790" s="1322" t="str">
        <f t="shared" si="2952"/>
        <v/>
      </c>
      <c r="CE790" s="1323" t="str">
        <f t="shared" si="2953"/>
        <v/>
      </c>
      <c r="CF790" s="1323" t="str">
        <f t="shared" si="2953"/>
        <v/>
      </c>
      <c r="CG790" s="1323" t="str">
        <f t="shared" si="2953"/>
        <v/>
      </c>
      <c r="CH790" s="1324" t="str">
        <f t="shared" si="2953"/>
        <v/>
      </c>
      <c r="CI790" s="1323" t="str">
        <f t="shared" si="2953"/>
        <v/>
      </c>
      <c r="CJ790" s="1323" t="str">
        <f t="shared" si="2953"/>
        <v/>
      </c>
      <c r="CK790" s="1323" t="str">
        <f t="shared" si="2953"/>
        <v/>
      </c>
      <c r="CL790" s="1323" t="str">
        <f t="shared" si="2953"/>
        <v/>
      </c>
      <c r="CM790" s="1322" t="str">
        <f t="shared" si="2953"/>
        <v/>
      </c>
      <c r="CN790" s="539" t="str">
        <f t="shared" si="2931"/>
        <v/>
      </c>
      <c r="CO790" s="540" t="str">
        <f t="shared" si="2932"/>
        <v/>
      </c>
      <c r="CP790" s="541" t="str">
        <f t="shared" si="2933"/>
        <v/>
      </c>
      <c r="CQ790" s="541" t="str">
        <f t="shared" si="2934"/>
        <v/>
      </c>
      <c r="CR790" s="541" t="str">
        <f t="shared" si="2935"/>
        <v/>
      </c>
      <c r="CS790" s="541" t="str">
        <f t="shared" si="2936"/>
        <v/>
      </c>
      <c r="CT790" s="541" t="str">
        <f t="shared" si="2937"/>
        <v/>
      </c>
      <c r="CU790" s="542" t="str">
        <f t="shared" si="2938"/>
        <v/>
      </c>
      <c r="CV790" s="542" t="str">
        <f t="shared" si="2939"/>
        <v/>
      </c>
      <c r="CW790" s="542" t="str">
        <f t="shared" si="2940"/>
        <v/>
      </c>
      <c r="CX790" s="541" t="str">
        <f t="shared" si="2941"/>
        <v/>
      </c>
      <c r="CY790" s="541" t="str">
        <f t="shared" si="2942"/>
        <v/>
      </c>
      <c r="CZ790" s="541" t="str">
        <f t="shared" si="2943"/>
        <v/>
      </c>
      <c r="DA790" s="541" t="str">
        <f t="shared" si="2944"/>
        <v/>
      </c>
      <c r="DB790" s="541" t="str">
        <f t="shared" si="2945"/>
        <v/>
      </c>
      <c r="DC790" s="540" t="str">
        <f t="shared" si="2946"/>
        <v/>
      </c>
      <c r="DD790" s="539" t="str">
        <f t="shared" si="2947"/>
        <v/>
      </c>
      <c r="DE790" s="644">
        <f t="shared" si="2948"/>
        <v>0</v>
      </c>
      <c r="DF790" s="98">
        <f t="shared" si="2949"/>
        <v>0</v>
      </c>
      <c r="DG790" s="98">
        <f t="shared" si="2950"/>
        <v>0</v>
      </c>
      <c r="DH790" s="98">
        <f t="shared" si="2951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6"/>
        <v>300</v>
      </c>
      <c r="CA791" s="588">
        <f t="shared" si="2927"/>
        <v>400</v>
      </c>
      <c r="CB791" s="588">
        <f t="shared" si="2928"/>
        <v>300</v>
      </c>
      <c r="CC791" s="679" t="str">
        <f t="shared" si="2929"/>
        <v/>
      </c>
      <c r="CD791" s="1322" t="str">
        <f t="shared" si="2952"/>
        <v/>
      </c>
      <c r="CE791" s="1323" t="str">
        <f t="shared" si="2953"/>
        <v/>
      </c>
      <c r="CF791" s="1323" t="str">
        <f t="shared" si="2953"/>
        <v/>
      </c>
      <c r="CG791" s="1323">
        <f t="shared" si="2953"/>
        <v>250</v>
      </c>
      <c r="CH791" s="1324">
        <f t="shared" si="2953"/>
        <v>300</v>
      </c>
      <c r="CI791" s="1323">
        <f t="shared" si="2953"/>
        <v>600</v>
      </c>
      <c r="CJ791" s="1323" t="str">
        <f t="shared" si="2953"/>
        <v/>
      </c>
      <c r="CK791" s="1323" t="str">
        <f t="shared" si="2953"/>
        <v/>
      </c>
      <c r="CL791" s="1323" t="str">
        <f t="shared" si="2953"/>
        <v/>
      </c>
      <c r="CM791" s="1322" t="str">
        <f t="shared" si="2953"/>
        <v/>
      </c>
      <c r="CN791" s="539" t="str">
        <f t="shared" si="2931"/>
        <v/>
      </c>
      <c r="CO791" s="540" t="str">
        <f t="shared" si="2932"/>
        <v/>
      </c>
      <c r="CP791" s="541" t="str">
        <f t="shared" si="2933"/>
        <v/>
      </c>
      <c r="CQ791" s="541" t="str">
        <f t="shared" si="2934"/>
        <v/>
      </c>
      <c r="CR791" s="541" t="str">
        <f t="shared" si="2935"/>
        <v/>
      </c>
      <c r="CS791" s="541" t="str">
        <f t="shared" si="2936"/>
        <v/>
      </c>
      <c r="CT791" s="541" t="str">
        <f t="shared" si="2937"/>
        <v/>
      </c>
      <c r="CU791" s="542" t="str">
        <f t="shared" si="2938"/>
        <v/>
      </c>
      <c r="CV791" s="542" t="str">
        <f t="shared" si="2939"/>
        <v/>
      </c>
      <c r="CW791" s="542" t="str">
        <f t="shared" si="2940"/>
        <v/>
      </c>
      <c r="CX791" s="541" t="str">
        <f t="shared" si="2941"/>
        <v/>
      </c>
      <c r="CY791" s="541" t="str">
        <f t="shared" si="2942"/>
        <v/>
      </c>
      <c r="CZ791" s="541" t="str">
        <f t="shared" si="2943"/>
        <v/>
      </c>
      <c r="DA791" s="541" t="str">
        <f t="shared" si="2944"/>
        <v/>
      </c>
      <c r="DB791" s="541" t="str">
        <f t="shared" si="2945"/>
        <v/>
      </c>
      <c r="DC791" s="540" t="str">
        <f t="shared" si="2946"/>
        <v/>
      </c>
      <c r="DD791" s="539" t="str">
        <f t="shared" si="2947"/>
        <v/>
      </c>
      <c r="DE791" s="644">
        <f t="shared" si="2948"/>
        <v>3</v>
      </c>
      <c r="DF791" s="98">
        <f t="shared" si="2949"/>
        <v>5</v>
      </c>
      <c r="DG791" s="98">
        <f t="shared" si="2950"/>
        <v>3</v>
      </c>
      <c r="DH791" s="98">
        <f t="shared" si="2951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6"/>
        <v>233.33333333333334</v>
      </c>
      <c r="CA792" s="588">
        <f t="shared" si="2927"/>
        <v>325</v>
      </c>
      <c r="CB792" s="588">
        <f t="shared" si="2928"/>
        <v>250</v>
      </c>
      <c r="CC792" s="679" t="str">
        <f t="shared" si="2929"/>
        <v/>
      </c>
      <c r="CD792" s="1322" t="str">
        <f t="shared" si="2952"/>
        <v/>
      </c>
      <c r="CE792" s="1323" t="str">
        <f t="shared" si="2953"/>
        <v/>
      </c>
      <c r="CF792" s="1323" t="str">
        <f t="shared" si="2953"/>
        <v/>
      </c>
      <c r="CG792" s="1323">
        <f t="shared" si="2953"/>
        <v>90</v>
      </c>
      <c r="CH792" s="1324">
        <f t="shared" si="2953"/>
        <v>250</v>
      </c>
      <c r="CI792" s="1323">
        <f t="shared" si="2953"/>
        <v>250</v>
      </c>
      <c r="CJ792" s="1323">
        <f t="shared" si="2953"/>
        <v>310</v>
      </c>
      <c r="CK792" s="1323" t="str">
        <f t="shared" si="2953"/>
        <v/>
      </c>
      <c r="CL792" s="1323" t="str">
        <f t="shared" si="2953"/>
        <v/>
      </c>
      <c r="CM792" s="1322" t="str">
        <f t="shared" si="2953"/>
        <v/>
      </c>
      <c r="CN792" s="539" t="str">
        <f t="shared" si="2931"/>
        <v/>
      </c>
      <c r="CO792" s="540" t="str">
        <f t="shared" si="2932"/>
        <v/>
      </c>
      <c r="CP792" s="541" t="str">
        <f t="shared" si="2933"/>
        <v/>
      </c>
      <c r="CQ792" s="541" t="str">
        <f t="shared" si="2934"/>
        <v/>
      </c>
      <c r="CR792" s="541" t="str">
        <f t="shared" si="2935"/>
        <v/>
      </c>
      <c r="CS792" s="541" t="str">
        <f t="shared" si="2936"/>
        <v/>
      </c>
      <c r="CT792" s="541" t="str">
        <f t="shared" si="2937"/>
        <v/>
      </c>
      <c r="CU792" s="542" t="str">
        <f t="shared" si="2938"/>
        <v/>
      </c>
      <c r="CV792" s="542" t="str">
        <f t="shared" si="2939"/>
        <v/>
      </c>
      <c r="CW792" s="542" t="str">
        <f t="shared" si="2940"/>
        <v/>
      </c>
      <c r="CX792" s="541" t="str">
        <f t="shared" si="2941"/>
        <v/>
      </c>
      <c r="CY792" s="541" t="str">
        <f t="shared" si="2942"/>
        <v/>
      </c>
      <c r="CZ792" s="541" t="str">
        <f t="shared" si="2943"/>
        <v/>
      </c>
      <c r="DA792" s="541" t="str">
        <f t="shared" si="2944"/>
        <v/>
      </c>
      <c r="DB792" s="541" t="str">
        <f t="shared" si="2945"/>
        <v/>
      </c>
      <c r="DC792" s="540" t="str">
        <f t="shared" si="2946"/>
        <v/>
      </c>
      <c r="DD792" s="539" t="str">
        <f t="shared" si="2947"/>
        <v/>
      </c>
      <c r="DE792" s="644">
        <f t="shared" si="2948"/>
        <v>5</v>
      </c>
      <c r="DF792" s="98">
        <f t="shared" si="2949"/>
        <v>8</v>
      </c>
      <c r="DG792" s="98">
        <f t="shared" si="2950"/>
        <v>4</v>
      </c>
      <c r="DH792" s="98">
        <f t="shared" si="2951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6"/>
        <v>225</v>
      </c>
      <c r="CA793" s="588">
        <f t="shared" si="2927"/>
        <v>260</v>
      </c>
      <c r="CB793" s="588" t="str">
        <f t="shared" si="2928"/>
        <v/>
      </c>
      <c r="CC793" s="679" t="str">
        <f t="shared" si="2929"/>
        <v/>
      </c>
      <c r="CD793" s="1322" t="str">
        <f t="shared" si="2952"/>
        <v/>
      </c>
      <c r="CE793" s="1323" t="str">
        <f t="shared" si="2953"/>
        <v/>
      </c>
      <c r="CF793" s="1323" t="str">
        <f t="shared" si="2953"/>
        <v/>
      </c>
      <c r="CG793" s="1323" t="str">
        <f t="shared" si="2953"/>
        <v/>
      </c>
      <c r="CH793" s="1324" t="str">
        <f t="shared" si="2953"/>
        <v/>
      </c>
      <c r="CI793" s="1323" t="str">
        <f t="shared" si="2953"/>
        <v/>
      </c>
      <c r="CJ793" s="1323" t="str">
        <f t="shared" si="2953"/>
        <v/>
      </c>
      <c r="CK793" s="1323" t="str">
        <f t="shared" si="2953"/>
        <v/>
      </c>
      <c r="CL793" s="1323" t="str">
        <f t="shared" si="2953"/>
        <v/>
      </c>
      <c r="CM793" s="1322" t="str">
        <f t="shared" si="2953"/>
        <v/>
      </c>
      <c r="CN793" s="539" t="str">
        <f t="shared" si="2931"/>
        <v/>
      </c>
      <c r="CO793" s="540" t="str">
        <f t="shared" si="2932"/>
        <v/>
      </c>
      <c r="CP793" s="541" t="str">
        <f t="shared" si="2933"/>
        <v/>
      </c>
      <c r="CQ793" s="541" t="str">
        <f t="shared" si="2934"/>
        <v/>
      </c>
      <c r="CR793" s="541" t="str">
        <f t="shared" si="2935"/>
        <v/>
      </c>
      <c r="CS793" s="541" t="str">
        <f t="shared" si="2936"/>
        <v/>
      </c>
      <c r="CT793" s="541" t="str">
        <f t="shared" si="2937"/>
        <v/>
      </c>
      <c r="CU793" s="542" t="str">
        <f t="shared" si="2938"/>
        <v/>
      </c>
      <c r="CV793" s="542" t="str">
        <f t="shared" si="2939"/>
        <v/>
      </c>
      <c r="CW793" s="542" t="str">
        <f t="shared" si="2940"/>
        <v/>
      </c>
      <c r="CX793" s="541" t="str">
        <f t="shared" si="2941"/>
        <v/>
      </c>
      <c r="CY793" s="541" t="str">
        <f t="shared" si="2942"/>
        <v/>
      </c>
      <c r="CZ793" s="541" t="str">
        <f t="shared" si="2943"/>
        <v/>
      </c>
      <c r="DA793" s="541" t="str">
        <f t="shared" si="2944"/>
        <v/>
      </c>
      <c r="DB793" s="541" t="str">
        <f t="shared" si="2945"/>
        <v/>
      </c>
      <c r="DC793" s="540" t="str">
        <f t="shared" si="2946"/>
        <v/>
      </c>
      <c r="DD793" s="539" t="str">
        <f t="shared" si="2947"/>
        <v/>
      </c>
      <c r="DE793" s="644">
        <f t="shared" si="2948"/>
        <v>6</v>
      </c>
      <c r="DF793" s="98">
        <f t="shared" si="2949"/>
        <v>7</v>
      </c>
      <c r="DG793" s="98">
        <f t="shared" si="2950"/>
        <v>0</v>
      </c>
      <c r="DH793" s="98">
        <f t="shared" si="2951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6"/>
        <v/>
      </c>
      <c r="CA794" s="588" t="str">
        <f t="shared" si="2927"/>
        <v/>
      </c>
      <c r="CB794" s="588" t="str">
        <f t="shared" si="2928"/>
        <v/>
      </c>
      <c r="CC794" s="679" t="str">
        <f t="shared" si="2929"/>
        <v/>
      </c>
      <c r="CD794" s="1322" t="str">
        <f t="shared" si="2952"/>
        <v/>
      </c>
      <c r="CE794" s="1323" t="str">
        <f t="shared" si="2953"/>
        <v/>
      </c>
      <c r="CF794" s="1323" t="str">
        <f t="shared" si="2953"/>
        <v/>
      </c>
      <c r="CG794" s="1323" t="str">
        <f t="shared" si="2953"/>
        <v/>
      </c>
      <c r="CH794" s="1324" t="str">
        <f t="shared" si="2953"/>
        <v/>
      </c>
      <c r="CI794" s="1323" t="str">
        <f t="shared" si="2953"/>
        <v/>
      </c>
      <c r="CJ794" s="1323" t="str">
        <f t="shared" si="2953"/>
        <v/>
      </c>
      <c r="CK794" s="1323" t="str">
        <f t="shared" si="2953"/>
        <v/>
      </c>
      <c r="CL794" s="1323" t="str">
        <f t="shared" si="2953"/>
        <v/>
      </c>
      <c r="CM794" s="1322" t="str">
        <f t="shared" si="2953"/>
        <v/>
      </c>
      <c r="CN794" s="539" t="str">
        <f t="shared" si="2931"/>
        <v/>
      </c>
      <c r="CO794" s="540" t="str">
        <f t="shared" si="2932"/>
        <v/>
      </c>
      <c r="CP794" s="541" t="str">
        <f t="shared" si="2933"/>
        <v/>
      </c>
      <c r="CQ794" s="541" t="str">
        <f t="shared" si="2934"/>
        <v/>
      </c>
      <c r="CR794" s="541" t="str">
        <f t="shared" si="2935"/>
        <v/>
      </c>
      <c r="CS794" s="541" t="str">
        <f t="shared" si="2936"/>
        <v/>
      </c>
      <c r="CT794" s="541" t="str">
        <f t="shared" si="2937"/>
        <v/>
      </c>
      <c r="CU794" s="542" t="str">
        <f t="shared" si="2938"/>
        <v/>
      </c>
      <c r="CV794" s="542" t="str">
        <f t="shared" si="2939"/>
        <v/>
      </c>
      <c r="CW794" s="542" t="str">
        <f t="shared" si="2940"/>
        <v/>
      </c>
      <c r="CX794" s="541" t="str">
        <f t="shared" si="2941"/>
        <v/>
      </c>
      <c r="CY794" s="541" t="str">
        <f t="shared" si="2942"/>
        <v/>
      </c>
      <c r="CZ794" s="541" t="str">
        <f t="shared" si="2943"/>
        <v/>
      </c>
      <c r="DA794" s="541" t="str">
        <f t="shared" si="2944"/>
        <v/>
      </c>
      <c r="DB794" s="541" t="str">
        <f t="shared" si="2945"/>
        <v/>
      </c>
      <c r="DC794" s="540" t="str">
        <f t="shared" si="2946"/>
        <v/>
      </c>
      <c r="DD794" s="539" t="str">
        <f t="shared" si="2947"/>
        <v/>
      </c>
      <c r="DE794" s="644">
        <f t="shared" si="2948"/>
        <v>0</v>
      </c>
      <c r="DF794" s="98">
        <f t="shared" si="2949"/>
        <v>0</v>
      </c>
      <c r="DG794" s="98">
        <f t="shared" si="2950"/>
        <v>0</v>
      </c>
      <c r="DH794" s="98">
        <f t="shared" si="2951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6"/>
        <v/>
      </c>
      <c r="CA795" s="588" t="str">
        <f t="shared" si="2927"/>
        <v/>
      </c>
      <c r="CB795" s="588" t="str">
        <f t="shared" si="2928"/>
        <v/>
      </c>
      <c r="CC795" s="679" t="str">
        <f t="shared" si="2929"/>
        <v/>
      </c>
      <c r="CD795" s="1322" t="str">
        <f t="shared" si="2952"/>
        <v/>
      </c>
      <c r="CE795" s="1323" t="str">
        <f t="shared" si="2953"/>
        <v/>
      </c>
      <c r="CF795" s="1323" t="str">
        <f t="shared" si="2953"/>
        <v/>
      </c>
      <c r="CG795" s="1323" t="str">
        <f t="shared" si="2953"/>
        <v/>
      </c>
      <c r="CH795" s="1324">
        <f t="shared" si="2953"/>
        <v>300</v>
      </c>
      <c r="CI795" s="1323" t="str">
        <f t="shared" si="2953"/>
        <v/>
      </c>
      <c r="CJ795" s="1323" t="str">
        <f t="shared" si="2953"/>
        <v/>
      </c>
      <c r="CK795" s="1323" t="str">
        <f t="shared" si="2953"/>
        <v/>
      </c>
      <c r="CL795" s="1323" t="str">
        <f t="shared" si="2953"/>
        <v/>
      </c>
      <c r="CM795" s="1322" t="str">
        <f t="shared" si="2953"/>
        <v/>
      </c>
      <c r="CN795" s="539" t="str">
        <f t="shared" si="2931"/>
        <v/>
      </c>
      <c r="CO795" s="540" t="str">
        <f t="shared" si="2932"/>
        <v/>
      </c>
      <c r="CP795" s="541" t="str">
        <f t="shared" si="2933"/>
        <v/>
      </c>
      <c r="CQ795" s="541" t="str">
        <f t="shared" si="2934"/>
        <v/>
      </c>
      <c r="CR795" s="541" t="str">
        <f t="shared" si="2935"/>
        <v/>
      </c>
      <c r="CS795" s="541" t="str">
        <f t="shared" si="2936"/>
        <v/>
      </c>
      <c r="CT795" s="541" t="str">
        <f t="shared" si="2937"/>
        <v/>
      </c>
      <c r="CU795" s="542" t="str">
        <f t="shared" si="2938"/>
        <v/>
      </c>
      <c r="CV795" s="542" t="str">
        <f t="shared" si="2939"/>
        <v/>
      </c>
      <c r="CW795" s="542" t="str">
        <f t="shared" si="2940"/>
        <v/>
      </c>
      <c r="CX795" s="541" t="str">
        <f t="shared" si="2941"/>
        <v/>
      </c>
      <c r="CY795" s="541" t="str">
        <f t="shared" si="2942"/>
        <v/>
      </c>
      <c r="CZ795" s="541" t="str">
        <f t="shared" si="2943"/>
        <v/>
      </c>
      <c r="DA795" s="541" t="str">
        <f t="shared" si="2944"/>
        <v/>
      </c>
      <c r="DB795" s="541" t="str">
        <f t="shared" si="2945"/>
        <v/>
      </c>
      <c r="DC795" s="540" t="str">
        <f t="shared" si="2946"/>
        <v/>
      </c>
      <c r="DD795" s="539" t="str">
        <f t="shared" si="2947"/>
        <v/>
      </c>
      <c r="DE795" s="644">
        <f t="shared" si="2948"/>
        <v>0</v>
      </c>
      <c r="DF795" s="98">
        <f t="shared" si="2949"/>
        <v>2</v>
      </c>
      <c r="DG795" s="98">
        <f t="shared" si="2950"/>
        <v>1</v>
      </c>
      <c r="DH795" s="98">
        <f t="shared" si="2951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6"/>
        <v/>
      </c>
      <c r="CA796" s="588" t="str">
        <f t="shared" si="2927"/>
        <v/>
      </c>
      <c r="CB796" s="588" t="str">
        <f t="shared" si="2928"/>
        <v/>
      </c>
      <c r="CC796" s="679" t="str">
        <f t="shared" si="2929"/>
        <v/>
      </c>
      <c r="CD796" s="1322" t="str">
        <f t="shared" si="2952"/>
        <v/>
      </c>
      <c r="CE796" s="1323" t="str">
        <f t="shared" si="2953"/>
        <v/>
      </c>
      <c r="CF796" s="1323" t="str">
        <f t="shared" si="2953"/>
        <v/>
      </c>
      <c r="CG796" s="1323" t="str">
        <f t="shared" si="2953"/>
        <v/>
      </c>
      <c r="CH796" s="1324" t="str">
        <f t="shared" si="2953"/>
        <v/>
      </c>
      <c r="CI796" s="1323" t="str">
        <f t="shared" si="2953"/>
        <v/>
      </c>
      <c r="CJ796" s="1323" t="str">
        <f t="shared" si="2953"/>
        <v/>
      </c>
      <c r="CK796" s="1323" t="str">
        <f t="shared" si="2953"/>
        <v/>
      </c>
      <c r="CL796" s="1323" t="str">
        <f t="shared" si="2953"/>
        <v/>
      </c>
      <c r="CM796" s="1322" t="str">
        <f t="shared" si="2953"/>
        <v/>
      </c>
      <c r="CN796" s="539" t="str">
        <f t="shared" si="2931"/>
        <v/>
      </c>
      <c r="CO796" s="540" t="str">
        <f t="shared" si="2932"/>
        <v/>
      </c>
      <c r="CP796" s="541" t="str">
        <f t="shared" si="2933"/>
        <v/>
      </c>
      <c r="CQ796" s="541" t="str">
        <f t="shared" si="2934"/>
        <v/>
      </c>
      <c r="CR796" s="541" t="str">
        <f t="shared" si="2935"/>
        <v/>
      </c>
      <c r="CS796" s="541" t="str">
        <f t="shared" si="2936"/>
        <v/>
      </c>
      <c r="CT796" s="541" t="str">
        <f t="shared" si="2937"/>
        <v/>
      </c>
      <c r="CU796" s="542" t="str">
        <f t="shared" si="2938"/>
        <v/>
      </c>
      <c r="CV796" s="542" t="str">
        <f t="shared" si="2939"/>
        <v/>
      </c>
      <c r="CW796" s="542" t="str">
        <f t="shared" si="2940"/>
        <v/>
      </c>
      <c r="CX796" s="541" t="str">
        <f t="shared" si="2941"/>
        <v/>
      </c>
      <c r="CY796" s="541" t="str">
        <f t="shared" si="2942"/>
        <v/>
      </c>
      <c r="CZ796" s="541" t="str">
        <f t="shared" si="2943"/>
        <v/>
      </c>
      <c r="DA796" s="541" t="str">
        <f t="shared" si="2944"/>
        <v/>
      </c>
      <c r="DB796" s="541" t="str">
        <f t="shared" si="2945"/>
        <v/>
      </c>
      <c r="DC796" s="540" t="str">
        <f t="shared" si="2946"/>
        <v/>
      </c>
      <c r="DD796" s="539" t="str">
        <f t="shared" si="2947"/>
        <v/>
      </c>
      <c r="DE796" s="644">
        <f t="shared" si="2948"/>
        <v>0</v>
      </c>
      <c r="DF796" s="98">
        <f t="shared" si="2949"/>
        <v>0</v>
      </c>
      <c r="DG796" s="98">
        <f t="shared" si="2950"/>
        <v>0</v>
      </c>
      <c r="DH796" s="98">
        <f t="shared" si="2951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6"/>
        <v/>
      </c>
      <c r="CA797" s="588" t="str">
        <f t="shared" si="2927"/>
        <v/>
      </c>
      <c r="CB797" s="588" t="str">
        <f t="shared" si="2928"/>
        <v/>
      </c>
      <c r="CC797" s="679" t="str">
        <f t="shared" si="2929"/>
        <v/>
      </c>
      <c r="CD797" s="1322" t="str">
        <f t="shared" si="2952"/>
        <v/>
      </c>
      <c r="CE797" s="1323" t="str">
        <f t="shared" si="2953"/>
        <v/>
      </c>
      <c r="CF797" s="1323" t="str">
        <f t="shared" si="2953"/>
        <v/>
      </c>
      <c r="CG797" s="1323" t="str">
        <f t="shared" si="2953"/>
        <v/>
      </c>
      <c r="CH797" s="1324">
        <f t="shared" si="2953"/>
        <v>400</v>
      </c>
      <c r="CI797" s="1323" t="str">
        <f t="shared" si="2953"/>
        <v/>
      </c>
      <c r="CJ797" s="1323" t="str">
        <f t="shared" si="2953"/>
        <v/>
      </c>
      <c r="CK797" s="1323" t="str">
        <f t="shared" si="2953"/>
        <v/>
      </c>
      <c r="CL797" s="1323" t="str">
        <f t="shared" si="2953"/>
        <v/>
      </c>
      <c r="CM797" s="1322" t="str">
        <f t="shared" si="2953"/>
        <v/>
      </c>
      <c r="CN797" s="539" t="str">
        <f t="shared" si="2931"/>
        <v/>
      </c>
      <c r="CO797" s="540" t="str">
        <f t="shared" si="2932"/>
        <v/>
      </c>
      <c r="CP797" s="541" t="str">
        <f t="shared" si="2933"/>
        <v/>
      </c>
      <c r="CQ797" s="541" t="str">
        <f t="shared" si="2934"/>
        <v/>
      </c>
      <c r="CR797" s="541" t="str">
        <f t="shared" si="2935"/>
        <v/>
      </c>
      <c r="CS797" s="541" t="str">
        <f t="shared" si="2936"/>
        <v/>
      </c>
      <c r="CT797" s="541" t="str">
        <f t="shared" si="2937"/>
        <v/>
      </c>
      <c r="CU797" s="542" t="str">
        <f t="shared" si="2938"/>
        <v/>
      </c>
      <c r="CV797" s="542" t="str">
        <f t="shared" si="2939"/>
        <v/>
      </c>
      <c r="CW797" s="542" t="str">
        <f t="shared" si="2940"/>
        <v/>
      </c>
      <c r="CX797" s="541" t="str">
        <f t="shared" si="2941"/>
        <v/>
      </c>
      <c r="CY797" s="541" t="str">
        <f t="shared" si="2942"/>
        <v/>
      </c>
      <c r="CZ797" s="541" t="str">
        <f t="shared" si="2943"/>
        <v/>
      </c>
      <c r="DA797" s="541" t="str">
        <f t="shared" si="2944"/>
        <v/>
      </c>
      <c r="DB797" s="541" t="str">
        <f t="shared" si="2945"/>
        <v/>
      </c>
      <c r="DC797" s="540" t="str">
        <f t="shared" si="2946"/>
        <v/>
      </c>
      <c r="DD797" s="539" t="str">
        <f t="shared" si="2947"/>
        <v/>
      </c>
      <c r="DE797" s="644">
        <f t="shared" si="2948"/>
        <v>0</v>
      </c>
      <c r="DF797" s="98">
        <f t="shared" si="2949"/>
        <v>1</v>
      </c>
      <c r="DG797" s="98">
        <f t="shared" si="2950"/>
        <v>1</v>
      </c>
      <c r="DH797" s="98">
        <f t="shared" si="2951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6"/>
        <v/>
      </c>
      <c r="CA798" s="588" t="str">
        <f t="shared" si="2927"/>
        <v/>
      </c>
      <c r="CB798" s="588" t="str">
        <f t="shared" si="2928"/>
        <v/>
      </c>
      <c r="CC798" s="679" t="str">
        <f t="shared" si="2929"/>
        <v/>
      </c>
      <c r="CD798" s="1322" t="str">
        <f t="shared" si="2952"/>
        <v/>
      </c>
      <c r="CE798" s="1323" t="str">
        <f t="shared" si="2953"/>
        <v/>
      </c>
      <c r="CF798" s="1323" t="str">
        <f t="shared" si="2953"/>
        <v/>
      </c>
      <c r="CG798" s="1323" t="str">
        <f t="shared" si="2953"/>
        <v/>
      </c>
      <c r="CH798" s="1324" t="str">
        <f t="shared" si="2953"/>
        <v/>
      </c>
      <c r="CI798" s="1323" t="str">
        <f t="shared" si="2953"/>
        <v/>
      </c>
      <c r="CJ798" s="1323" t="str">
        <f t="shared" si="2953"/>
        <v/>
      </c>
      <c r="CK798" s="1323" t="str">
        <f t="shared" si="2953"/>
        <v/>
      </c>
      <c r="CL798" s="1323" t="str">
        <f t="shared" si="2953"/>
        <v/>
      </c>
      <c r="CM798" s="1322" t="str">
        <f t="shared" si="2953"/>
        <v/>
      </c>
      <c r="CN798" s="539" t="str">
        <f t="shared" si="2931"/>
        <v/>
      </c>
      <c r="CO798" s="540" t="str">
        <f t="shared" si="2932"/>
        <v/>
      </c>
      <c r="CP798" s="541" t="str">
        <f t="shared" si="2933"/>
        <v/>
      </c>
      <c r="CQ798" s="541" t="str">
        <f t="shared" si="2934"/>
        <v/>
      </c>
      <c r="CR798" s="541" t="str">
        <f t="shared" si="2935"/>
        <v/>
      </c>
      <c r="CS798" s="541" t="str">
        <f t="shared" si="2936"/>
        <v/>
      </c>
      <c r="CT798" s="541" t="str">
        <f t="shared" si="2937"/>
        <v/>
      </c>
      <c r="CU798" s="542" t="str">
        <f t="shared" si="2938"/>
        <v/>
      </c>
      <c r="CV798" s="542" t="str">
        <f t="shared" si="2939"/>
        <v/>
      </c>
      <c r="CW798" s="542" t="str">
        <f t="shared" si="2940"/>
        <v/>
      </c>
      <c r="CX798" s="541" t="str">
        <f t="shared" si="2941"/>
        <v/>
      </c>
      <c r="CY798" s="541" t="str">
        <f t="shared" si="2942"/>
        <v/>
      </c>
      <c r="CZ798" s="541" t="str">
        <f t="shared" si="2943"/>
        <v/>
      </c>
      <c r="DA798" s="541" t="str">
        <f t="shared" si="2944"/>
        <v/>
      </c>
      <c r="DB798" s="541" t="str">
        <f t="shared" si="2945"/>
        <v/>
      </c>
      <c r="DC798" s="540" t="str">
        <f t="shared" si="2946"/>
        <v/>
      </c>
      <c r="DD798" s="539" t="str">
        <f t="shared" si="2947"/>
        <v/>
      </c>
      <c r="DE798" s="644">
        <f t="shared" si="2948"/>
        <v>1</v>
      </c>
      <c r="DF798" s="98">
        <f t="shared" si="2949"/>
        <v>1</v>
      </c>
      <c r="DG798" s="98">
        <f t="shared" si="2950"/>
        <v>0</v>
      </c>
      <c r="DH798" s="98">
        <f t="shared" si="2951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6"/>
        <v>3431.25</v>
      </c>
      <c r="CA799" s="588">
        <f t="shared" si="2927"/>
        <v>4291.666666666667</v>
      </c>
      <c r="CB799" s="588">
        <f t="shared" si="2928"/>
        <v>1125</v>
      </c>
      <c r="CC799" s="679" t="str">
        <f t="shared" si="2929"/>
        <v/>
      </c>
      <c r="CD799" s="1322">
        <f t="shared" si="2952"/>
        <v>400</v>
      </c>
      <c r="CE799" s="1323">
        <f t="shared" si="2953"/>
        <v>500</v>
      </c>
      <c r="CF799" s="1323">
        <f t="shared" si="2953"/>
        <v>700</v>
      </c>
      <c r="CG799" s="1323">
        <f t="shared" si="2953"/>
        <v>700</v>
      </c>
      <c r="CH799" s="1324">
        <f t="shared" si="2953"/>
        <v>900</v>
      </c>
      <c r="CI799" s="1323">
        <f t="shared" si="2953"/>
        <v>1000</v>
      </c>
      <c r="CJ799" s="1323">
        <f t="shared" si="2953"/>
        <v>1500</v>
      </c>
      <c r="CK799" s="1323">
        <f t="shared" si="2953"/>
        <v>1600</v>
      </c>
      <c r="CL799" s="1323">
        <f t="shared" si="2953"/>
        <v>2100</v>
      </c>
      <c r="CM799" s="1322">
        <f t="shared" si="2953"/>
        <v>3175</v>
      </c>
      <c r="CN799" s="539" t="str">
        <f t="shared" si="2931"/>
        <v/>
      </c>
      <c r="CO799" s="540" t="str">
        <f t="shared" si="2932"/>
        <v/>
      </c>
      <c r="CP799" s="541" t="str">
        <f t="shared" si="2933"/>
        <v/>
      </c>
      <c r="CQ799" s="541" t="str">
        <f t="shared" si="2934"/>
        <v/>
      </c>
      <c r="CR799" s="541" t="str">
        <f t="shared" si="2935"/>
        <v/>
      </c>
      <c r="CS799" s="541" t="str">
        <f t="shared" si="2936"/>
        <v/>
      </c>
      <c r="CT799" s="541" t="str">
        <f t="shared" si="2937"/>
        <v/>
      </c>
      <c r="CU799" s="542" t="str">
        <f t="shared" si="2938"/>
        <v/>
      </c>
      <c r="CV799" s="542" t="str">
        <f t="shared" si="2939"/>
        <v/>
      </c>
      <c r="CW799" s="542" t="str">
        <f t="shared" si="2940"/>
        <v/>
      </c>
      <c r="CX799" s="541" t="str">
        <f t="shared" si="2941"/>
        <v/>
      </c>
      <c r="CY799" s="541" t="str">
        <f t="shared" si="2942"/>
        <v/>
      </c>
      <c r="CZ799" s="541" t="str">
        <f t="shared" si="2943"/>
        <v/>
      </c>
      <c r="DA799" s="541" t="str">
        <f t="shared" si="2944"/>
        <v/>
      </c>
      <c r="DB799" s="541" t="str">
        <f t="shared" si="2945"/>
        <v/>
      </c>
      <c r="DC799" s="540" t="str">
        <f t="shared" si="2946"/>
        <v/>
      </c>
      <c r="DD799" s="539" t="str">
        <f t="shared" si="2947"/>
        <v/>
      </c>
      <c r="DE799" s="644">
        <f t="shared" si="2948"/>
        <v>10</v>
      </c>
      <c r="DF799" s="98">
        <f t="shared" si="2949"/>
        <v>8</v>
      </c>
      <c r="DG799" s="98">
        <f t="shared" si="2950"/>
        <v>10</v>
      </c>
      <c r="DH799" s="98">
        <f t="shared" si="2951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6"/>
        <v>428.57142857142856</v>
      </c>
      <c r="CA800" s="588">
        <f t="shared" si="2927"/>
        <v>292</v>
      </c>
      <c r="CB800" s="588" t="str">
        <f t="shared" si="2928"/>
        <v/>
      </c>
      <c r="CC800" s="679" t="str">
        <f t="shared" si="2929"/>
        <v/>
      </c>
      <c r="CD800" s="1322" t="str">
        <f t="shared" si="2952"/>
        <v/>
      </c>
      <c r="CE800" s="1323" t="str">
        <f t="shared" si="2953"/>
        <v/>
      </c>
      <c r="CF800" s="1323" t="str">
        <f t="shared" si="2953"/>
        <v/>
      </c>
      <c r="CG800" s="1323" t="str">
        <f t="shared" si="2953"/>
        <v/>
      </c>
      <c r="CH800" s="1324">
        <f t="shared" si="2953"/>
        <v>250</v>
      </c>
      <c r="CI800" s="1323">
        <f t="shared" si="2953"/>
        <v>600</v>
      </c>
      <c r="CJ800" s="1323" t="str">
        <f t="shared" si="2953"/>
        <v/>
      </c>
      <c r="CK800" s="1323" t="str">
        <f t="shared" si="2953"/>
        <v/>
      </c>
      <c r="CL800" s="1323" t="str">
        <f t="shared" si="2953"/>
        <v/>
      </c>
      <c r="CM800" s="1322" t="str">
        <f t="shared" si="2953"/>
        <v/>
      </c>
      <c r="CN800" s="539" t="str">
        <f t="shared" si="2931"/>
        <v/>
      </c>
      <c r="CO800" s="540" t="str">
        <f t="shared" si="2932"/>
        <v/>
      </c>
      <c r="CP800" s="541" t="str">
        <f t="shared" si="2933"/>
        <v/>
      </c>
      <c r="CQ800" s="541" t="str">
        <f t="shared" si="2934"/>
        <v/>
      </c>
      <c r="CR800" s="541" t="str">
        <f t="shared" si="2935"/>
        <v/>
      </c>
      <c r="CS800" s="541" t="str">
        <f t="shared" si="2936"/>
        <v/>
      </c>
      <c r="CT800" s="541" t="str">
        <f t="shared" si="2937"/>
        <v/>
      </c>
      <c r="CU800" s="542" t="str">
        <f t="shared" si="2938"/>
        <v/>
      </c>
      <c r="CV800" s="542" t="str">
        <f t="shared" si="2939"/>
        <v/>
      </c>
      <c r="CW800" s="542" t="str">
        <f t="shared" si="2940"/>
        <v/>
      </c>
      <c r="CX800" s="541" t="str">
        <f t="shared" si="2941"/>
        <v/>
      </c>
      <c r="CY800" s="541" t="str">
        <f t="shared" si="2942"/>
        <v/>
      </c>
      <c r="CZ800" s="541" t="str">
        <f t="shared" si="2943"/>
        <v/>
      </c>
      <c r="DA800" s="541" t="str">
        <f t="shared" si="2944"/>
        <v/>
      </c>
      <c r="DB800" s="541" t="str">
        <f t="shared" si="2945"/>
        <v/>
      </c>
      <c r="DC800" s="540" t="str">
        <f t="shared" si="2946"/>
        <v/>
      </c>
      <c r="DD800" s="539" t="str">
        <f t="shared" si="2947"/>
        <v/>
      </c>
      <c r="DE800" s="644">
        <f t="shared" si="2948"/>
        <v>9</v>
      </c>
      <c r="DF800" s="98">
        <f t="shared" si="2949"/>
        <v>7</v>
      </c>
      <c r="DG800" s="98">
        <f t="shared" si="2950"/>
        <v>2</v>
      </c>
      <c r="DH800" s="98">
        <f t="shared" si="2951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6"/>
        <v>3300.625</v>
      </c>
      <c r="CA801" s="588">
        <f t="shared" si="2927"/>
        <v>4120</v>
      </c>
      <c r="CB801" s="588">
        <f t="shared" si="2928"/>
        <v>1233.3333333333333</v>
      </c>
      <c r="CC801" s="679" t="str">
        <f t="shared" si="2929"/>
        <v/>
      </c>
      <c r="CD801" s="1322" t="str">
        <f t="shared" si="2952"/>
        <v/>
      </c>
      <c r="CE801" s="1323">
        <f t="shared" si="2953"/>
        <v>700</v>
      </c>
      <c r="CF801" s="1323">
        <f t="shared" si="2953"/>
        <v>700</v>
      </c>
      <c r="CG801" s="1323">
        <f t="shared" si="2953"/>
        <v>1000</v>
      </c>
      <c r="CH801" s="1324">
        <f t="shared" si="2953"/>
        <v>1000</v>
      </c>
      <c r="CI801" s="1323">
        <f t="shared" si="2953"/>
        <v>1500</v>
      </c>
      <c r="CJ801" s="1323">
        <f t="shared" si="2953"/>
        <v>1500</v>
      </c>
      <c r="CK801" s="1323">
        <f t="shared" si="2953"/>
        <v>1700</v>
      </c>
      <c r="CL801" s="1323">
        <f t="shared" si="2953"/>
        <v>2000</v>
      </c>
      <c r="CM801" s="1322" t="str">
        <f t="shared" si="2953"/>
        <v/>
      </c>
      <c r="CN801" s="539" t="str">
        <f t="shared" si="2931"/>
        <v/>
      </c>
      <c r="CO801" s="540" t="str">
        <f t="shared" si="2932"/>
        <v/>
      </c>
      <c r="CP801" s="541" t="str">
        <f t="shared" si="2933"/>
        <v/>
      </c>
      <c r="CQ801" s="541" t="str">
        <f t="shared" si="2934"/>
        <v/>
      </c>
      <c r="CR801" s="541" t="str">
        <f t="shared" si="2935"/>
        <v/>
      </c>
      <c r="CS801" s="541" t="str">
        <f t="shared" si="2936"/>
        <v/>
      </c>
      <c r="CT801" s="541" t="str">
        <f t="shared" si="2937"/>
        <v/>
      </c>
      <c r="CU801" s="542" t="str">
        <f t="shared" si="2938"/>
        <v/>
      </c>
      <c r="CV801" s="542" t="str">
        <f t="shared" si="2939"/>
        <v/>
      </c>
      <c r="CW801" s="542" t="str">
        <f t="shared" si="2940"/>
        <v/>
      </c>
      <c r="CX801" s="541" t="str">
        <f t="shared" si="2941"/>
        <v/>
      </c>
      <c r="CY801" s="541" t="str">
        <f t="shared" si="2942"/>
        <v/>
      </c>
      <c r="CZ801" s="541" t="str">
        <f t="shared" si="2943"/>
        <v/>
      </c>
      <c r="DA801" s="541" t="str">
        <f t="shared" si="2944"/>
        <v/>
      </c>
      <c r="DB801" s="541" t="str">
        <f t="shared" si="2945"/>
        <v/>
      </c>
      <c r="DC801" s="540" t="str">
        <f t="shared" si="2946"/>
        <v/>
      </c>
      <c r="DD801" s="539" t="str">
        <f t="shared" si="2947"/>
        <v/>
      </c>
      <c r="DE801" s="644">
        <f t="shared" si="2948"/>
        <v>10</v>
      </c>
      <c r="DF801" s="98">
        <f t="shared" si="2949"/>
        <v>7</v>
      </c>
      <c r="DG801" s="98">
        <f t="shared" si="2950"/>
        <v>8</v>
      </c>
      <c r="DH801" s="98">
        <f t="shared" si="2951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6"/>
        <v>342.5</v>
      </c>
      <c r="CA802" s="588">
        <f t="shared" si="2927"/>
        <v>381.75</v>
      </c>
      <c r="CB802" s="588">
        <f t="shared" si="2928"/>
        <v>367.14285714285717</v>
      </c>
      <c r="CC802" s="679" t="str">
        <f t="shared" si="2929"/>
        <v/>
      </c>
      <c r="CD802" s="1322">
        <f t="shared" si="2952"/>
        <v>100</v>
      </c>
      <c r="CE802" s="1323">
        <f t="shared" si="2953"/>
        <v>144</v>
      </c>
      <c r="CF802" s="1323">
        <f t="shared" si="2953"/>
        <v>200</v>
      </c>
      <c r="CG802" s="1323">
        <f t="shared" si="2953"/>
        <v>250</v>
      </c>
      <c r="CH802" s="1324">
        <f t="shared" si="2953"/>
        <v>360</v>
      </c>
      <c r="CI802" s="1323">
        <f t="shared" si="2953"/>
        <v>440</v>
      </c>
      <c r="CJ802" s="1323">
        <f t="shared" si="2953"/>
        <v>576</v>
      </c>
      <c r="CK802" s="1323">
        <f t="shared" si="2953"/>
        <v>600</v>
      </c>
      <c r="CL802" s="1323">
        <f t="shared" si="2953"/>
        <v>800</v>
      </c>
      <c r="CM802" s="1322" t="str">
        <f t="shared" si="2953"/>
        <v/>
      </c>
      <c r="CN802" s="539" t="str">
        <f t="shared" si="2931"/>
        <v/>
      </c>
      <c r="CO802" s="540" t="str">
        <f t="shared" si="2932"/>
        <v/>
      </c>
      <c r="CP802" s="541" t="str">
        <f t="shared" si="2933"/>
        <v/>
      </c>
      <c r="CQ802" s="541" t="str">
        <f t="shared" si="2934"/>
        <v/>
      </c>
      <c r="CR802" s="541" t="str">
        <f t="shared" si="2935"/>
        <v/>
      </c>
      <c r="CS802" s="541" t="str">
        <f t="shared" si="2936"/>
        <v/>
      </c>
      <c r="CT802" s="541" t="str">
        <f t="shared" si="2937"/>
        <v/>
      </c>
      <c r="CU802" s="542" t="str">
        <f t="shared" si="2938"/>
        <v/>
      </c>
      <c r="CV802" s="542" t="str">
        <f t="shared" si="2939"/>
        <v/>
      </c>
      <c r="CW802" s="542" t="str">
        <f t="shared" si="2940"/>
        <v/>
      </c>
      <c r="CX802" s="541" t="str">
        <f t="shared" si="2941"/>
        <v/>
      </c>
      <c r="CY802" s="541" t="str">
        <f t="shared" si="2942"/>
        <v/>
      </c>
      <c r="CZ802" s="541" t="str">
        <f t="shared" si="2943"/>
        <v/>
      </c>
      <c r="DA802" s="541" t="str">
        <f t="shared" si="2944"/>
        <v/>
      </c>
      <c r="DB802" s="541" t="str">
        <f t="shared" si="2945"/>
        <v/>
      </c>
      <c r="DC802" s="540" t="str">
        <f t="shared" si="2946"/>
        <v/>
      </c>
      <c r="DD802" s="539" t="str">
        <f t="shared" si="2947"/>
        <v/>
      </c>
      <c r="DE802" s="644">
        <f t="shared" si="2948"/>
        <v>10</v>
      </c>
      <c r="DF802" s="98">
        <f t="shared" si="2949"/>
        <v>10</v>
      </c>
      <c r="DG802" s="98">
        <f t="shared" si="2950"/>
        <v>9</v>
      </c>
      <c r="DH802" s="98">
        <f t="shared" si="2951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6"/>
        <v>772.25</v>
      </c>
      <c r="CA803" s="588">
        <f t="shared" si="2927"/>
        <v>590</v>
      </c>
      <c r="CB803" s="588">
        <f t="shared" si="2928"/>
        <v>685</v>
      </c>
      <c r="CC803" s="679" t="str">
        <f t="shared" si="2929"/>
        <v/>
      </c>
      <c r="CD803" s="1322">
        <f t="shared" si="2952"/>
        <v>144</v>
      </c>
      <c r="CE803" s="1323">
        <f t="shared" si="2953"/>
        <v>200</v>
      </c>
      <c r="CF803" s="1323">
        <f t="shared" si="2953"/>
        <v>200</v>
      </c>
      <c r="CG803" s="1323">
        <f t="shared" si="2953"/>
        <v>400</v>
      </c>
      <c r="CH803" s="1324">
        <f t="shared" si="2953"/>
        <v>600</v>
      </c>
      <c r="CI803" s="1323">
        <f t="shared" si="2953"/>
        <v>840</v>
      </c>
      <c r="CJ803" s="1323">
        <f t="shared" si="2953"/>
        <v>840</v>
      </c>
      <c r="CK803" s="1323">
        <f t="shared" si="2953"/>
        <v>1200</v>
      </c>
      <c r="CL803" s="1323">
        <f t="shared" si="2953"/>
        <v>1200</v>
      </c>
      <c r="CM803" s="1322">
        <f t="shared" si="2953"/>
        <v>1200</v>
      </c>
      <c r="CN803" s="539" t="str">
        <f t="shared" si="2931"/>
        <v/>
      </c>
      <c r="CO803" s="540" t="str">
        <f t="shared" si="2932"/>
        <v/>
      </c>
      <c r="CP803" s="541" t="str">
        <f t="shared" si="2933"/>
        <v/>
      </c>
      <c r="CQ803" s="541" t="str">
        <f t="shared" si="2934"/>
        <v/>
      </c>
      <c r="CR803" s="541" t="str">
        <f t="shared" si="2935"/>
        <v/>
      </c>
      <c r="CS803" s="541" t="str">
        <f t="shared" si="2936"/>
        <v/>
      </c>
      <c r="CT803" s="541" t="str">
        <f t="shared" si="2937"/>
        <v/>
      </c>
      <c r="CU803" s="542" t="str">
        <f t="shared" si="2938"/>
        <v/>
      </c>
      <c r="CV803" s="542" t="str">
        <f t="shared" si="2939"/>
        <v/>
      </c>
      <c r="CW803" s="542" t="str">
        <f t="shared" si="2940"/>
        <v/>
      </c>
      <c r="CX803" s="541" t="str">
        <f t="shared" si="2941"/>
        <v/>
      </c>
      <c r="CY803" s="541" t="str">
        <f t="shared" si="2942"/>
        <v/>
      </c>
      <c r="CZ803" s="541" t="str">
        <f t="shared" si="2943"/>
        <v/>
      </c>
      <c r="DA803" s="541" t="str">
        <f t="shared" si="2944"/>
        <v/>
      </c>
      <c r="DB803" s="541" t="str">
        <f t="shared" si="2945"/>
        <v/>
      </c>
      <c r="DC803" s="540" t="str">
        <f t="shared" si="2946"/>
        <v/>
      </c>
      <c r="DD803" s="539" t="str">
        <f t="shared" si="2947"/>
        <v/>
      </c>
      <c r="DE803" s="644">
        <f t="shared" si="2948"/>
        <v>10</v>
      </c>
      <c r="DF803" s="98">
        <f t="shared" si="2949"/>
        <v>10</v>
      </c>
      <c r="DG803" s="98">
        <f t="shared" si="2950"/>
        <v>10</v>
      </c>
      <c r="DH803" s="98">
        <f t="shared" si="2951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6"/>
        <v>191.66666666666666</v>
      </c>
      <c r="CA804" s="588">
        <f t="shared" si="2927"/>
        <v>183.33333333333334</v>
      </c>
      <c r="CB804" s="588" t="str">
        <f t="shared" si="2928"/>
        <v/>
      </c>
      <c r="CC804" s="679" t="str">
        <f t="shared" si="2929"/>
        <v/>
      </c>
      <c r="CD804" s="1322" t="str">
        <f t="shared" si="2952"/>
        <v/>
      </c>
      <c r="CE804" s="1323" t="str">
        <f t="shared" ref="CE804:CM810" si="29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8"/>
        <v/>
      </c>
      <c r="CG804" s="1323" t="str">
        <f t="shared" si="2958"/>
        <v/>
      </c>
      <c r="CH804" s="1324">
        <f t="shared" si="2958"/>
        <v>75</v>
      </c>
      <c r="CI804" s="1323" t="str">
        <f t="shared" si="2958"/>
        <v/>
      </c>
      <c r="CJ804" s="1323" t="str">
        <f t="shared" si="2958"/>
        <v/>
      </c>
      <c r="CK804" s="1323" t="str">
        <f t="shared" si="2958"/>
        <v/>
      </c>
      <c r="CL804" s="1323" t="str">
        <f t="shared" si="2958"/>
        <v/>
      </c>
      <c r="CM804" s="1322" t="str">
        <f t="shared" si="2958"/>
        <v/>
      </c>
      <c r="CN804" s="539" t="str">
        <f t="shared" si="2931"/>
        <v/>
      </c>
      <c r="CO804" s="540" t="str">
        <f t="shared" si="2932"/>
        <v/>
      </c>
      <c r="CP804" s="541" t="str">
        <f t="shared" si="2933"/>
        <v/>
      </c>
      <c r="CQ804" s="541" t="str">
        <f t="shared" si="2934"/>
        <v/>
      </c>
      <c r="CR804" s="541" t="str">
        <f t="shared" si="2935"/>
        <v/>
      </c>
      <c r="CS804" s="541" t="str">
        <f t="shared" si="2936"/>
        <v/>
      </c>
      <c r="CT804" s="541" t="str">
        <f t="shared" si="2937"/>
        <v/>
      </c>
      <c r="CU804" s="542" t="str">
        <f t="shared" si="2938"/>
        <v/>
      </c>
      <c r="CV804" s="542" t="str">
        <f t="shared" si="2939"/>
        <v/>
      </c>
      <c r="CW804" s="542" t="str">
        <f t="shared" si="2940"/>
        <v/>
      </c>
      <c r="CX804" s="541" t="str">
        <f t="shared" si="2941"/>
        <v/>
      </c>
      <c r="CY804" s="541" t="str">
        <f t="shared" si="2942"/>
        <v/>
      </c>
      <c r="CZ804" s="541" t="str">
        <f t="shared" si="2943"/>
        <v/>
      </c>
      <c r="DA804" s="541" t="str">
        <f t="shared" si="2944"/>
        <v/>
      </c>
      <c r="DB804" s="541" t="str">
        <f t="shared" si="2945"/>
        <v/>
      </c>
      <c r="DC804" s="540" t="str">
        <f t="shared" si="2946"/>
        <v/>
      </c>
      <c r="DD804" s="539" t="str">
        <f t="shared" si="2947"/>
        <v/>
      </c>
      <c r="DE804" s="644">
        <f t="shared" si="2948"/>
        <v>8</v>
      </c>
      <c r="DF804" s="98">
        <f t="shared" si="2949"/>
        <v>5</v>
      </c>
      <c r="DG804" s="98">
        <f t="shared" si="2950"/>
        <v>1</v>
      </c>
      <c r="DH804" s="98">
        <f t="shared" si="2951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6"/>
        <v>366.66666666666669</v>
      </c>
      <c r="CA805" s="588">
        <f t="shared" si="2927"/>
        <v>843.33333333333337</v>
      </c>
      <c r="CB805" s="588" t="str">
        <f t="shared" si="2928"/>
        <v/>
      </c>
      <c r="CC805" s="679" t="str">
        <f t="shared" si="2929"/>
        <v/>
      </c>
      <c r="CD805" s="1322" t="str">
        <f t="shared" si="2952"/>
        <v/>
      </c>
      <c r="CE805" s="1323" t="str">
        <f t="shared" si="2958"/>
        <v/>
      </c>
      <c r="CF805" s="1323" t="str">
        <f t="shared" si="2958"/>
        <v/>
      </c>
      <c r="CG805" s="1323" t="str">
        <f t="shared" si="2958"/>
        <v/>
      </c>
      <c r="CH805" s="1324" t="str">
        <f t="shared" si="2958"/>
        <v/>
      </c>
      <c r="CI805" s="1323" t="str">
        <f t="shared" si="2958"/>
        <v/>
      </c>
      <c r="CJ805" s="1323" t="str">
        <f t="shared" si="2958"/>
        <v/>
      </c>
      <c r="CK805" s="1323" t="str">
        <f t="shared" si="2958"/>
        <v/>
      </c>
      <c r="CL805" s="1323" t="str">
        <f t="shared" si="2958"/>
        <v/>
      </c>
      <c r="CM805" s="1322" t="str">
        <f t="shared" si="2958"/>
        <v/>
      </c>
      <c r="CN805" s="539" t="str">
        <f t="shared" si="2931"/>
        <v/>
      </c>
      <c r="CO805" s="540" t="str">
        <f t="shared" si="2932"/>
        <v/>
      </c>
      <c r="CP805" s="541" t="str">
        <f t="shared" si="2933"/>
        <v/>
      </c>
      <c r="CQ805" s="541" t="str">
        <f t="shared" si="2934"/>
        <v/>
      </c>
      <c r="CR805" s="541" t="str">
        <f t="shared" si="2935"/>
        <v/>
      </c>
      <c r="CS805" s="541" t="str">
        <f t="shared" si="2936"/>
        <v/>
      </c>
      <c r="CT805" s="541" t="str">
        <f t="shared" si="2937"/>
        <v/>
      </c>
      <c r="CU805" s="542" t="str">
        <f t="shared" si="2938"/>
        <v/>
      </c>
      <c r="CV805" s="542" t="str">
        <f t="shared" si="2939"/>
        <v/>
      </c>
      <c r="CW805" s="542" t="str">
        <f t="shared" si="2940"/>
        <v/>
      </c>
      <c r="CX805" s="541" t="str">
        <f t="shared" si="2941"/>
        <v/>
      </c>
      <c r="CY805" s="541" t="str">
        <f t="shared" si="2942"/>
        <v/>
      </c>
      <c r="CZ805" s="541" t="str">
        <f t="shared" si="2943"/>
        <v/>
      </c>
      <c r="DA805" s="541" t="str">
        <f t="shared" si="2944"/>
        <v/>
      </c>
      <c r="DB805" s="541" t="str">
        <f t="shared" si="2945"/>
        <v/>
      </c>
      <c r="DC805" s="540" t="str">
        <f t="shared" si="2946"/>
        <v/>
      </c>
      <c r="DD805" s="539" t="str">
        <f t="shared" si="2947"/>
        <v/>
      </c>
      <c r="DE805" s="644">
        <f t="shared" si="2948"/>
        <v>8</v>
      </c>
      <c r="DF805" s="98">
        <f t="shared" si="2949"/>
        <v>5</v>
      </c>
      <c r="DG805" s="98">
        <f t="shared" si="2950"/>
        <v>0</v>
      </c>
      <c r="DH805" s="98">
        <f t="shared" si="2951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6"/>
        <v>35</v>
      </c>
      <c r="CA806" s="588">
        <f t="shared" si="2927"/>
        <v>35</v>
      </c>
      <c r="CB806" s="588" t="str">
        <f t="shared" si="2928"/>
        <v/>
      </c>
      <c r="CC806" s="679" t="str">
        <f t="shared" si="2929"/>
        <v/>
      </c>
      <c r="CD806" s="1322" t="str">
        <f t="shared" si="2952"/>
        <v/>
      </c>
      <c r="CE806" s="1323" t="str">
        <f t="shared" si="2958"/>
        <v/>
      </c>
      <c r="CF806" s="1323" t="str">
        <f t="shared" si="2958"/>
        <v/>
      </c>
      <c r="CG806" s="1323" t="str">
        <f t="shared" si="2958"/>
        <v/>
      </c>
      <c r="CH806" s="1324" t="str">
        <f t="shared" si="2958"/>
        <v/>
      </c>
      <c r="CI806" s="1323" t="str">
        <f t="shared" si="2958"/>
        <v/>
      </c>
      <c r="CJ806" s="1323" t="str">
        <f t="shared" si="2958"/>
        <v/>
      </c>
      <c r="CK806" s="1323" t="str">
        <f t="shared" si="2958"/>
        <v/>
      </c>
      <c r="CL806" s="1323" t="str">
        <f t="shared" si="2958"/>
        <v/>
      </c>
      <c r="CM806" s="1322" t="str">
        <f t="shared" si="2958"/>
        <v/>
      </c>
      <c r="CN806" s="539" t="str">
        <f t="shared" si="2931"/>
        <v/>
      </c>
      <c r="CO806" s="540" t="str">
        <f t="shared" si="2932"/>
        <v/>
      </c>
      <c r="CP806" s="541" t="str">
        <f t="shared" si="2933"/>
        <v/>
      </c>
      <c r="CQ806" s="541" t="str">
        <f t="shared" si="2934"/>
        <v/>
      </c>
      <c r="CR806" s="541" t="str">
        <f t="shared" si="2935"/>
        <v/>
      </c>
      <c r="CS806" s="541" t="str">
        <f t="shared" si="2936"/>
        <v/>
      </c>
      <c r="CT806" s="541" t="str">
        <f t="shared" si="2937"/>
        <v/>
      </c>
      <c r="CU806" s="542" t="str">
        <f t="shared" si="2938"/>
        <v/>
      </c>
      <c r="CV806" s="542" t="str">
        <f t="shared" si="2939"/>
        <v/>
      </c>
      <c r="CW806" s="542" t="str">
        <f t="shared" si="2940"/>
        <v/>
      </c>
      <c r="CX806" s="541" t="str">
        <f t="shared" si="2941"/>
        <v/>
      </c>
      <c r="CY806" s="541" t="str">
        <f t="shared" si="2942"/>
        <v/>
      </c>
      <c r="CZ806" s="541" t="str">
        <f t="shared" si="2943"/>
        <v/>
      </c>
      <c r="DA806" s="541" t="str">
        <f t="shared" si="2944"/>
        <v/>
      </c>
      <c r="DB806" s="541" t="str">
        <f t="shared" si="2945"/>
        <v/>
      </c>
      <c r="DC806" s="540" t="str">
        <f t="shared" si="2946"/>
        <v/>
      </c>
      <c r="DD806" s="539" t="str">
        <f t="shared" si="2947"/>
        <v/>
      </c>
      <c r="DE806" s="644">
        <f t="shared" si="2948"/>
        <v>9</v>
      </c>
      <c r="DF806" s="98">
        <f t="shared" si="2949"/>
        <v>3</v>
      </c>
      <c r="DG806" s="98">
        <f t="shared" si="2950"/>
        <v>0</v>
      </c>
      <c r="DH806" s="98">
        <f t="shared" si="2951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2"/>
        <v/>
      </c>
      <c r="CE809" s="1323" t="str">
        <f t="shared" si="2958"/>
        <v/>
      </c>
      <c r="CF809" s="1323" t="str">
        <f t="shared" si="2958"/>
        <v/>
      </c>
      <c r="CG809" s="1323" t="str">
        <f t="shared" si="2958"/>
        <v/>
      </c>
      <c r="CH809" s="1324" t="str">
        <f t="shared" si="2958"/>
        <v/>
      </c>
      <c r="CI809" s="1323" t="str">
        <f t="shared" si="2958"/>
        <v/>
      </c>
      <c r="CJ809" s="1323" t="str">
        <f t="shared" si="2958"/>
        <v/>
      </c>
      <c r="CK809" s="1323" t="str">
        <f t="shared" si="2958"/>
        <v/>
      </c>
      <c r="CL809" s="1323" t="str">
        <f t="shared" si="2958"/>
        <v/>
      </c>
      <c r="CM809" s="1322" t="str">
        <f t="shared" si="2958"/>
        <v/>
      </c>
      <c r="CN809" s="539" t="str">
        <f t="shared" si="2931"/>
        <v/>
      </c>
      <c r="CO809" s="540" t="str">
        <f t="shared" si="2932"/>
        <v/>
      </c>
      <c r="CP809" s="541" t="str">
        <f t="shared" si="2933"/>
        <v/>
      </c>
      <c r="CQ809" s="541" t="str">
        <f t="shared" si="2934"/>
        <v/>
      </c>
      <c r="CR809" s="541" t="str">
        <f t="shared" si="2935"/>
        <v/>
      </c>
      <c r="CS809" s="541" t="str">
        <f t="shared" si="2936"/>
        <v/>
      </c>
      <c r="CT809" s="541" t="str">
        <f t="shared" si="2937"/>
        <v/>
      </c>
      <c r="CU809" s="542" t="str">
        <f t="shared" si="2938"/>
        <v/>
      </c>
      <c r="CV809" s="542" t="str">
        <f t="shared" si="2939"/>
        <v/>
      </c>
      <c r="CW809" s="542" t="str">
        <f t="shared" si="2940"/>
        <v/>
      </c>
      <c r="CX809" s="541" t="str">
        <f t="shared" si="2941"/>
        <v/>
      </c>
      <c r="CY809" s="541" t="str">
        <f t="shared" si="2942"/>
        <v/>
      </c>
      <c r="CZ809" s="541" t="str">
        <f t="shared" si="2943"/>
        <v/>
      </c>
      <c r="DA809" s="541" t="str">
        <f t="shared" si="2944"/>
        <v/>
      </c>
      <c r="DB809" s="541" t="str">
        <f t="shared" si="2945"/>
        <v/>
      </c>
      <c r="DC809" s="540" t="str">
        <f t="shared" si="2946"/>
        <v/>
      </c>
      <c r="DD809" s="539" t="str">
        <f t="shared" si="2947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2"/>
        <v/>
      </c>
      <c r="CE810" s="1323" t="str">
        <f t="shared" si="2958"/>
        <v/>
      </c>
      <c r="CF810" s="1323" t="str">
        <f t="shared" si="2958"/>
        <v/>
      </c>
      <c r="CG810" s="1323" t="str">
        <f t="shared" si="2958"/>
        <v/>
      </c>
      <c r="CH810" s="1324" t="str">
        <f t="shared" si="2958"/>
        <v/>
      </c>
      <c r="CI810" s="1323" t="str">
        <f t="shared" si="2958"/>
        <v/>
      </c>
      <c r="CJ810" s="1323" t="str">
        <f t="shared" si="2958"/>
        <v/>
      </c>
      <c r="CK810" s="1323" t="str">
        <f t="shared" si="2958"/>
        <v/>
      </c>
      <c r="CL810" s="1323" t="str">
        <f t="shared" si="2958"/>
        <v/>
      </c>
      <c r="CM810" s="1322" t="str">
        <f t="shared" si="2958"/>
        <v/>
      </c>
      <c r="CN810" s="539" t="str">
        <f t="shared" si="2931"/>
        <v/>
      </c>
      <c r="CO810" s="540" t="str">
        <f t="shared" si="2932"/>
        <v/>
      </c>
      <c r="CP810" s="541" t="str">
        <f t="shared" si="2933"/>
        <v/>
      </c>
      <c r="CQ810" s="541" t="str">
        <f t="shared" si="2934"/>
        <v/>
      </c>
      <c r="CR810" s="541" t="str">
        <f t="shared" si="2935"/>
        <v/>
      </c>
      <c r="CS810" s="541" t="str">
        <f t="shared" si="2936"/>
        <v/>
      </c>
      <c r="CT810" s="541" t="str">
        <f t="shared" si="2937"/>
        <v/>
      </c>
      <c r="CU810" s="542" t="str">
        <f t="shared" si="2938"/>
        <v/>
      </c>
      <c r="CV810" s="542" t="str">
        <f t="shared" si="2939"/>
        <v/>
      </c>
      <c r="CW810" s="542" t="str">
        <f t="shared" si="2940"/>
        <v/>
      </c>
      <c r="CX810" s="541" t="str">
        <f t="shared" si="2941"/>
        <v/>
      </c>
      <c r="CY810" s="541" t="str">
        <f t="shared" si="2942"/>
        <v/>
      </c>
      <c r="CZ810" s="541" t="str">
        <f t="shared" si="2943"/>
        <v/>
      </c>
      <c r="DA810" s="541" t="str">
        <f t="shared" si="2944"/>
        <v/>
      </c>
      <c r="DB810" s="541" t="str">
        <f t="shared" si="2945"/>
        <v/>
      </c>
      <c r="DC810" s="540" t="str">
        <f t="shared" si="2946"/>
        <v/>
      </c>
      <c r="DD810" s="539" t="str">
        <f t="shared" si="2947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9">SUM(B772:B776,B781:B785,B790:B811)</f>
        <v>10716</v>
      </c>
      <c r="C812" s="786">
        <f t="shared" si="2959"/>
        <v>9592</v>
      </c>
      <c r="D812" s="786">
        <f t="shared" si="2959"/>
        <v>12138</v>
      </c>
      <c r="E812" s="786">
        <f t="shared" si="2959"/>
        <v>6039</v>
      </c>
      <c r="F812" s="786">
        <f t="shared" si="2959"/>
        <v>10356</v>
      </c>
      <c r="G812" s="786">
        <f t="shared" si="2959"/>
        <v>14922</v>
      </c>
      <c r="H812" s="786">
        <f t="shared" si="2959"/>
        <v>11204</v>
      </c>
      <c r="I812" s="786">
        <f t="shared" si="2959"/>
        <v>12213</v>
      </c>
      <c r="J812" s="786">
        <f t="shared" si="2959"/>
        <v>8634</v>
      </c>
      <c r="K812" s="786">
        <f t="shared" si="2959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0">SUM(T772:T776,T781:T785,T790:T811)</f>
        <v>16572</v>
      </c>
      <c r="U812" s="786">
        <f t="shared" si="2960"/>
        <v>19274</v>
      </c>
      <c r="V812" s="786">
        <f t="shared" si="2960"/>
        <v>19704</v>
      </c>
      <c r="W812" s="786">
        <f t="shared" si="2960"/>
        <v>18154</v>
      </c>
      <c r="X812" s="786">
        <f t="shared" si="2960"/>
        <v>19070</v>
      </c>
      <c r="Y812" s="786">
        <f t="shared" si="2960"/>
        <v>2270</v>
      </c>
      <c r="Z812" s="786">
        <f t="shared" si="2960"/>
        <v>4911</v>
      </c>
      <c r="AA812" s="786">
        <f t="shared" si="2960"/>
        <v>4801</v>
      </c>
      <c r="AB812" s="786">
        <f t="shared" si="2960"/>
        <v>2972</v>
      </c>
      <c r="AC812" s="786">
        <f t="shared" si="2960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1">SUM(AL772:AL776,AL781:AL785,AL790:AL811)</f>
        <v>3049</v>
      </c>
      <c r="AM812" s="786">
        <f t="shared" si="2961"/>
        <v>6497</v>
      </c>
      <c r="AN812" s="786">
        <f t="shared" si="2961"/>
        <v>3882</v>
      </c>
      <c r="AO812" s="786">
        <f t="shared" si="2961"/>
        <v>7530</v>
      </c>
      <c r="AP812" s="786">
        <f t="shared" si="2961"/>
        <v>3930</v>
      </c>
      <c r="AQ812" s="786">
        <f t="shared" si="2961"/>
        <v>4966</v>
      </c>
      <c r="AR812" s="786">
        <f t="shared" si="2961"/>
        <v>3424</v>
      </c>
      <c r="AS812" s="786">
        <f t="shared" si="2961"/>
        <v>4390</v>
      </c>
      <c r="AT812" s="786">
        <f t="shared" si="2961"/>
        <v>6179</v>
      </c>
      <c r="AU812" s="786">
        <f t="shared" si="2961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2">SUM(BD772:BD776,BD781:BD785,BD790:BD811)</f>
        <v>0</v>
      </c>
      <c r="BE812" s="786">
        <f t="shared" si="2962"/>
        <v>0</v>
      </c>
      <c r="BF812" s="786">
        <f t="shared" si="2962"/>
        <v>0</v>
      </c>
      <c r="BG812" s="786">
        <f t="shared" si="2962"/>
        <v>0</v>
      </c>
      <c r="BH812" s="786">
        <f t="shared" si="2962"/>
        <v>0</v>
      </c>
      <c r="BI812" s="786">
        <f t="shared" si="2962"/>
        <v>0</v>
      </c>
      <c r="BJ812" s="786">
        <f t="shared" si="2962"/>
        <v>0</v>
      </c>
      <c r="BK812" s="786">
        <f t="shared" si="2962"/>
        <v>0</v>
      </c>
      <c r="BL812" s="786">
        <f t="shared" si="2962"/>
        <v>0</v>
      </c>
      <c r="BM812" s="786">
        <f t="shared" si="2962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3"/>
        <v>3882</v>
      </c>
      <c r="CG812" s="1323">
        <f t="shared" si="2963"/>
        <v>3930</v>
      </c>
      <c r="CH812" s="1324">
        <f t="shared" si="2963"/>
        <v>4390</v>
      </c>
      <c r="CI812" s="1323">
        <f t="shared" si="2963"/>
        <v>4966</v>
      </c>
      <c r="CJ812" s="1323">
        <f t="shared" si="2963"/>
        <v>5838</v>
      </c>
      <c r="CK812" s="1323">
        <f t="shared" si="2963"/>
        <v>6179</v>
      </c>
      <c r="CL812" s="1323">
        <f t="shared" si="2963"/>
        <v>6497</v>
      </c>
      <c r="CM812" s="1322">
        <f t="shared" si="2963"/>
        <v>7530</v>
      </c>
      <c r="CN812" s="539" t="str">
        <f t="shared" ref="CN812:DD812" si="296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4"/>
        <v/>
      </c>
      <c r="CP812" s="541" t="str">
        <f t="shared" si="2964"/>
        <v/>
      </c>
      <c r="CQ812" s="541" t="str">
        <f t="shared" si="2964"/>
        <v/>
      </c>
      <c r="CR812" s="541">
        <f t="shared" si="2964"/>
        <v>0</v>
      </c>
      <c r="CS812" s="541">
        <f t="shared" si="2964"/>
        <v>0</v>
      </c>
      <c r="CT812" s="541">
        <f t="shared" si="2964"/>
        <v>0</v>
      </c>
      <c r="CU812" s="542">
        <f t="shared" si="2964"/>
        <v>0</v>
      </c>
      <c r="CV812" s="542">
        <f t="shared" si="2964"/>
        <v>0</v>
      </c>
      <c r="CW812" s="542">
        <f t="shared" si="2964"/>
        <v>0</v>
      </c>
      <c r="CX812" s="541">
        <f t="shared" si="2964"/>
        <v>0</v>
      </c>
      <c r="CY812" s="541">
        <f t="shared" si="2964"/>
        <v>0</v>
      </c>
      <c r="CZ812" s="541">
        <f t="shared" si="2964"/>
        <v>0</v>
      </c>
      <c r="DA812" s="541">
        <f t="shared" si="2964"/>
        <v>0</v>
      </c>
      <c r="DB812" s="541" t="str">
        <f t="shared" si="2964"/>
        <v/>
      </c>
      <c r="DC812" s="540" t="str">
        <f t="shared" si="2964"/>
        <v/>
      </c>
      <c r="DD812" s="539" t="str">
        <f t="shared" si="2964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5">SUM(B89)</f>
        <v>0</v>
      </c>
      <c r="C820" s="792">
        <f t="shared" si="2965"/>
        <v>0</v>
      </c>
      <c r="D820" s="792">
        <f t="shared" si="2965"/>
        <v>0</v>
      </c>
      <c r="E820" s="792">
        <f t="shared" si="2965"/>
        <v>0</v>
      </c>
      <c r="F820" s="792">
        <f t="shared" si="2965"/>
        <v>0</v>
      </c>
      <c r="G820" s="792">
        <f t="shared" si="2965"/>
        <v>0</v>
      </c>
      <c r="H820" s="792">
        <f t="shared" si="2965"/>
        <v>0</v>
      </c>
      <c r="I820" s="792">
        <f t="shared" si="2965"/>
        <v>0</v>
      </c>
      <c r="J820" s="792">
        <f t="shared" si="2965"/>
        <v>0</v>
      </c>
      <c r="K820" s="792">
        <f t="shared" si="2965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6">SUM(T89)</f>
        <v>0</v>
      </c>
      <c r="U820" s="792">
        <f t="shared" si="2966"/>
        <v>0</v>
      </c>
      <c r="V820" s="792">
        <f t="shared" si="2966"/>
        <v>0</v>
      </c>
      <c r="W820" s="792">
        <f t="shared" si="2966"/>
        <v>0</v>
      </c>
      <c r="X820" s="792">
        <f t="shared" si="2966"/>
        <v>0</v>
      </c>
      <c r="Y820" s="792">
        <f t="shared" si="2966"/>
        <v>0</v>
      </c>
      <c r="Z820" s="792">
        <f t="shared" si="2966"/>
        <v>0</v>
      </c>
      <c r="AA820" s="792">
        <f t="shared" si="2966"/>
        <v>0</v>
      </c>
      <c r="AB820" s="792">
        <f t="shared" si="2966"/>
        <v>0</v>
      </c>
      <c r="AC820" s="792">
        <f t="shared" si="2966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7">SUM(AL89)</f>
        <v>0</v>
      </c>
      <c r="AM820" s="792">
        <f t="shared" si="2967"/>
        <v>0</v>
      </c>
      <c r="AN820" s="792">
        <f t="shared" si="2967"/>
        <v>0</v>
      </c>
      <c r="AO820" s="792">
        <f t="shared" si="2967"/>
        <v>0</v>
      </c>
      <c r="AP820" s="792">
        <f t="shared" si="2967"/>
        <v>0</v>
      </c>
      <c r="AQ820" s="792">
        <f t="shared" si="2967"/>
        <v>0</v>
      </c>
      <c r="AR820" s="792">
        <f t="shared" si="2967"/>
        <v>0</v>
      </c>
      <c r="AS820" s="792">
        <f t="shared" si="2967"/>
        <v>0</v>
      </c>
      <c r="AT820" s="792">
        <f t="shared" si="2967"/>
        <v>0</v>
      </c>
      <c r="AU820" s="792">
        <f t="shared" si="2967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8">SUM(BD89)</f>
        <v>0</v>
      </c>
      <c r="BE820" s="792">
        <f t="shared" si="2968"/>
        <v>0</v>
      </c>
      <c r="BF820" s="792">
        <f t="shared" si="2968"/>
        <v>0</v>
      </c>
      <c r="BG820" s="792">
        <f t="shared" si="2968"/>
        <v>0</v>
      </c>
      <c r="BH820" s="792">
        <f t="shared" si="2968"/>
        <v>0</v>
      </c>
      <c r="BI820" s="792">
        <f t="shared" si="2968"/>
        <v>0</v>
      </c>
      <c r="BJ820" s="792">
        <f t="shared" si="2968"/>
        <v>0</v>
      </c>
      <c r="BK820" s="792">
        <f t="shared" si="2968"/>
        <v>0</v>
      </c>
      <c r="BL820" s="792">
        <f t="shared" si="2968"/>
        <v>0</v>
      </c>
      <c r="BM820" s="792">
        <f t="shared" si="2968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9">SUM(BV89)</f>
        <v>0</v>
      </c>
      <c r="BW820" s="799">
        <f t="shared" si="2969"/>
        <v>0</v>
      </c>
      <c r="BX820" s="799">
        <f t="shared" si="2969"/>
        <v>0</v>
      </c>
      <c r="BY820" s="799">
        <f t="shared" si="2969"/>
        <v>0</v>
      </c>
      <c r="BZ820" s="613">
        <f t="shared" ref="BZ820:BZ828" si="2970">IF(DE820&lt;3,"",(SUM(B820:R820)-MIN(B820:R820)-MAX(B820:R820))/(DE820-2))</f>
        <v>0</v>
      </c>
      <c r="CA820" s="613">
        <f t="shared" ref="CA820:CA828" si="2971">IF(DF820&lt;3,"",(SUM(T820:AJ820)-MIN(T820:AJ820)-MAX(T820:AJ820))/(DF820-2))</f>
        <v>0</v>
      </c>
      <c r="CB820" s="613">
        <f t="shared" ref="CB820:CB828" si="2972">IF(DG820&lt;3,"",(SUM(AL820:BB820)-MIN(AL820:BB820)-MAX(AL820:BB820))/(DG820-2))</f>
        <v>0</v>
      </c>
      <c r="CC820" s="682">
        <f t="shared" ref="CC820:CC828" si="2973">IF(DH820&lt;3,"",(SUM(BD820:BT820)-MIN(BD820:BT820)-MAX(BD820:BT820))/(DH820-2))</f>
        <v>0</v>
      </c>
      <c r="CD820" s="1325">
        <f t="shared" ref="CD820:CM820" si="297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4"/>
        <v>0</v>
      </c>
      <c r="CF820" s="1326">
        <f t="shared" si="2974"/>
        <v>0</v>
      </c>
      <c r="CG820" s="1326">
        <f t="shared" si="2974"/>
        <v>0</v>
      </c>
      <c r="CH820" s="1327">
        <f t="shared" si="2974"/>
        <v>0</v>
      </c>
      <c r="CI820" s="1326">
        <f t="shared" si="2974"/>
        <v>0</v>
      </c>
      <c r="CJ820" s="1326">
        <f t="shared" si="2974"/>
        <v>0</v>
      </c>
      <c r="CK820" s="1326">
        <f t="shared" si="2974"/>
        <v>0</v>
      </c>
      <c r="CL820" s="1326">
        <f t="shared" si="2974"/>
        <v>0</v>
      </c>
      <c r="CM820" s="1325">
        <f t="shared" si="2974"/>
        <v>0</v>
      </c>
      <c r="CN820" s="527" t="str">
        <f t="shared" ref="CN820:CN828" si="297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2">COUNT(B820:R820)</f>
        <v>10</v>
      </c>
      <c r="DF820" s="98">
        <f t="shared" ref="DF820:DF828" si="2993">COUNT(T820:AJ820)</f>
        <v>10</v>
      </c>
      <c r="DG820" s="98">
        <f t="shared" ref="DG820:DG828" si="2994">COUNT(AL820:BB820)</f>
        <v>10</v>
      </c>
      <c r="DH820" s="98">
        <f t="shared" ref="DH820:DH828" si="2995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6">SUM(B90)</f>
        <v>0</v>
      </c>
      <c r="C821" s="792">
        <f t="shared" si="2996"/>
        <v>0</v>
      </c>
      <c r="D821" s="792">
        <f t="shared" si="2996"/>
        <v>0</v>
      </c>
      <c r="E821" s="792">
        <f t="shared" si="2996"/>
        <v>0</v>
      </c>
      <c r="F821" s="792">
        <f t="shared" si="2996"/>
        <v>0</v>
      </c>
      <c r="G821" s="792">
        <f t="shared" si="2996"/>
        <v>0</v>
      </c>
      <c r="H821" s="792">
        <f t="shared" si="2996"/>
        <v>0</v>
      </c>
      <c r="I821" s="792">
        <f t="shared" si="2996"/>
        <v>0</v>
      </c>
      <c r="J821" s="792">
        <f t="shared" si="2996"/>
        <v>0</v>
      </c>
      <c r="K821" s="792">
        <f t="shared" si="2996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7">SUM(T90)</f>
        <v>0</v>
      </c>
      <c r="U821" s="792">
        <f t="shared" si="2997"/>
        <v>0</v>
      </c>
      <c r="V821" s="792">
        <f t="shared" si="2997"/>
        <v>0</v>
      </c>
      <c r="W821" s="792">
        <f t="shared" si="2997"/>
        <v>0</v>
      </c>
      <c r="X821" s="792">
        <f t="shared" si="2997"/>
        <v>0</v>
      </c>
      <c r="Y821" s="792">
        <f t="shared" si="2997"/>
        <v>0</v>
      </c>
      <c r="Z821" s="792">
        <f t="shared" si="2997"/>
        <v>0</v>
      </c>
      <c r="AA821" s="792">
        <f t="shared" si="2997"/>
        <v>0</v>
      </c>
      <c r="AB821" s="792">
        <f t="shared" si="2997"/>
        <v>0</v>
      </c>
      <c r="AC821" s="792">
        <f t="shared" si="2997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8">SUM(AL90)</f>
        <v>0</v>
      </c>
      <c r="AM821" s="792">
        <f t="shared" si="2998"/>
        <v>0</v>
      </c>
      <c r="AN821" s="792">
        <f t="shared" si="2998"/>
        <v>0</v>
      </c>
      <c r="AO821" s="792">
        <f t="shared" si="2998"/>
        <v>0</v>
      </c>
      <c r="AP821" s="792">
        <f t="shared" si="2998"/>
        <v>0</v>
      </c>
      <c r="AQ821" s="792">
        <f t="shared" si="2998"/>
        <v>0</v>
      </c>
      <c r="AR821" s="792">
        <f t="shared" si="2998"/>
        <v>0</v>
      </c>
      <c r="AS821" s="792">
        <f t="shared" si="2998"/>
        <v>0</v>
      </c>
      <c r="AT821" s="792">
        <f t="shared" si="2998"/>
        <v>0</v>
      </c>
      <c r="AU821" s="792">
        <f t="shared" si="2998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9">SUM(BD90)</f>
        <v>0</v>
      </c>
      <c r="BE821" s="792">
        <f t="shared" si="2999"/>
        <v>0</v>
      </c>
      <c r="BF821" s="792">
        <f t="shared" si="2999"/>
        <v>0</v>
      </c>
      <c r="BG821" s="792">
        <f t="shared" si="2999"/>
        <v>0</v>
      </c>
      <c r="BH821" s="792">
        <f t="shared" si="2999"/>
        <v>0</v>
      </c>
      <c r="BI821" s="792">
        <f t="shared" si="2999"/>
        <v>0</v>
      </c>
      <c r="BJ821" s="792">
        <f t="shared" si="2999"/>
        <v>0</v>
      </c>
      <c r="BK821" s="792">
        <f t="shared" si="2999"/>
        <v>0</v>
      </c>
      <c r="BL821" s="792">
        <f t="shared" si="2999"/>
        <v>0</v>
      </c>
      <c r="BM821" s="792">
        <f t="shared" si="2999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9"/>
        <v>0</v>
      </c>
      <c r="BW821" s="799">
        <f t="shared" si="2969"/>
        <v>0</v>
      </c>
      <c r="BX821" s="799">
        <f t="shared" si="2969"/>
        <v>0</v>
      </c>
      <c r="BY821" s="799">
        <f t="shared" si="2969"/>
        <v>0</v>
      </c>
      <c r="BZ821" s="613">
        <f t="shared" si="2970"/>
        <v>0</v>
      </c>
      <c r="CA821" s="613">
        <f t="shared" si="2971"/>
        <v>0</v>
      </c>
      <c r="CB821" s="613">
        <f t="shared" si="2972"/>
        <v>0</v>
      </c>
      <c r="CC821" s="682">
        <f t="shared" si="2973"/>
        <v>0</v>
      </c>
      <c r="CD821" s="1325">
        <f t="shared" ref="CD821:CD828" si="300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300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3001"/>
        <v>0</v>
      </c>
      <c r="CG821" s="1326">
        <f t="shared" si="3001"/>
        <v>0</v>
      </c>
      <c r="CH821" s="1327">
        <f t="shared" si="3001"/>
        <v>0</v>
      </c>
      <c r="CI821" s="1326">
        <f t="shared" si="3001"/>
        <v>0</v>
      </c>
      <c r="CJ821" s="1326">
        <f t="shared" si="3001"/>
        <v>0</v>
      </c>
      <c r="CK821" s="1326">
        <f t="shared" si="3001"/>
        <v>0</v>
      </c>
      <c r="CL821" s="1326">
        <f t="shared" si="3001"/>
        <v>0</v>
      </c>
      <c r="CM821" s="1325">
        <f t="shared" si="3001"/>
        <v>0</v>
      </c>
      <c r="CN821" s="527" t="str">
        <f t="shared" si="2975"/>
        <v/>
      </c>
      <c r="CO821" s="528" t="str">
        <f t="shared" si="2976"/>
        <v/>
      </c>
      <c r="CP821" s="529" t="str">
        <f t="shared" si="2977"/>
        <v/>
      </c>
      <c r="CQ821" s="529" t="str">
        <f t="shared" si="2978"/>
        <v/>
      </c>
      <c r="CR821" s="529">
        <f t="shared" si="2979"/>
        <v>0</v>
      </c>
      <c r="CS821" s="529">
        <f t="shared" si="2980"/>
        <v>0</v>
      </c>
      <c r="CT821" s="529">
        <f t="shared" si="2981"/>
        <v>0</v>
      </c>
      <c r="CU821" s="530">
        <f t="shared" si="2982"/>
        <v>0</v>
      </c>
      <c r="CV821" s="530">
        <f t="shared" si="2983"/>
        <v>0</v>
      </c>
      <c r="CW821" s="530">
        <f t="shared" si="2984"/>
        <v>0</v>
      </c>
      <c r="CX821" s="529">
        <f t="shared" si="2985"/>
        <v>0</v>
      </c>
      <c r="CY821" s="529">
        <f t="shared" si="2986"/>
        <v>0</v>
      </c>
      <c r="CZ821" s="529">
        <f t="shared" si="2987"/>
        <v>0</v>
      </c>
      <c r="DA821" s="529">
        <f t="shared" si="2988"/>
        <v>0</v>
      </c>
      <c r="DB821" s="529" t="str">
        <f t="shared" si="2989"/>
        <v/>
      </c>
      <c r="DC821" s="528" t="str">
        <f t="shared" si="2990"/>
        <v/>
      </c>
      <c r="DD821" s="527" t="str">
        <f t="shared" si="2991"/>
        <v/>
      </c>
      <c r="DE821" s="644">
        <f t="shared" si="2992"/>
        <v>10</v>
      </c>
      <c r="DF821" s="98">
        <f t="shared" si="2993"/>
        <v>10</v>
      </c>
      <c r="DG821" s="98">
        <f t="shared" si="2994"/>
        <v>10</v>
      </c>
      <c r="DH821" s="98">
        <f t="shared" si="2995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2">SUM(B116)</f>
        <v>0</v>
      </c>
      <c r="C822" s="792">
        <f t="shared" si="3002"/>
        <v>0</v>
      </c>
      <c r="D822" s="792">
        <f t="shared" si="3002"/>
        <v>0</v>
      </c>
      <c r="E822" s="792">
        <f t="shared" si="3002"/>
        <v>0</v>
      </c>
      <c r="F822" s="792">
        <f t="shared" si="3002"/>
        <v>0</v>
      </c>
      <c r="G822" s="792">
        <f t="shared" si="3002"/>
        <v>0.11264009962640101</v>
      </c>
      <c r="H822" s="792">
        <f t="shared" si="3002"/>
        <v>0</v>
      </c>
      <c r="I822" s="792">
        <f t="shared" si="3002"/>
        <v>9.3866749688667497E-2</v>
      </c>
      <c r="J822" s="792">
        <f t="shared" si="3002"/>
        <v>0</v>
      </c>
      <c r="K822" s="792">
        <f t="shared" si="3002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3">SUM(T116)</f>
        <v>0</v>
      </c>
      <c r="U822" s="792">
        <f t="shared" si="3003"/>
        <v>0</v>
      </c>
      <c r="V822" s="792">
        <f t="shared" si="3003"/>
        <v>0.19309731364525887</v>
      </c>
      <c r="W822" s="792">
        <f t="shared" si="3003"/>
        <v>6.6749688667496893E-2</v>
      </c>
      <c r="X822" s="792">
        <f t="shared" si="3003"/>
        <v>0</v>
      </c>
      <c r="Y822" s="792">
        <f t="shared" si="3003"/>
        <v>0.16043764454723358</v>
      </c>
      <c r="Z822" s="792">
        <f t="shared" si="3003"/>
        <v>7.1517523572318095E-2</v>
      </c>
      <c r="AA822" s="792">
        <f t="shared" si="3003"/>
        <v>0</v>
      </c>
      <c r="AB822" s="792">
        <f t="shared" si="3003"/>
        <v>0</v>
      </c>
      <c r="AC822" s="792">
        <f t="shared" si="3003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4">SUM(AL116)</f>
        <v>0.150186799501868</v>
      </c>
      <c r="AM822" s="792">
        <f t="shared" si="3004"/>
        <v>0</v>
      </c>
      <c r="AN822" s="792">
        <f t="shared" si="3004"/>
        <v>0.33374844333748438</v>
      </c>
      <c r="AO822" s="792">
        <f t="shared" si="3004"/>
        <v>0</v>
      </c>
      <c r="AP822" s="792">
        <f t="shared" si="3004"/>
        <v>0</v>
      </c>
      <c r="AQ822" s="792">
        <f t="shared" si="3004"/>
        <v>0.11264009962640101</v>
      </c>
      <c r="AR822" s="792">
        <f t="shared" si="3004"/>
        <v>7.5093399750934001E-2</v>
      </c>
      <c r="AS822" s="792">
        <f t="shared" si="3004"/>
        <v>0.10003182510031826</v>
      </c>
      <c r="AT822" s="792">
        <f t="shared" si="3004"/>
        <v>0.26699875466998757</v>
      </c>
      <c r="AU822" s="792">
        <f t="shared" si="3004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5">SUM(BD116)</f>
        <v>0</v>
      </c>
      <c r="BE822" s="792">
        <f t="shared" si="3005"/>
        <v>0</v>
      </c>
      <c r="BF822" s="792">
        <f t="shared" si="3005"/>
        <v>0</v>
      </c>
      <c r="BG822" s="792">
        <f t="shared" si="3005"/>
        <v>0</v>
      </c>
      <c r="BH822" s="792">
        <f t="shared" si="3005"/>
        <v>0</v>
      </c>
      <c r="BI822" s="792">
        <f t="shared" si="3005"/>
        <v>0</v>
      </c>
      <c r="BJ822" s="792">
        <f t="shared" si="3005"/>
        <v>0</v>
      </c>
      <c r="BK822" s="792">
        <f t="shared" si="3005"/>
        <v>0</v>
      </c>
      <c r="BL822" s="792">
        <f t="shared" si="3005"/>
        <v>0</v>
      </c>
      <c r="BM822" s="792">
        <f t="shared" si="3005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6">SUM(BV116)</f>
        <v>3.7546699875467E-2</v>
      </c>
      <c r="BW822" s="799">
        <f t="shared" si="3006"/>
        <v>8.4480074719800749E-2</v>
      </c>
      <c r="BX822" s="799">
        <f t="shared" si="3006"/>
        <v>0.12873154243017257</v>
      </c>
      <c r="BY822" s="799">
        <f t="shared" si="3006"/>
        <v>0</v>
      </c>
      <c r="BZ822" s="613">
        <f t="shared" si="2970"/>
        <v>1.1733343711083439E-2</v>
      </c>
      <c r="CA822" s="613">
        <f t="shared" si="2971"/>
        <v>5.1418119551681199E-2</v>
      </c>
      <c r="CB822" s="613">
        <f t="shared" si="2972"/>
        <v>8.8118859831188612E-2</v>
      </c>
      <c r="CC822" s="682">
        <f t="shared" si="2973"/>
        <v>0</v>
      </c>
      <c r="CD822" s="1325">
        <f t="shared" si="3000"/>
        <v>0</v>
      </c>
      <c r="CE822" s="1326">
        <f t="shared" si="3001"/>
        <v>0</v>
      </c>
      <c r="CF822" s="1326">
        <f t="shared" si="3001"/>
        <v>0</v>
      </c>
      <c r="CG822" s="1326">
        <f t="shared" si="3001"/>
        <v>0</v>
      </c>
      <c r="CH822" s="1327">
        <f t="shared" si="3001"/>
        <v>7.5093399750934001E-2</v>
      </c>
      <c r="CI822" s="1326">
        <f t="shared" si="3001"/>
        <v>0.10003182510031826</v>
      </c>
      <c r="CJ822" s="1326">
        <f t="shared" si="3001"/>
        <v>0.11264009962640101</v>
      </c>
      <c r="CK822" s="1326">
        <f t="shared" si="3001"/>
        <v>0.150186799501868</v>
      </c>
      <c r="CL822" s="1326">
        <f t="shared" si="3001"/>
        <v>0.26699875466998757</v>
      </c>
      <c r="CM822" s="1325">
        <f t="shared" si="3001"/>
        <v>0.33374844333748438</v>
      </c>
      <c r="CN822" s="527" t="str">
        <f t="shared" si="2975"/>
        <v/>
      </c>
      <c r="CO822" s="528" t="str">
        <f t="shared" si="2976"/>
        <v/>
      </c>
      <c r="CP822" s="529" t="str">
        <f t="shared" si="2977"/>
        <v/>
      </c>
      <c r="CQ822" s="529" t="str">
        <f t="shared" si="2978"/>
        <v/>
      </c>
      <c r="CR822" s="529">
        <f t="shared" si="2979"/>
        <v>0</v>
      </c>
      <c r="CS822" s="529">
        <f t="shared" si="2980"/>
        <v>0</v>
      </c>
      <c r="CT822" s="529">
        <f t="shared" si="2981"/>
        <v>0</v>
      </c>
      <c r="CU822" s="530">
        <f t="shared" si="2982"/>
        <v>0</v>
      </c>
      <c r="CV822" s="530">
        <f t="shared" si="2983"/>
        <v>0</v>
      </c>
      <c r="CW822" s="530">
        <f t="shared" si="2984"/>
        <v>0</v>
      </c>
      <c r="CX822" s="529">
        <f t="shared" si="2985"/>
        <v>0</v>
      </c>
      <c r="CY822" s="529">
        <f t="shared" si="2986"/>
        <v>0</v>
      </c>
      <c r="CZ822" s="529">
        <f t="shared" si="2987"/>
        <v>0</v>
      </c>
      <c r="DA822" s="529">
        <f t="shared" si="2988"/>
        <v>0</v>
      </c>
      <c r="DB822" s="529" t="str">
        <f t="shared" si="2989"/>
        <v/>
      </c>
      <c r="DC822" s="528" t="str">
        <f t="shared" si="2990"/>
        <v/>
      </c>
      <c r="DD822" s="527" t="str">
        <f t="shared" si="2991"/>
        <v/>
      </c>
      <c r="DE822" s="644">
        <f t="shared" si="2992"/>
        <v>10</v>
      </c>
      <c r="DF822" s="98">
        <f t="shared" si="2993"/>
        <v>10</v>
      </c>
      <c r="DG822" s="98">
        <f t="shared" si="2994"/>
        <v>10</v>
      </c>
      <c r="DH822" s="98">
        <f t="shared" si="2995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7">SUM(B117)</f>
        <v>0</v>
      </c>
      <c r="C823" s="792">
        <f t="shared" si="3007"/>
        <v>0</v>
      </c>
      <c r="D823" s="792">
        <f t="shared" si="3007"/>
        <v>0</v>
      </c>
      <c r="E823" s="792">
        <f t="shared" si="3007"/>
        <v>0</v>
      </c>
      <c r="F823" s="792">
        <f t="shared" si="3007"/>
        <v>0</v>
      </c>
      <c r="G823" s="792">
        <f t="shared" si="3007"/>
        <v>0.18773349937733499</v>
      </c>
      <c r="H823" s="792">
        <f t="shared" si="3007"/>
        <v>0</v>
      </c>
      <c r="I823" s="792">
        <f t="shared" si="3007"/>
        <v>0</v>
      </c>
      <c r="J823" s="792">
        <f t="shared" si="3007"/>
        <v>0</v>
      </c>
      <c r="K823" s="792">
        <f t="shared" si="3007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8">SUM(T117)</f>
        <v>0</v>
      </c>
      <c r="U823" s="792">
        <f t="shared" si="3008"/>
        <v>0</v>
      </c>
      <c r="V823" s="792">
        <f t="shared" si="3008"/>
        <v>0</v>
      </c>
      <c r="W823" s="792">
        <f t="shared" si="3008"/>
        <v>0</v>
      </c>
      <c r="X823" s="792">
        <f t="shared" si="3008"/>
        <v>0</v>
      </c>
      <c r="Y823" s="792">
        <f t="shared" si="3008"/>
        <v>0</v>
      </c>
      <c r="Z823" s="792">
        <f t="shared" si="3008"/>
        <v>0</v>
      </c>
      <c r="AA823" s="792">
        <f t="shared" si="3008"/>
        <v>0</v>
      </c>
      <c r="AB823" s="792">
        <f t="shared" si="3008"/>
        <v>0</v>
      </c>
      <c r="AC823" s="792">
        <f t="shared" si="3008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9">SUM(AL117)</f>
        <v>0</v>
      </c>
      <c r="AM823" s="792">
        <f t="shared" si="3009"/>
        <v>0</v>
      </c>
      <c r="AN823" s="792">
        <f t="shared" si="3009"/>
        <v>0</v>
      </c>
      <c r="AO823" s="792">
        <f t="shared" si="3009"/>
        <v>0</v>
      </c>
      <c r="AP823" s="792">
        <f t="shared" si="3009"/>
        <v>0</v>
      </c>
      <c r="AQ823" s="792">
        <f t="shared" si="3009"/>
        <v>0</v>
      </c>
      <c r="AR823" s="792">
        <f t="shared" si="3009"/>
        <v>0</v>
      </c>
      <c r="AS823" s="792">
        <f t="shared" si="3009"/>
        <v>0</v>
      </c>
      <c r="AT823" s="792">
        <f t="shared" si="3009"/>
        <v>0</v>
      </c>
      <c r="AU823" s="792">
        <f t="shared" si="3009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0">SUM(BD117)</f>
        <v>0</v>
      </c>
      <c r="BE823" s="792">
        <f t="shared" si="3010"/>
        <v>0</v>
      </c>
      <c r="BF823" s="792">
        <f t="shared" si="3010"/>
        <v>0</v>
      </c>
      <c r="BG823" s="792">
        <f t="shared" si="3010"/>
        <v>0</v>
      </c>
      <c r="BH823" s="792">
        <f t="shared" si="3010"/>
        <v>0</v>
      </c>
      <c r="BI823" s="792">
        <f t="shared" si="3010"/>
        <v>0</v>
      </c>
      <c r="BJ823" s="792">
        <f t="shared" si="3010"/>
        <v>0</v>
      </c>
      <c r="BK823" s="792">
        <f t="shared" si="3010"/>
        <v>0</v>
      </c>
      <c r="BL823" s="792">
        <f t="shared" si="3010"/>
        <v>0</v>
      </c>
      <c r="BM823" s="792">
        <f t="shared" si="3010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6"/>
        <v>0</v>
      </c>
      <c r="BW823" s="799">
        <f t="shared" si="3006"/>
        <v>0</v>
      </c>
      <c r="BX823" s="799">
        <f t="shared" si="3006"/>
        <v>0</v>
      </c>
      <c r="BY823" s="799">
        <f t="shared" si="3006"/>
        <v>0</v>
      </c>
      <c r="BZ823" s="613">
        <f t="shared" si="2970"/>
        <v>0</v>
      </c>
      <c r="CA823" s="613">
        <f t="shared" si="2971"/>
        <v>0</v>
      </c>
      <c r="CB823" s="613">
        <f t="shared" si="2972"/>
        <v>0</v>
      </c>
      <c r="CC823" s="682">
        <f t="shared" si="2973"/>
        <v>0</v>
      </c>
      <c r="CD823" s="1325">
        <f t="shared" si="3000"/>
        <v>0</v>
      </c>
      <c r="CE823" s="1326">
        <f t="shared" si="3001"/>
        <v>0</v>
      </c>
      <c r="CF823" s="1326">
        <f t="shared" si="3001"/>
        <v>0</v>
      </c>
      <c r="CG823" s="1326">
        <f t="shared" si="3001"/>
        <v>0</v>
      </c>
      <c r="CH823" s="1327">
        <f t="shared" si="3001"/>
        <v>0</v>
      </c>
      <c r="CI823" s="1326">
        <f t="shared" si="3001"/>
        <v>0</v>
      </c>
      <c r="CJ823" s="1326">
        <f t="shared" si="3001"/>
        <v>0</v>
      </c>
      <c r="CK823" s="1326">
        <f t="shared" si="3001"/>
        <v>0</v>
      </c>
      <c r="CL823" s="1326">
        <f t="shared" si="3001"/>
        <v>0</v>
      </c>
      <c r="CM823" s="1325">
        <f t="shared" si="3001"/>
        <v>0</v>
      </c>
      <c r="CN823" s="527" t="str">
        <f t="shared" si="2975"/>
        <v/>
      </c>
      <c r="CO823" s="528" t="str">
        <f t="shared" si="2976"/>
        <v/>
      </c>
      <c r="CP823" s="529" t="str">
        <f t="shared" si="2977"/>
        <v/>
      </c>
      <c r="CQ823" s="529" t="str">
        <f t="shared" si="2978"/>
        <v/>
      </c>
      <c r="CR823" s="529">
        <f t="shared" si="2979"/>
        <v>0</v>
      </c>
      <c r="CS823" s="529">
        <f t="shared" si="2980"/>
        <v>0</v>
      </c>
      <c r="CT823" s="529">
        <f t="shared" si="2981"/>
        <v>0</v>
      </c>
      <c r="CU823" s="530">
        <f t="shared" si="2982"/>
        <v>0</v>
      </c>
      <c r="CV823" s="530">
        <f t="shared" si="2983"/>
        <v>0</v>
      </c>
      <c r="CW823" s="530">
        <f t="shared" si="2984"/>
        <v>0</v>
      </c>
      <c r="CX823" s="529">
        <f t="shared" si="2985"/>
        <v>0</v>
      </c>
      <c r="CY823" s="529">
        <f t="shared" si="2986"/>
        <v>0</v>
      </c>
      <c r="CZ823" s="529">
        <f t="shared" si="2987"/>
        <v>0</v>
      </c>
      <c r="DA823" s="529">
        <f t="shared" si="2988"/>
        <v>0</v>
      </c>
      <c r="DB823" s="529" t="str">
        <f t="shared" si="2989"/>
        <v/>
      </c>
      <c r="DC823" s="528" t="str">
        <f t="shared" si="2990"/>
        <v/>
      </c>
      <c r="DD823" s="527" t="str">
        <f t="shared" si="2991"/>
        <v/>
      </c>
      <c r="DE823" s="644">
        <f t="shared" si="2992"/>
        <v>10</v>
      </c>
      <c r="DF823" s="98">
        <f t="shared" si="2993"/>
        <v>10</v>
      </c>
      <c r="DG823" s="98">
        <f t="shared" si="2994"/>
        <v>10</v>
      </c>
      <c r="DH823" s="98">
        <f t="shared" si="2995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1">SUM(B144)</f>
        <v>0</v>
      </c>
      <c r="C824" s="792">
        <f t="shared" si="3011"/>
        <v>0</v>
      </c>
      <c r="D824" s="792">
        <f t="shared" si="3011"/>
        <v>0</v>
      </c>
      <c r="E824" s="792">
        <f t="shared" si="3011"/>
        <v>0</v>
      </c>
      <c r="F824" s="792">
        <f t="shared" si="3011"/>
        <v>0</v>
      </c>
      <c r="G824" s="792">
        <f t="shared" si="3011"/>
        <v>0</v>
      </c>
      <c r="H824" s="792">
        <f t="shared" si="3011"/>
        <v>0</v>
      </c>
      <c r="I824" s="792">
        <f t="shared" si="3011"/>
        <v>0</v>
      </c>
      <c r="J824" s="792">
        <f t="shared" si="3011"/>
        <v>0</v>
      </c>
      <c r="K824" s="792">
        <f t="shared" si="3011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2">SUM(T144)</f>
        <v>0</v>
      </c>
      <c r="U824" s="792">
        <f t="shared" si="3012"/>
        <v>0</v>
      </c>
      <c r="V824" s="792">
        <f t="shared" si="3012"/>
        <v>0</v>
      </c>
      <c r="W824" s="792">
        <f t="shared" si="3012"/>
        <v>0</v>
      </c>
      <c r="X824" s="792">
        <f t="shared" si="3012"/>
        <v>0</v>
      </c>
      <c r="Y824" s="792">
        <f t="shared" si="3012"/>
        <v>0</v>
      </c>
      <c r="Z824" s="792">
        <f t="shared" si="3012"/>
        <v>0</v>
      </c>
      <c r="AA824" s="792">
        <f t="shared" si="3012"/>
        <v>0</v>
      </c>
      <c r="AB824" s="792">
        <f t="shared" si="3012"/>
        <v>0</v>
      </c>
      <c r="AC824" s="792">
        <f t="shared" si="3012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3">SUM(AL144)</f>
        <v>0</v>
      </c>
      <c r="AM824" s="792">
        <f t="shared" si="3013"/>
        <v>0</v>
      </c>
      <c r="AN824" s="792">
        <f t="shared" si="3013"/>
        <v>0</v>
      </c>
      <c r="AO824" s="792">
        <f t="shared" si="3013"/>
        <v>0</v>
      </c>
      <c r="AP824" s="792">
        <f t="shared" si="3013"/>
        <v>0</v>
      </c>
      <c r="AQ824" s="792">
        <f t="shared" si="3013"/>
        <v>0</v>
      </c>
      <c r="AR824" s="792">
        <f t="shared" si="3013"/>
        <v>0</v>
      </c>
      <c r="AS824" s="792">
        <f t="shared" si="3013"/>
        <v>0</v>
      </c>
      <c r="AT824" s="792">
        <f t="shared" si="3013"/>
        <v>0</v>
      </c>
      <c r="AU824" s="792">
        <f t="shared" si="3013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4">SUM(BD144)</f>
        <v>0</v>
      </c>
      <c r="BE824" s="792">
        <f t="shared" si="3014"/>
        <v>0</v>
      </c>
      <c r="BF824" s="792">
        <f t="shared" si="3014"/>
        <v>0</v>
      </c>
      <c r="BG824" s="792">
        <f t="shared" si="3014"/>
        <v>0</v>
      </c>
      <c r="BH824" s="792">
        <f t="shared" si="3014"/>
        <v>0</v>
      </c>
      <c r="BI824" s="792">
        <f t="shared" si="3014"/>
        <v>0</v>
      </c>
      <c r="BJ824" s="792">
        <f t="shared" si="3014"/>
        <v>0</v>
      </c>
      <c r="BK824" s="792">
        <f t="shared" si="3014"/>
        <v>0</v>
      </c>
      <c r="BL824" s="792">
        <f t="shared" si="3014"/>
        <v>0</v>
      </c>
      <c r="BM824" s="792">
        <f t="shared" si="3014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5">SUM(BV144)</f>
        <v>0</v>
      </c>
      <c r="BW824" s="799">
        <f t="shared" si="3015"/>
        <v>0</v>
      </c>
      <c r="BX824" s="799">
        <f t="shared" si="3015"/>
        <v>0</v>
      </c>
      <c r="BY824" s="799">
        <f t="shared" si="3015"/>
        <v>0</v>
      </c>
      <c r="BZ824" s="613">
        <f t="shared" si="2970"/>
        <v>0</v>
      </c>
      <c r="CA824" s="613">
        <f t="shared" si="2971"/>
        <v>0</v>
      </c>
      <c r="CB824" s="613">
        <f t="shared" si="2972"/>
        <v>0</v>
      </c>
      <c r="CC824" s="682">
        <f t="shared" si="2973"/>
        <v>0</v>
      </c>
      <c r="CD824" s="1325">
        <f t="shared" si="3000"/>
        <v>0</v>
      </c>
      <c r="CE824" s="1326">
        <f t="shared" si="3001"/>
        <v>0</v>
      </c>
      <c r="CF824" s="1326">
        <f t="shared" si="3001"/>
        <v>0</v>
      </c>
      <c r="CG824" s="1326">
        <f t="shared" si="3001"/>
        <v>0</v>
      </c>
      <c r="CH824" s="1327">
        <f t="shared" si="3001"/>
        <v>0</v>
      </c>
      <c r="CI824" s="1326">
        <f t="shared" si="3001"/>
        <v>0</v>
      </c>
      <c r="CJ824" s="1326">
        <f t="shared" si="3001"/>
        <v>0</v>
      </c>
      <c r="CK824" s="1326">
        <f t="shared" si="3001"/>
        <v>0</v>
      </c>
      <c r="CL824" s="1326">
        <f t="shared" si="3001"/>
        <v>0</v>
      </c>
      <c r="CM824" s="1325">
        <f t="shared" si="3001"/>
        <v>0</v>
      </c>
      <c r="CN824" s="527" t="str">
        <f t="shared" si="2975"/>
        <v/>
      </c>
      <c r="CO824" s="528" t="str">
        <f t="shared" si="2976"/>
        <v/>
      </c>
      <c r="CP824" s="529" t="str">
        <f t="shared" si="2977"/>
        <v/>
      </c>
      <c r="CQ824" s="529" t="str">
        <f t="shared" si="2978"/>
        <v/>
      </c>
      <c r="CR824" s="529">
        <f t="shared" si="2979"/>
        <v>0</v>
      </c>
      <c r="CS824" s="529">
        <f t="shared" si="2980"/>
        <v>0</v>
      </c>
      <c r="CT824" s="529">
        <f t="shared" si="2981"/>
        <v>0</v>
      </c>
      <c r="CU824" s="530">
        <f t="shared" si="2982"/>
        <v>0</v>
      </c>
      <c r="CV824" s="530">
        <f t="shared" si="2983"/>
        <v>0</v>
      </c>
      <c r="CW824" s="530">
        <f t="shared" si="2984"/>
        <v>0</v>
      </c>
      <c r="CX824" s="529">
        <f t="shared" si="2985"/>
        <v>0</v>
      </c>
      <c r="CY824" s="529">
        <f t="shared" si="2986"/>
        <v>0</v>
      </c>
      <c r="CZ824" s="529">
        <f t="shared" si="2987"/>
        <v>0</v>
      </c>
      <c r="DA824" s="529">
        <f t="shared" si="2988"/>
        <v>0</v>
      </c>
      <c r="DB824" s="529" t="str">
        <f t="shared" si="2989"/>
        <v/>
      </c>
      <c r="DC824" s="528" t="str">
        <f t="shared" si="2990"/>
        <v/>
      </c>
      <c r="DD824" s="527" t="str">
        <f t="shared" si="2991"/>
        <v/>
      </c>
      <c r="DE824" s="644">
        <f t="shared" si="2992"/>
        <v>10</v>
      </c>
      <c r="DF824" s="98">
        <f t="shared" si="2993"/>
        <v>10</v>
      </c>
      <c r="DG824" s="98">
        <f t="shared" si="2994"/>
        <v>10</v>
      </c>
      <c r="DH824" s="98">
        <f t="shared" si="2995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6">SUM(B145)</f>
        <v>0</v>
      </c>
      <c r="C825" s="792">
        <f t="shared" si="3016"/>
        <v>0</v>
      </c>
      <c r="D825" s="792">
        <f t="shared" si="3016"/>
        <v>0</v>
      </c>
      <c r="E825" s="792">
        <f t="shared" si="3016"/>
        <v>0</v>
      </c>
      <c r="F825" s="792">
        <f t="shared" si="3016"/>
        <v>0</v>
      </c>
      <c r="G825" s="792">
        <f t="shared" si="3016"/>
        <v>0</v>
      </c>
      <c r="H825" s="792">
        <f t="shared" si="3016"/>
        <v>0</v>
      </c>
      <c r="I825" s="792">
        <f t="shared" si="3016"/>
        <v>0</v>
      </c>
      <c r="J825" s="792">
        <f t="shared" si="3016"/>
        <v>0</v>
      </c>
      <c r="K825" s="792">
        <f t="shared" si="3016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7">SUM(T145)</f>
        <v>0</v>
      </c>
      <c r="U825" s="792">
        <f t="shared" si="3017"/>
        <v>0</v>
      </c>
      <c r="V825" s="792">
        <f t="shared" si="3017"/>
        <v>0</v>
      </c>
      <c r="W825" s="792">
        <f t="shared" si="3017"/>
        <v>0</v>
      </c>
      <c r="X825" s="792">
        <f t="shared" si="3017"/>
        <v>0</v>
      </c>
      <c r="Y825" s="792">
        <f t="shared" si="3017"/>
        <v>0</v>
      </c>
      <c r="Z825" s="792">
        <f t="shared" si="3017"/>
        <v>0</v>
      </c>
      <c r="AA825" s="792">
        <f t="shared" si="3017"/>
        <v>0</v>
      </c>
      <c r="AB825" s="792">
        <f t="shared" si="3017"/>
        <v>0</v>
      </c>
      <c r="AC825" s="792">
        <f t="shared" si="3017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8">SUM(AL145)</f>
        <v>0</v>
      </c>
      <c r="AM825" s="792">
        <f t="shared" si="3018"/>
        <v>0</v>
      </c>
      <c r="AN825" s="792">
        <f t="shared" si="3018"/>
        <v>0</v>
      </c>
      <c r="AO825" s="792">
        <f t="shared" si="3018"/>
        <v>0</v>
      </c>
      <c r="AP825" s="792">
        <f t="shared" si="3018"/>
        <v>0</v>
      </c>
      <c r="AQ825" s="792">
        <f t="shared" si="3018"/>
        <v>0</v>
      </c>
      <c r="AR825" s="792">
        <f t="shared" si="3018"/>
        <v>0</v>
      </c>
      <c r="AS825" s="792">
        <f t="shared" si="3018"/>
        <v>0</v>
      </c>
      <c r="AT825" s="792">
        <f t="shared" si="3018"/>
        <v>0</v>
      </c>
      <c r="AU825" s="792">
        <f t="shared" si="3018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9">SUM(BD145)</f>
        <v>0</v>
      </c>
      <c r="BE825" s="792">
        <f t="shared" si="3019"/>
        <v>0</v>
      </c>
      <c r="BF825" s="792">
        <f t="shared" si="3019"/>
        <v>0</v>
      </c>
      <c r="BG825" s="792">
        <f t="shared" si="3019"/>
        <v>0</v>
      </c>
      <c r="BH825" s="792">
        <f t="shared" si="3019"/>
        <v>0</v>
      </c>
      <c r="BI825" s="792">
        <f t="shared" si="3019"/>
        <v>0</v>
      </c>
      <c r="BJ825" s="792">
        <f t="shared" si="3019"/>
        <v>0</v>
      </c>
      <c r="BK825" s="792">
        <f t="shared" si="3019"/>
        <v>0</v>
      </c>
      <c r="BL825" s="792">
        <f t="shared" si="3019"/>
        <v>0</v>
      </c>
      <c r="BM825" s="792">
        <f t="shared" si="3019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5"/>
        <v>0</v>
      </c>
      <c r="BW825" s="799">
        <f t="shared" si="3015"/>
        <v>0</v>
      </c>
      <c r="BX825" s="799">
        <f t="shared" si="3015"/>
        <v>0</v>
      </c>
      <c r="BY825" s="799">
        <f t="shared" si="3015"/>
        <v>0</v>
      </c>
      <c r="BZ825" s="613">
        <f t="shared" si="2970"/>
        <v>0</v>
      </c>
      <c r="CA825" s="613">
        <f t="shared" si="2971"/>
        <v>0</v>
      </c>
      <c r="CB825" s="613">
        <f t="shared" si="2972"/>
        <v>0</v>
      </c>
      <c r="CC825" s="682">
        <f t="shared" si="2973"/>
        <v>0</v>
      </c>
      <c r="CD825" s="1325">
        <f t="shared" si="3000"/>
        <v>0</v>
      </c>
      <c r="CE825" s="1326">
        <f t="shared" si="3001"/>
        <v>0</v>
      </c>
      <c r="CF825" s="1326">
        <f t="shared" si="3001"/>
        <v>0</v>
      </c>
      <c r="CG825" s="1326">
        <f t="shared" si="3001"/>
        <v>0</v>
      </c>
      <c r="CH825" s="1327">
        <f t="shared" si="3001"/>
        <v>0</v>
      </c>
      <c r="CI825" s="1326">
        <f t="shared" si="3001"/>
        <v>0</v>
      </c>
      <c r="CJ825" s="1326">
        <f t="shared" si="3001"/>
        <v>0</v>
      </c>
      <c r="CK825" s="1326">
        <f t="shared" si="3001"/>
        <v>0</v>
      </c>
      <c r="CL825" s="1326">
        <f t="shared" si="3001"/>
        <v>0</v>
      </c>
      <c r="CM825" s="1325">
        <f t="shared" si="3001"/>
        <v>0</v>
      </c>
      <c r="CN825" s="527" t="str">
        <f t="shared" si="2975"/>
        <v/>
      </c>
      <c r="CO825" s="528" t="str">
        <f t="shared" si="2976"/>
        <v/>
      </c>
      <c r="CP825" s="529" t="str">
        <f t="shared" si="2977"/>
        <v/>
      </c>
      <c r="CQ825" s="529" t="str">
        <f t="shared" si="2978"/>
        <v/>
      </c>
      <c r="CR825" s="529">
        <f t="shared" si="2979"/>
        <v>0</v>
      </c>
      <c r="CS825" s="529">
        <f t="shared" si="2980"/>
        <v>0</v>
      </c>
      <c r="CT825" s="529">
        <f t="shared" si="2981"/>
        <v>0</v>
      </c>
      <c r="CU825" s="530">
        <f t="shared" si="2982"/>
        <v>0</v>
      </c>
      <c r="CV825" s="530">
        <f t="shared" si="2983"/>
        <v>0</v>
      </c>
      <c r="CW825" s="530">
        <f t="shared" si="2984"/>
        <v>0</v>
      </c>
      <c r="CX825" s="529">
        <f t="shared" si="2985"/>
        <v>0</v>
      </c>
      <c r="CY825" s="529">
        <f t="shared" si="2986"/>
        <v>0</v>
      </c>
      <c r="CZ825" s="529">
        <f t="shared" si="2987"/>
        <v>0</v>
      </c>
      <c r="DA825" s="529">
        <f t="shared" si="2988"/>
        <v>0</v>
      </c>
      <c r="DB825" s="529" t="str">
        <f t="shared" si="2989"/>
        <v/>
      </c>
      <c r="DC825" s="528" t="str">
        <f t="shared" si="2990"/>
        <v/>
      </c>
      <c r="DD825" s="527" t="str">
        <f t="shared" si="2991"/>
        <v/>
      </c>
      <c r="DE825" s="644">
        <f t="shared" si="2992"/>
        <v>10</v>
      </c>
      <c r="DF825" s="98">
        <f t="shared" si="2993"/>
        <v>10</v>
      </c>
      <c r="DG825" s="98">
        <f t="shared" si="2994"/>
        <v>10</v>
      </c>
      <c r="DH825" s="98">
        <f t="shared" si="2995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0">SUM(B172)</f>
        <v>0</v>
      </c>
      <c r="C826" s="792">
        <f t="shared" si="3020"/>
        <v>0</v>
      </c>
      <c r="D826" s="792">
        <f t="shared" si="3020"/>
        <v>0</v>
      </c>
      <c r="E826" s="792">
        <f t="shared" si="3020"/>
        <v>0</v>
      </c>
      <c r="F826" s="792">
        <f t="shared" si="3020"/>
        <v>0</v>
      </c>
      <c r="G826" s="792">
        <f t="shared" si="3020"/>
        <v>0</v>
      </c>
      <c r="H826" s="792">
        <f t="shared" si="3020"/>
        <v>0</v>
      </c>
      <c r="I826" s="792">
        <f t="shared" si="3020"/>
        <v>0</v>
      </c>
      <c r="J826" s="792">
        <f t="shared" si="3020"/>
        <v>0</v>
      </c>
      <c r="K826" s="792">
        <f t="shared" si="3020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1">SUM(T172)</f>
        <v>0</v>
      </c>
      <c r="U826" s="792">
        <f t="shared" si="3021"/>
        <v>0</v>
      </c>
      <c r="V826" s="792">
        <f t="shared" si="3021"/>
        <v>0</v>
      </c>
      <c r="W826" s="792">
        <f t="shared" si="3021"/>
        <v>0</v>
      </c>
      <c r="X826" s="792">
        <f t="shared" si="3021"/>
        <v>0</v>
      </c>
      <c r="Y826" s="792">
        <f t="shared" si="3021"/>
        <v>0</v>
      </c>
      <c r="Z826" s="792">
        <f t="shared" si="3021"/>
        <v>0</v>
      </c>
      <c r="AA826" s="792">
        <f t="shared" si="3021"/>
        <v>0</v>
      </c>
      <c r="AB826" s="792">
        <f t="shared" si="3021"/>
        <v>0</v>
      </c>
      <c r="AC826" s="792">
        <f t="shared" si="3021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2">SUM(AL172)</f>
        <v>0</v>
      </c>
      <c r="AM826" s="792">
        <f t="shared" si="3022"/>
        <v>0</v>
      </c>
      <c r="AN826" s="792">
        <f t="shared" si="3022"/>
        <v>0</v>
      </c>
      <c r="AO826" s="792">
        <f t="shared" si="3022"/>
        <v>0</v>
      </c>
      <c r="AP826" s="792">
        <f t="shared" si="3022"/>
        <v>0</v>
      </c>
      <c r="AQ826" s="792">
        <f t="shared" si="3022"/>
        <v>0</v>
      </c>
      <c r="AR826" s="792">
        <f t="shared" si="3022"/>
        <v>0</v>
      </c>
      <c r="AS826" s="792">
        <f t="shared" si="3022"/>
        <v>0</v>
      </c>
      <c r="AT826" s="792">
        <f t="shared" si="3022"/>
        <v>0</v>
      </c>
      <c r="AU826" s="792">
        <f t="shared" si="3022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3">SUM(BD172)</f>
        <v>0</v>
      </c>
      <c r="BE826" s="792">
        <f t="shared" si="3023"/>
        <v>0</v>
      </c>
      <c r="BF826" s="792">
        <f t="shared" si="3023"/>
        <v>0</v>
      </c>
      <c r="BG826" s="792">
        <f t="shared" si="3023"/>
        <v>0</v>
      </c>
      <c r="BH826" s="792">
        <f t="shared" si="3023"/>
        <v>0</v>
      </c>
      <c r="BI826" s="792">
        <f t="shared" si="3023"/>
        <v>0</v>
      </c>
      <c r="BJ826" s="792">
        <f t="shared" si="3023"/>
        <v>0</v>
      </c>
      <c r="BK826" s="792">
        <f t="shared" si="3023"/>
        <v>0</v>
      </c>
      <c r="BL826" s="792">
        <f t="shared" si="3023"/>
        <v>0</v>
      </c>
      <c r="BM826" s="792">
        <f t="shared" si="3023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4">SUM(BV172)</f>
        <v>0</v>
      </c>
      <c r="BW826" s="799">
        <f t="shared" si="3024"/>
        <v>0</v>
      </c>
      <c r="BX826" s="799">
        <f t="shared" si="3024"/>
        <v>0</v>
      </c>
      <c r="BY826" s="799">
        <f t="shared" si="3024"/>
        <v>0</v>
      </c>
      <c r="BZ826" s="613">
        <f t="shared" si="2970"/>
        <v>0</v>
      </c>
      <c r="CA826" s="613">
        <f t="shared" si="2971"/>
        <v>0</v>
      </c>
      <c r="CB826" s="613">
        <f t="shared" si="2972"/>
        <v>0</v>
      </c>
      <c r="CC826" s="682">
        <f t="shared" si="2973"/>
        <v>0</v>
      </c>
      <c r="CD826" s="1325">
        <f t="shared" si="3000"/>
        <v>0</v>
      </c>
      <c r="CE826" s="1326">
        <f t="shared" si="3001"/>
        <v>0</v>
      </c>
      <c r="CF826" s="1326">
        <f t="shared" si="3001"/>
        <v>0</v>
      </c>
      <c r="CG826" s="1326">
        <f t="shared" si="3001"/>
        <v>0</v>
      </c>
      <c r="CH826" s="1327">
        <f t="shared" si="3001"/>
        <v>0</v>
      </c>
      <c r="CI826" s="1326">
        <f t="shared" si="3001"/>
        <v>0</v>
      </c>
      <c r="CJ826" s="1326">
        <f t="shared" si="3001"/>
        <v>0</v>
      </c>
      <c r="CK826" s="1326">
        <f t="shared" si="3001"/>
        <v>0</v>
      </c>
      <c r="CL826" s="1326">
        <f t="shared" si="3001"/>
        <v>0</v>
      </c>
      <c r="CM826" s="1325">
        <f t="shared" si="3001"/>
        <v>0</v>
      </c>
      <c r="CN826" s="527" t="str">
        <f t="shared" si="2975"/>
        <v/>
      </c>
      <c r="CO826" s="528" t="str">
        <f t="shared" si="2976"/>
        <v/>
      </c>
      <c r="CP826" s="529" t="str">
        <f t="shared" si="2977"/>
        <v/>
      </c>
      <c r="CQ826" s="529" t="str">
        <f t="shared" si="2978"/>
        <v/>
      </c>
      <c r="CR826" s="529">
        <f t="shared" si="2979"/>
        <v>0</v>
      </c>
      <c r="CS826" s="529">
        <f t="shared" si="2980"/>
        <v>0</v>
      </c>
      <c r="CT826" s="529">
        <f t="shared" si="2981"/>
        <v>0</v>
      </c>
      <c r="CU826" s="530">
        <f t="shared" si="2982"/>
        <v>0</v>
      </c>
      <c r="CV826" s="530">
        <f t="shared" si="2983"/>
        <v>0</v>
      </c>
      <c r="CW826" s="530">
        <f t="shared" si="2984"/>
        <v>0</v>
      </c>
      <c r="CX826" s="529">
        <f t="shared" si="2985"/>
        <v>0</v>
      </c>
      <c r="CY826" s="529">
        <f t="shared" si="2986"/>
        <v>0</v>
      </c>
      <c r="CZ826" s="529">
        <f t="shared" si="2987"/>
        <v>0</v>
      </c>
      <c r="DA826" s="529">
        <f t="shared" si="2988"/>
        <v>0</v>
      </c>
      <c r="DB826" s="529" t="str">
        <f t="shared" si="2989"/>
        <v/>
      </c>
      <c r="DC826" s="528" t="str">
        <f t="shared" si="2990"/>
        <v/>
      </c>
      <c r="DD826" s="527" t="str">
        <f t="shared" si="2991"/>
        <v/>
      </c>
      <c r="DE826" s="644">
        <f t="shared" si="2992"/>
        <v>10</v>
      </c>
      <c r="DF826" s="98">
        <f t="shared" si="2993"/>
        <v>10</v>
      </c>
      <c r="DG826" s="98">
        <f t="shared" si="2994"/>
        <v>10</v>
      </c>
      <c r="DH826" s="98">
        <f t="shared" si="2995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5">SUM(B173)</f>
        <v>0</v>
      </c>
      <c r="C827" s="792">
        <f t="shared" si="3025"/>
        <v>0</v>
      </c>
      <c r="D827" s="792">
        <f t="shared" si="3025"/>
        <v>0</v>
      </c>
      <c r="E827" s="792">
        <f t="shared" si="3025"/>
        <v>0</v>
      </c>
      <c r="F827" s="792">
        <f t="shared" si="3025"/>
        <v>0</v>
      </c>
      <c r="G827" s="792">
        <f t="shared" si="3025"/>
        <v>0</v>
      </c>
      <c r="H827" s="792">
        <f t="shared" si="3025"/>
        <v>0</v>
      </c>
      <c r="I827" s="792">
        <f t="shared" si="3025"/>
        <v>0</v>
      </c>
      <c r="J827" s="792">
        <f t="shared" si="3025"/>
        <v>0</v>
      </c>
      <c r="K827" s="792">
        <f t="shared" si="3025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6">SUM(T173)</f>
        <v>0</v>
      </c>
      <c r="U827" s="792">
        <f t="shared" si="3026"/>
        <v>0</v>
      </c>
      <c r="V827" s="792">
        <f t="shared" si="3026"/>
        <v>0</v>
      </c>
      <c r="W827" s="792">
        <f t="shared" si="3026"/>
        <v>0</v>
      </c>
      <c r="X827" s="792">
        <f t="shared" si="3026"/>
        <v>0</v>
      </c>
      <c r="Y827" s="792">
        <f t="shared" si="3026"/>
        <v>0</v>
      </c>
      <c r="Z827" s="792">
        <f t="shared" si="3026"/>
        <v>0</v>
      </c>
      <c r="AA827" s="792">
        <f t="shared" si="3026"/>
        <v>0</v>
      </c>
      <c r="AB827" s="792">
        <f t="shared" si="3026"/>
        <v>0</v>
      </c>
      <c r="AC827" s="792">
        <f t="shared" si="3026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7">SUM(AL173)</f>
        <v>0</v>
      </c>
      <c r="AM827" s="792">
        <f t="shared" si="3027"/>
        <v>0</v>
      </c>
      <c r="AN827" s="792">
        <f t="shared" si="3027"/>
        <v>0</v>
      </c>
      <c r="AO827" s="792">
        <f t="shared" si="3027"/>
        <v>0</v>
      </c>
      <c r="AP827" s="792">
        <f t="shared" si="3027"/>
        <v>0</v>
      </c>
      <c r="AQ827" s="792">
        <f t="shared" si="3027"/>
        <v>0</v>
      </c>
      <c r="AR827" s="792">
        <f t="shared" si="3027"/>
        <v>0</v>
      </c>
      <c r="AS827" s="792">
        <f t="shared" si="3027"/>
        <v>0</v>
      </c>
      <c r="AT827" s="792">
        <f t="shared" si="3027"/>
        <v>0</v>
      </c>
      <c r="AU827" s="792">
        <f t="shared" si="3027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8">SUM(BD173)</f>
        <v>0</v>
      </c>
      <c r="BE827" s="792">
        <f t="shared" si="3028"/>
        <v>0</v>
      </c>
      <c r="BF827" s="792">
        <f t="shared" si="3028"/>
        <v>0</v>
      </c>
      <c r="BG827" s="792">
        <f t="shared" si="3028"/>
        <v>0</v>
      </c>
      <c r="BH827" s="792">
        <f t="shared" si="3028"/>
        <v>0</v>
      </c>
      <c r="BI827" s="792">
        <f t="shared" si="3028"/>
        <v>0</v>
      </c>
      <c r="BJ827" s="792">
        <f t="shared" si="3028"/>
        <v>0</v>
      </c>
      <c r="BK827" s="792">
        <f t="shared" si="3028"/>
        <v>0</v>
      </c>
      <c r="BL827" s="792">
        <f t="shared" si="3028"/>
        <v>0</v>
      </c>
      <c r="BM827" s="792">
        <f t="shared" si="3028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4"/>
        <v>0</v>
      </c>
      <c r="BW827" s="799">
        <f t="shared" si="3024"/>
        <v>0</v>
      </c>
      <c r="BX827" s="799">
        <f t="shared" si="3024"/>
        <v>0</v>
      </c>
      <c r="BY827" s="799">
        <f t="shared" si="3024"/>
        <v>0</v>
      </c>
      <c r="BZ827" s="613">
        <f t="shared" si="2970"/>
        <v>0</v>
      </c>
      <c r="CA827" s="613">
        <f t="shared" si="2971"/>
        <v>0</v>
      </c>
      <c r="CB827" s="613">
        <f t="shared" si="2972"/>
        <v>0</v>
      </c>
      <c r="CC827" s="682">
        <f t="shared" si="2973"/>
        <v>0</v>
      </c>
      <c r="CD827" s="1325">
        <f t="shared" si="3000"/>
        <v>0</v>
      </c>
      <c r="CE827" s="1326">
        <f t="shared" si="3001"/>
        <v>0</v>
      </c>
      <c r="CF827" s="1326">
        <f t="shared" si="3001"/>
        <v>0</v>
      </c>
      <c r="CG827" s="1326">
        <f t="shared" si="3001"/>
        <v>0</v>
      </c>
      <c r="CH827" s="1327">
        <f t="shared" si="3001"/>
        <v>0</v>
      </c>
      <c r="CI827" s="1326">
        <f t="shared" si="3001"/>
        <v>0</v>
      </c>
      <c r="CJ827" s="1326">
        <f t="shared" si="3001"/>
        <v>0</v>
      </c>
      <c r="CK827" s="1326">
        <f t="shared" si="3001"/>
        <v>0</v>
      </c>
      <c r="CL827" s="1326">
        <f t="shared" si="3001"/>
        <v>0</v>
      </c>
      <c r="CM827" s="1325">
        <f t="shared" si="3001"/>
        <v>0</v>
      </c>
      <c r="CN827" s="527" t="str">
        <f t="shared" si="2975"/>
        <v/>
      </c>
      <c r="CO827" s="528" t="str">
        <f t="shared" si="2976"/>
        <v/>
      </c>
      <c r="CP827" s="529" t="str">
        <f t="shared" si="2977"/>
        <v/>
      </c>
      <c r="CQ827" s="529" t="str">
        <f t="shared" si="2978"/>
        <v/>
      </c>
      <c r="CR827" s="529">
        <f t="shared" si="2979"/>
        <v>0</v>
      </c>
      <c r="CS827" s="529">
        <f t="shared" si="2980"/>
        <v>0</v>
      </c>
      <c r="CT827" s="529">
        <f t="shared" si="2981"/>
        <v>0</v>
      </c>
      <c r="CU827" s="530">
        <f t="shared" si="2982"/>
        <v>0</v>
      </c>
      <c r="CV827" s="530">
        <f t="shared" si="2983"/>
        <v>0</v>
      </c>
      <c r="CW827" s="530">
        <f t="shared" si="2984"/>
        <v>0</v>
      </c>
      <c r="CX827" s="529">
        <f t="shared" si="2985"/>
        <v>0</v>
      </c>
      <c r="CY827" s="529">
        <f t="shared" si="2986"/>
        <v>0</v>
      </c>
      <c r="CZ827" s="529">
        <f t="shared" si="2987"/>
        <v>0</v>
      </c>
      <c r="DA827" s="529">
        <f t="shared" si="2988"/>
        <v>0</v>
      </c>
      <c r="DB827" s="529" t="str">
        <f t="shared" si="2989"/>
        <v/>
      </c>
      <c r="DC827" s="528" t="str">
        <f t="shared" si="2990"/>
        <v/>
      </c>
      <c r="DD827" s="527" t="str">
        <f t="shared" si="2991"/>
        <v/>
      </c>
      <c r="DE827" s="644">
        <f t="shared" si="2992"/>
        <v>10</v>
      </c>
      <c r="DF827" s="98">
        <f t="shared" si="2993"/>
        <v>10</v>
      </c>
      <c r="DG827" s="98">
        <f t="shared" si="2994"/>
        <v>10</v>
      </c>
      <c r="DH827" s="98">
        <f t="shared" si="2995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9">SUM(B183,B180,B177)</f>
        <v>0.12310730593607307</v>
      </c>
      <c r="C828" s="792">
        <f t="shared" si="3029"/>
        <v>0.12057275601111217</v>
      </c>
      <c r="D828" s="792">
        <f t="shared" si="3029"/>
        <v>0</v>
      </c>
      <c r="E828" s="792">
        <f t="shared" si="3029"/>
        <v>7.2390210816580688E-2</v>
      </c>
      <c r="F828" s="792">
        <f t="shared" si="3029"/>
        <v>5.7435009339975099E-2</v>
      </c>
      <c r="G828" s="792">
        <f t="shared" si="3029"/>
        <v>0</v>
      </c>
      <c r="H828" s="792">
        <f t="shared" si="3029"/>
        <v>0</v>
      </c>
      <c r="I828" s="792">
        <f t="shared" si="3029"/>
        <v>8.4455245952677477E-2</v>
      </c>
      <c r="J828" s="792">
        <f t="shared" si="3029"/>
        <v>5.7435009339975099E-2</v>
      </c>
      <c r="K828" s="792">
        <f t="shared" si="3029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0">SUM(T183,T180,T177)</f>
        <v>7.9140410958904117E-2</v>
      </c>
      <c r="U828" s="792">
        <f t="shared" si="3030"/>
        <v>0.18411787826899129</v>
      </c>
      <c r="V828" s="792">
        <f t="shared" si="3030"/>
        <v>2.0250600426970293E-2</v>
      </c>
      <c r="W828" s="792">
        <f t="shared" si="3030"/>
        <v>0.12310730593607307</v>
      </c>
      <c r="X828" s="792">
        <f t="shared" si="3030"/>
        <v>0.16366033623910337</v>
      </c>
      <c r="Y828" s="792">
        <f t="shared" si="3030"/>
        <v>6.564001067425726E-2</v>
      </c>
      <c r="Z828" s="792">
        <f t="shared" si="3030"/>
        <v>7.9140410958904117E-2</v>
      </c>
      <c r="AA828" s="792">
        <f t="shared" si="3030"/>
        <v>0.13849571917808221</v>
      </c>
      <c r="AB828" s="792">
        <f t="shared" si="3030"/>
        <v>0.14478042163316138</v>
      </c>
      <c r="AC828" s="792">
        <f t="shared" si="3030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1">SUM(AL183,AL180,AL177)</f>
        <v>7.6580012453300136E-2</v>
      </c>
      <c r="AM828" s="792">
        <f t="shared" si="3031"/>
        <v>6.564001067425726E-2</v>
      </c>
      <c r="AN828" s="792">
        <f t="shared" si="3031"/>
        <v>0.11785715026982151</v>
      </c>
      <c r="AO828" s="792">
        <f t="shared" si="3031"/>
        <v>0.21717063244974205</v>
      </c>
      <c r="AP828" s="792">
        <f t="shared" si="3031"/>
        <v>0.13258929405354919</v>
      </c>
      <c r="AQ828" s="792">
        <f t="shared" si="3031"/>
        <v>0.1148700186799502</v>
      </c>
      <c r="AR828" s="792">
        <f t="shared" si="3031"/>
        <v>0.1148700186799502</v>
      </c>
      <c r="AS828" s="792">
        <f t="shared" si="3031"/>
        <v>9.3054586965545874E-2</v>
      </c>
      <c r="AT828" s="792">
        <f t="shared" si="3031"/>
        <v>0.23046414487339145</v>
      </c>
      <c r="AU828" s="792">
        <f t="shared" si="3031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2">SUM(BD183,BD180,BD177)</f>
        <v>0</v>
      </c>
      <c r="BE828" s="792">
        <f t="shared" si="3032"/>
        <v>0</v>
      </c>
      <c r="BF828" s="792">
        <f t="shared" si="3032"/>
        <v>0</v>
      </c>
      <c r="BG828" s="792">
        <f t="shared" si="3032"/>
        <v>0</v>
      </c>
      <c r="BH828" s="792">
        <f t="shared" si="3032"/>
        <v>0</v>
      </c>
      <c r="BI828" s="792">
        <f t="shared" si="3032"/>
        <v>0</v>
      </c>
      <c r="BJ828" s="792">
        <f t="shared" si="3032"/>
        <v>0</v>
      </c>
      <c r="BK828" s="792">
        <f t="shared" si="3032"/>
        <v>0</v>
      </c>
      <c r="BL828" s="792">
        <f t="shared" si="3032"/>
        <v>0</v>
      </c>
      <c r="BM828" s="792">
        <f t="shared" si="3032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0"/>
        <v>6.3476243362801596E-2</v>
      </c>
      <c r="CA828" s="613">
        <f t="shared" si="2971"/>
        <v>0.11360432928230448</v>
      </c>
      <c r="CB828" s="613">
        <f t="shared" si="2972"/>
        <v>0.12815906693370843</v>
      </c>
      <c r="CC828" s="682">
        <f t="shared" si="2973"/>
        <v>0</v>
      </c>
      <c r="CD828" s="1325">
        <f t="shared" si="3000"/>
        <v>6.564001067425726E-2</v>
      </c>
      <c r="CE828" s="1326">
        <f t="shared" si="3001"/>
        <v>7.6580012453300136E-2</v>
      </c>
      <c r="CF828" s="1326">
        <f t="shared" si="3001"/>
        <v>9.3054586965545874E-2</v>
      </c>
      <c r="CG828" s="1326">
        <f t="shared" si="3001"/>
        <v>0.1148700186799502</v>
      </c>
      <c r="CH828" s="1327">
        <f t="shared" si="3001"/>
        <v>0.1148700186799502</v>
      </c>
      <c r="CI828" s="1326">
        <f t="shared" si="3001"/>
        <v>0.11785715026982151</v>
      </c>
      <c r="CJ828" s="1326">
        <f t="shared" si="3001"/>
        <v>0.13258929405354919</v>
      </c>
      <c r="CK828" s="1326">
        <f t="shared" si="3001"/>
        <v>0.15828082191780823</v>
      </c>
      <c r="CL828" s="1326">
        <f t="shared" si="3001"/>
        <v>0.21717063244974205</v>
      </c>
      <c r="CM828" s="1325">
        <f t="shared" si="3001"/>
        <v>0.23046414487339145</v>
      </c>
      <c r="CN828" s="527" t="str">
        <f t="shared" si="2975"/>
        <v/>
      </c>
      <c r="CO828" s="528" t="str">
        <f t="shared" si="2976"/>
        <v/>
      </c>
      <c r="CP828" s="529" t="str">
        <f t="shared" si="2977"/>
        <v/>
      </c>
      <c r="CQ828" s="529" t="str">
        <f t="shared" si="2978"/>
        <v/>
      </c>
      <c r="CR828" s="529">
        <f t="shared" si="2979"/>
        <v>0</v>
      </c>
      <c r="CS828" s="529">
        <f t="shared" si="2980"/>
        <v>0</v>
      </c>
      <c r="CT828" s="529">
        <f t="shared" si="2981"/>
        <v>0</v>
      </c>
      <c r="CU828" s="530">
        <f t="shared" si="2982"/>
        <v>0</v>
      </c>
      <c r="CV828" s="530">
        <f t="shared" si="2983"/>
        <v>0</v>
      </c>
      <c r="CW828" s="530">
        <f t="shared" si="2984"/>
        <v>0</v>
      </c>
      <c r="CX828" s="529">
        <f t="shared" si="2985"/>
        <v>0</v>
      </c>
      <c r="CY828" s="529">
        <f t="shared" si="2986"/>
        <v>0</v>
      </c>
      <c r="CZ828" s="529">
        <f t="shared" si="2987"/>
        <v>0</v>
      </c>
      <c r="DA828" s="529">
        <f t="shared" si="2988"/>
        <v>0</v>
      </c>
      <c r="DB828" s="529" t="str">
        <f t="shared" si="2989"/>
        <v/>
      </c>
      <c r="DC828" s="528" t="str">
        <f t="shared" si="2990"/>
        <v/>
      </c>
      <c r="DD828" s="527" t="str">
        <f t="shared" si="2991"/>
        <v/>
      </c>
      <c r="DE828" s="644">
        <f t="shared" si="2992"/>
        <v>10</v>
      </c>
      <c r="DF828" s="98">
        <f t="shared" si="2993"/>
        <v>10</v>
      </c>
      <c r="DG828" s="98">
        <f t="shared" si="2994"/>
        <v>10</v>
      </c>
      <c r="DH828" s="98">
        <f t="shared" si="2995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3">SUM(B230)</f>
        <v>6.25E-2</v>
      </c>
      <c r="C830" s="799">
        <f t="shared" si="3033"/>
        <v>2.8333333333333335E-2</v>
      </c>
      <c r="D830" s="799">
        <f t="shared" si="3033"/>
        <v>2.8333333333333335E-2</v>
      </c>
      <c r="E830" s="799">
        <f t="shared" si="3033"/>
        <v>6.25E-2</v>
      </c>
      <c r="F830" s="799">
        <f t="shared" si="3033"/>
        <v>2.8333333333333335E-2</v>
      </c>
      <c r="G830" s="799">
        <f t="shared" si="3033"/>
        <v>2.8333333333333335E-2</v>
      </c>
      <c r="H830" s="799">
        <f t="shared" si="3033"/>
        <v>2.8333333333333335E-2</v>
      </c>
      <c r="I830" s="799">
        <f t="shared" si="3033"/>
        <v>4.2500000000000003E-2</v>
      </c>
      <c r="J830" s="799">
        <f t="shared" si="3033"/>
        <v>6.25E-2</v>
      </c>
      <c r="K830" s="799">
        <f t="shared" si="3033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4">SUM(T230)</f>
        <v>2.8333333333333335E-2</v>
      </c>
      <c r="U830" s="799">
        <f t="shared" si="3034"/>
        <v>2.8333333333333335E-2</v>
      </c>
      <c r="V830" s="799">
        <f t="shared" si="3034"/>
        <v>2.8333333333333335E-2</v>
      </c>
      <c r="W830" s="799">
        <f t="shared" si="3034"/>
        <v>6.25E-2</v>
      </c>
      <c r="X830" s="799">
        <f t="shared" si="3034"/>
        <v>6.25E-2</v>
      </c>
      <c r="Y830" s="799">
        <f t="shared" si="3034"/>
        <v>2.8333333333333335E-2</v>
      </c>
      <c r="Z830" s="799">
        <f t="shared" si="3034"/>
        <v>6.25E-2</v>
      </c>
      <c r="AA830" s="799">
        <f t="shared" si="3034"/>
        <v>6.25E-2</v>
      </c>
      <c r="AB830" s="799">
        <f t="shared" si="3034"/>
        <v>6.25E-2</v>
      </c>
      <c r="AC830" s="799">
        <f t="shared" si="3034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5">SUM(AL230)</f>
        <v>2.8333333333333335E-2</v>
      </c>
      <c r="AM830" s="799">
        <f t="shared" si="3035"/>
        <v>1.4166666666666668E-2</v>
      </c>
      <c r="AN830" s="799">
        <f t="shared" si="3035"/>
        <v>0</v>
      </c>
      <c r="AO830" s="799">
        <f t="shared" si="3035"/>
        <v>2.8333333333333335E-2</v>
      </c>
      <c r="AP830" s="799">
        <f t="shared" si="3035"/>
        <v>6.25E-2</v>
      </c>
      <c r="AQ830" s="799">
        <f t="shared" si="3035"/>
        <v>2.8333333333333335E-2</v>
      </c>
      <c r="AR830" s="799">
        <f t="shared" si="3035"/>
        <v>6.25E-2</v>
      </c>
      <c r="AS830" s="799">
        <f t="shared" si="3035"/>
        <v>2.8333333333333335E-2</v>
      </c>
      <c r="AT830" s="799">
        <f t="shared" si="3035"/>
        <v>2.8333333333333335E-2</v>
      </c>
      <c r="AU830" s="799">
        <f t="shared" si="3035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6">SUM(BD230)</f>
        <v>0</v>
      </c>
      <c r="BE830" s="799">
        <f t="shared" si="3036"/>
        <v>0</v>
      </c>
      <c r="BF830" s="799">
        <f t="shared" si="3036"/>
        <v>0</v>
      </c>
      <c r="BG830" s="799">
        <f t="shared" si="3036"/>
        <v>0</v>
      </c>
      <c r="BH830" s="799">
        <f t="shared" si="3036"/>
        <v>0</v>
      </c>
      <c r="BI830" s="799">
        <f t="shared" si="3036"/>
        <v>0</v>
      </c>
      <c r="BJ830" s="799">
        <f t="shared" si="3036"/>
        <v>0</v>
      </c>
      <c r="BK830" s="799">
        <f t="shared" si="3036"/>
        <v>0</v>
      </c>
      <c r="BL830" s="799">
        <f t="shared" si="3036"/>
        <v>0</v>
      </c>
      <c r="BM830" s="799">
        <f t="shared" si="3036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7">IF(DE830&lt;3,"",(SUM(B830:R830)-MIN(B830:R830)-MAX(B830:R830))/(DE830-2))</f>
        <v>4.0416666666666663E-2</v>
      </c>
      <c r="CA830" s="613">
        <f t="shared" ref="CA830:CA849" si="3038">IF(DF830&lt;3,"",(SUM(T830:AJ830)-MIN(T830:AJ830)-MAX(T830:AJ830))/(DF830-2))</f>
        <v>4.5416666666666668E-2</v>
      </c>
      <c r="CB830" s="613">
        <f t="shared" ref="CB830:CB849" si="3039">IF(DG830&lt;3,"",(SUM(AL830:BB830)-MIN(AL830:BB830)-MAX(AL830:BB830))/(DG830-2))</f>
        <v>3.0833333333333331E-2</v>
      </c>
      <c r="CC830" s="682">
        <f t="shared" ref="CC830:CC849" si="3040">IF(DH830&lt;3,"",(SUM(BD830:BT830)-MIN(BD830:BT830)-MAX(BD830:BT830))/(DH830-2))</f>
        <v>0</v>
      </c>
      <c r="CD830" s="1325">
        <f t="shared" ref="CD830:CM830" si="304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41"/>
        <v>1.4166666666666668E-2</v>
      </c>
      <c r="CF830" s="1326">
        <f t="shared" si="3041"/>
        <v>2.8333333333333335E-2</v>
      </c>
      <c r="CG830" s="1326">
        <f t="shared" si="3041"/>
        <v>2.8333333333333335E-2</v>
      </c>
      <c r="CH830" s="1327">
        <f t="shared" si="3041"/>
        <v>2.8333333333333335E-2</v>
      </c>
      <c r="CI830" s="1326">
        <f t="shared" si="3041"/>
        <v>2.8333333333333335E-2</v>
      </c>
      <c r="CJ830" s="1326">
        <f t="shared" si="3041"/>
        <v>2.8333333333333335E-2</v>
      </c>
      <c r="CK830" s="1326">
        <f t="shared" si="3041"/>
        <v>2.8333333333333335E-2</v>
      </c>
      <c r="CL830" s="1326">
        <f t="shared" si="3041"/>
        <v>6.25E-2</v>
      </c>
      <c r="CM830" s="1325">
        <f t="shared" si="3041"/>
        <v>6.25E-2</v>
      </c>
      <c r="CN830" s="527" t="str">
        <f t="shared" ref="CN830:CN849" si="3042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3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4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5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6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7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8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9">COUNT(B830:R830)</f>
        <v>10</v>
      </c>
      <c r="DF830" s="98">
        <f t="shared" ref="DF830:DF849" si="3060">COUNT(T830:AJ830)</f>
        <v>10</v>
      </c>
      <c r="DG830" s="98">
        <f t="shared" ref="DG830:DG849" si="3061">COUNT(AL830:BB830)</f>
        <v>10</v>
      </c>
      <c r="DH830" s="98">
        <f t="shared" ref="DH830:DH849" si="3062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3">SUM(B233)</f>
        <v>0</v>
      </c>
      <c r="C831" s="799">
        <f t="shared" si="3063"/>
        <v>0</v>
      </c>
      <c r="D831" s="799">
        <f t="shared" si="3063"/>
        <v>0</v>
      </c>
      <c r="E831" s="799">
        <f t="shared" si="3063"/>
        <v>0</v>
      </c>
      <c r="F831" s="799">
        <f t="shared" si="3063"/>
        <v>0</v>
      </c>
      <c r="G831" s="799">
        <f t="shared" si="3063"/>
        <v>0</v>
      </c>
      <c r="H831" s="799">
        <f t="shared" si="3063"/>
        <v>0</v>
      </c>
      <c r="I831" s="799">
        <f t="shared" si="3063"/>
        <v>0</v>
      </c>
      <c r="J831" s="799">
        <f t="shared" si="3063"/>
        <v>0</v>
      </c>
      <c r="K831" s="799">
        <f t="shared" si="3063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4">SUM(T233)</f>
        <v>0</v>
      </c>
      <c r="U831" s="799">
        <f t="shared" si="3064"/>
        <v>0</v>
      </c>
      <c r="V831" s="799">
        <f t="shared" si="3064"/>
        <v>0</v>
      </c>
      <c r="W831" s="799">
        <f t="shared" si="3064"/>
        <v>0</v>
      </c>
      <c r="X831" s="799">
        <f t="shared" si="3064"/>
        <v>0</v>
      </c>
      <c r="Y831" s="799">
        <f t="shared" si="3064"/>
        <v>0</v>
      </c>
      <c r="Z831" s="799">
        <f t="shared" si="3064"/>
        <v>0</v>
      </c>
      <c r="AA831" s="799">
        <f t="shared" si="3064"/>
        <v>0</v>
      </c>
      <c r="AB831" s="799">
        <f t="shared" si="3064"/>
        <v>0</v>
      </c>
      <c r="AC831" s="799">
        <f t="shared" si="3064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5">SUM(AL233)</f>
        <v>0</v>
      </c>
      <c r="AM831" s="799">
        <f t="shared" si="3065"/>
        <v>0</v>
      </c>
      <c r="AN831" s="799">
        <f t="shared" si="3065"/>
        <v>0</v>
      </c>
      <c r="AO831" s="799">
        <f t="shared" si="3065"/>
        <v>0</v>
      </c>
      <c r="AP831" s="799">
        <f t="shared" si="3065"/>
        <v>0</v>
      </c>
      <c r="AQ831" s="799">
        <f t="shared" si="3065"/>
        <v>0</v>
      </c>
      <c r="AR831" s="799">
        <f t="shared" si="3065"/>
        <v>0</v>
      </c>
      <c r="AS831" s="799">
        <f t="shared" si="3065"/>
        <v>0</v>
      </c>
      <c r="AT831" s="799">
        <f t="shared" si="3065"/>
        <v>0</v>
      </c>
      <c r="AU831" s="799">
        <f t="shared" si="3065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6">SUM(BD233)</f>
        <v>0</v>
      </c>
      <c r="BE831" s="799">
        <f t="shared" si="3066"/>
        <v>0</v>
      </c>
      <c r="BF831" s="799">
        <f t="shared" si="3066"/>
        <v>0</v>
      </c>
      <c r="BG831" s="799">
        <f t="shared" si="3066"/>
        <v>0</v>
      </c>
      <c r="BH831" s="799">
        <f t="shared" si="3066"/>
        <v>0</v>
      </c>
      <c r="BI831" s="799">
        <f t="shared" si="3066"/>
        <v>0</v>
      </c>
      <c r="BJ831" s="799">
        <f t="shared" si="3066"/>
        <v>0</v>
      </c>
      <c r="BK831" s="799">
        <f t="shared" si="3066"/>
        <v>0</v>
      </c>
      <c r="BL831" s="799">
        <f t="shared" si="3066"/>
        <v>0</v>
      </c>
      <c r="BM831" s="799">
        <f t="shared" si="3066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7"/>
        <v>0</v>
      </c>
      <c r="CA831" s="613">
        <f t="shared" si="3038"/>
        <v>0</v>
      </c>
      <c r="CB831" s="613">
        <f t="shared" si="3039"/>
        <v>0</v>
      </c>
      <c r="CC831" s="682">
        <f t="shared" si="3040"/>
        <v>0</v>
      </c>
      <c r="CD831" s="1325">
        <f t="shared" ref="CD831:CD849" si="306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8"/>
        <v>0</v>
      </c>
      <c r="CG831" s="1326">
        <f t="shared" si="3068"/>
        <v>0</v>
      </c>
      <c r="CH831" s="1327">
        <f t="shared" si="3068"/>
        <v>0</v>
      </c>
      <c r="CI831" s="1326">
        <f t="shared" si="3068"/>
        <v>0</v>
      </c>
      <c r="CJ831" s="1326">
        <f t="shared" si="3068"/>
        <v>0</v>
      </c>
      <c r="CK831" s="1326">
        <f t="shared" si="3068"/>
        <v>0</v>
      </c>
      <c r="CL831" s="1326">
        <f t="shared" si="3068"/>
        <v>0</v>
      </c>
      <c r="CM831" s="1325">
        <f t="shared" si="3068"/>
        <v>0</v>
      </c>
      <c r="CN831" s="527" t="str">
        <f t="shared" si="3042"/>
        <v/>
      </c>
      <c r="CO831" s="528" t="str">
        <f t="shared" si="3043"/>
        <v/>
      </c>
      <c r="CP831" s="529" t="str">
        <f t="shared" si="3044"/>
        <v/>
      </c>
      <c r="CQ831" s="529" t="str">
        <f t="shared" si="3045"/>
        <v/>
      </c>
      <c r="CR831" s="529">
        <f t="shared" si="3046"/>
        <v>0</v>
      </c>
      <c r="CS831" s="529">
        <f t="shared" si="3047"/>
        <v>0</v>
      </c>
      <c r="CT831" s="529">
        <f t="shared" si="3048"/>
        <v>0</v>
      </c>
      <c r="CU831" s="530">
        <f t="shared" si="3049"/>
        <v>0</v>
      </c>
      <c r="CV831" s="530">
        <f t="shared" si="3050"/>
        <v>0</v>
      </c>
      <c r="CW831" s="530">
        <f t="shared" si="3051"/>
        <v>0</v>
      </c>
      <c r="CX831" s="529">
        <f t="shared" si="3052"/>
        <v>0</v>
      </c>
      <c r="CY831" s="529">
        <f t="shared" si="3053"/>
        <v>0</v>
      </c>
      <c r="CZ831" s="529">
        <f t="shared" si="3054"/>
        <v>0</v>
      </c>
      <c r="DA831" s="529">
        <f t="shared" si="3055"/>
        <v>0</v>
      </c>
      <c r="DB831" s="529" t="str">
        <f t="shared" si="3056"/>
        <v/>
      </c>
      <c r="DC831" s="528" t="str">
        <f t="shared" si="3057"/>
        <v/>
      </c>
      <c r="DD831" s="527" t="str">
        <f t="shared" si="3058"/>
        <v/>
      </c>
      <c r="DE831" s="644">
        <f t="shared" si="3059"/>
        <v>10</v>
      </c>
      <c r="DF831" s="98">
        <f t="shared" si="3060"/>
        <v>10</v>
      </c>
      <c r="DG831" s="98">
        <f t="shared" si="3061"/>
        <v>10</v>
      </c>
      <c r="DH831" s="98">
        <f t="shared" si="3062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9">SUM(B243)</f>
        <v>5.2573972602739716E-2</v>
      </c>
      <c r="C832" s="799">
        <f t="shared" si="3069"/>
        <v>5.4596048472075866E-2</v>
      </c>
      <c r="D832" s="799">
        <f t="shared" si="3069"/>
        <v>0.18400890410958903</v>
      </c>
      <c r="E832" s="799">
        <f t="shared" si="3069"/>
        <v>0.10815217221135029</v>
      </c>
      <c r="F832" s="799">
        <f t="shared" si="3069"/>
        <v>5.9145719178082187E-2</v>
      </c>
      <c r="G832" s="799">
        <f t="shared" si="3069"/>
        <v>4.731657534246575E-2</v>
      </c>
      <c r="H832" s="799">
        <f t="shared" si="3069"/>
        <v>0.11829143835616435</v>
      </c>
      <c r="I832" s="799">
        <f t="shared" si="3069"/>
        <v>7.8860958904109588E-2</v>
      </c>
      <c r="J832" s="799">
        <f t="shared" si="3069"/>
        <v>4.731657534246575E-2</v>
      </c>
      <c r="K832" s="799">
        <f t="shared" si="3069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0">SUM(T243)</f>
        <v>3.379755381604696E-2</v>
      </c>
      <c r="U832" s="799">
        <f t="shared" si="3070"/>
        <v>8.8718578767123274E-2</v>
      </c>
      <c r="V832" s="799">
        <f t="shared" si="3070"/>
        <v>0.1689877690802348</v>
      </c>
      <c r="W832" s="799">
        <f t="shared" si="3070"/>
        <v>0.10514794520547943</v>
      </c>
      <c r="X832" s="799">
        <f t="shared" si="3070"/>
        <v>0.13143493150684929</v>
      </c>
      <c r="Y832" s="799">
        <f t="shared" si="3070"/>
        <v>0.10139266144814088</v>
      </c>
      <c r="Z832" s="799">
        <f t="shared" si="3070"/>
        <v>0.13519021526418784</v>
      </c>
      <c r="AA832" s="799">
        <f t="shared" si="3070"/>
        <v>0.11829143835616437</v>
      </c>
      <c r="AB832" s="799">
        <f t="shared" si="3070"/>
        <v>0.1689877690802348</v>
      </c>
      <c r="AC832" s="799">
        <f t="shared" si="3070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1">SUM(AL243)</f>
        <v>3.9430479452054794E-2</v>
      </c>
      <c r="AM832" s="799">
        <f t="shared" si="3071"/>
        <v>3.379755381604696E-2</v>
      </c>
      <c r="AN832" s="799">
        <f t="shared" si="3071"/>
        <v>5.2573972602739716E-2</v>
      </c>
      <c r="AO832" s="799">
        <f t="shared" si="3071"/>
        <v>6.759510763209392E-2</v>
      </c>
      <c r="AP832" s="799">
        <f t="shared" si="3071"/>
        <v>8.8718578767123274E-2</v>
      </c>
      <c r="AQ832" s="799">
        <f t="shared" si="3071"/>
        <v>0.14786429794520545</v>
      </c>
      <c r="AR832" s="799">
        <f t="shared" si="3071"/>
        <v>0.17743715753424655</v>
      </c>
      <c r="AS832" s="799">
        <f t="shared" si="3071"/>
        <v>0.10251924657534246</v>
      </c>
      <c r="AT832" s="799">
        <f t="shared" si="3071"/>
        <v>3.1544383561643831E-2</v>
      </c>
      <c r="AU832" s="799">
        <f t="shared" si="3071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2">SUM(BD243)</f>
        <v>0</v>
      </c>
      <c r="BE832" s="799">
        <f t="shared" si="3072"/>
        <v>0</v>
      </c>
      <c r="BF832" s="799">
        <f t="shared" si="3072"/>
        <v>0</v>
      </c>
      <c r="BG832" s="799">
        <f t="shared" si="3072"/>
        <v>0</v>
      </c>
      <c r="BH832" s="799">
        <f t="shared" si="3072"/>
        <v>0</v>
      </c>
      <c r="BI832" s="799">
        <f t="shared" si="3072"/>
        <v>0</v>
      </c>
      <c r="BJ832" s="799">
        <f t="shared" si="3072"/>
        <v>0</v>
      </c>
      <c r="BK832" s="799">
        <f t="shared" si="3072"/>
        <v>0</v>
      </c>
      <c r="BL832" s="799">
        <f t="shared" si="3072"/>
        <v>0</v>
      </c>
      <c r="BM832" s="799">
        <f t="shared" si="3072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7"/>
        <v>7.2556054126524175E-2</v>
      </c>
      <c r="CA832" s="613">
        <f t="shared" si="3038"/>
        <v>0.1120600143713307</v>
      </c>
      <c r="CB832" s="613">
        <f t="shared" si="3039"/>
        <v>7.0505452544031316E-2</v>
      </c>
      <c r="CC832" s="682">
        <f t="shared" si="3040"/>
        <v>0</v>
      </c>
      <c r="CD832" s="1325">
        <f t="shared" si="3067"/>
        <v>3.0417798434442266E-2</v>
      </c>
      <c r="CE832" s="1326">
        <f t="shared" si="3068"/>
        <v>3.1544383561643831E-2</v>
      </c>
      <c r="CF832" s="1326">
        <f t="shared" si="3068"/>
        <v>3.379755381604696E-2</v>
      </c>
      <c r="CG832" s="1326">
        <f t="shared" si="3068"/>
        <v>3.9430479452054794E-2</v>
      </c>
      <c r="CH832" s="1327">
        <f t="shared" si="3068"/>
        <v>5.2573972602739716E-2</v>
      </c>
      <c r="CI832" s="1326">
        <f t="shared" si="3068"/>
        <v>6.759510763209392E-2</v>
      </c>
      <c r="CJ832" s="1326">
        <f t="shared" si="3068"/>
        <v>8.8718578767123274E-2</v>
      </c>
      <c r="CK832" s="1326">
        <f t="shared" si="3068"/>
        <v>0.10251924657534246</v>
      </c>
      <c r="CL832" s="1326">
        <f t="shared" si="3068"/>
        <v>0.14786429794520545</v>
      </c>
      <c r="CM832" s="1325">
        <f t="shared" si="3068"/>
        <v>0.17743715753424655</v>
      </c>
      <c r="CN832" s="527" t="str">
        <f t="shared" si="3042"/>
        <v/>
      </c>
      <c r="CO832" s="528" t="str">
        <f t="shared" si="3043"/>
        <v/>
      </c>
      <c r="CP832" s="529" t="str">
        <f t="shared" si="3044"/>
        <v/>
      </c>
      <c r="CQ832" s="529" t="str">
        <f t="shared" si="3045"/>
        <v/>
      </c>
      <c r="CR832" s="529">
        <f t="shared" si="3046"/>
        <v>0</v>
      </c>
      <c r="CS832" s="529">
        <f t="shared" si="3047"/>
        <v>0</v>
      </c>
      <c r="CT832" s="529">
        <f t="shared" si="3048"/>
        <v>0</v>
      </c>
      <c r="CU832" s="530">
        <f t="shared" si="3049"/>
        <v>0</v>
      </c>
      <c r="CV832" s="530">
        <f t="shared" si="3050"/>
        <v>0</v>
      </c>
      <c r="CW832" s="530">
        <f t="shared" si="3051"/>
        <v>0</v>
      </c>
      <c r="CX832" s="529">
        <f t="shared" si="3052"/>
        <v>0</v>
      </c>
      <c r="CY832" s="529">
        <f t="shared" si="3053"/>
        <v>0</v>
      </c>
      <c r="CZ832" s="529">
        <f t="shared" si="3054"/>
        <v>0</v>
      </c>
      <c r="DA832" s="529">
        <f t="shared" si="3055"/>
        <v>0</v>
      </c>
      <c r="DB832" s="529" t="str">
        <f t="shared" si="3056"/>
        <v/>
      </c>
      <c r="DC832" s="528" t="str">
        <f t="shared" si="3057"/>
        <v/>
      </c>
      <c r="DD832" s="527" t="str">
        <f t="shared" si="3058"/>
        <v/>
      </c>
      <c r="DE832" s="644">
        <f t="shared" si="3059"/>
        <v>10</v>
      </c>
      <c r="DF832" s="98">
        <f t="shared" si="3060"/>
        <v>10</v>
      </c>
      <c r="DG832" s="98">
        <f t="shared" si="3061"/>
        <v>10</v>
      </c>
      <c r="DH832" s="98">
        <f t="shared" si="3062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3">SUM(B250)</f>
        <v>0</v>
      </c>
      <c r="C833" s="799">
        <f t="shared" si="3073"/>
        <v>0</v>
      </c>
      <c r="D833" s="799">
        <f t="shared" si="3073"/>
        <v>0</v>
      </c>
      <c r="E833" s="799">
        <f t="shared" si="3073"/>
        <v>0</v>
      </c>
      <c r="F833" s="799">
        <f t="shared" si="3073"/>
        <v>0</v>
      </c>
      <c r="G833" s="799">
        <f t="shared" si="3073"/>
        <v>0</v>
      </c>
      <c r="H833" s="799">
        <f t="shared" si="3073"/>
        <v>0</v>
      </c>
      <c r="I833" s="799">
        <f t="shared" si="3073"/>
        <v>0</v>
      </c>
      <c r="J833" s="799">
        <f t="shared" si="3073"/>
        <v>0</v>
      </c>
      <c r="K833" s="799">
        <f t="shared" si="3073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4">SUM(T250)</f>
        <v>0</v>
      </c>
      <c r="U833" s="799">
        <f t="shared" si="3074"/>
        <v>0</v>
      </c>
      <c r="V833" s="799">
        <f t="shared" si="3074"/>
        <v>5.9494867461305813E-2</v>
      </c>
      <c r="W833" s="799">
        <f t="shared" si="3074"/>
        <v>0</v>
      </c>
      <c r="X833" s="799">
        <f t="shared" si="3074"/>
        <v>0</v>
      </c>
      <c r="Y833" s="799">
        <f t="shared" si="3074"/>
        <v>0</v>
      </c>
      <c r="Z833" s="799">
        <f t="shared" si="3074"/>
        <v>0</v>
      </c>
      <c r="AA833" s="799">
        <f t="shared" si="3074"/>
        <v>0</v>
      </c>
      <c r="AB833" s="799">
        <f t="shared" si="3074"/>
        <v>0</v>
      </c>
      <c r="AC833" s="799">
        <f t="shared" si="3074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5">SUM(AL250)</f>
        <v>0</v>
      </c>
      <c r="AM833" s="799">
        <f t="shared" si="3075"/>
        <v>0</v>
      </c>
      <c r="AN833" s="799">
        <f t="shared" si="3075"/>
        <v>0</v>
      </c>
      <c r="AO833" s="799">
        <f t="shared" si="3075"/>
        <v>0</v>
      </c>
      <c r="AP833" s="799">
        <f t="shared" si="3075"/>
        <v>0</v>
      </c>
      <c r="AQ833" s="799">
        <f t="shared" si="3075"/>
        <v>0</v>
      </c>
      <c r="AR833" s="799">
        <f t="shared" si="3075"/>
        <v>0</v>
      </c>
      <c r="AS833" s="799">
        <f t="shared" si="3075"/>
        <v>2.5707658779576585E-2</v>
      </c>
      <c r="AT833" s="799">
        <f t="shared" si="3075"/>
        <v>4.6273785803237856E-2</v>
      </c>
      <c r="AU833" s="799">
        <f t="shared" si="3075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6">SUM(BD250)</f>
        <v>0</v>
      </c>
      <c r="BE833" s="799">
        <f t="shared" si="3076"/>
        <v>0</v>
      </c>
      <c r="BF833" s="799">
        <f t="shared" si="3076"/>
        <v>0</v>
      </c>
      <c r="BG833" s="799">
        <f t="shared" si="3076"/>
        <v>0</v>
      </c>
      <c r="BH833" s="799">
        <f t="shared" si="3076"/>
        <v>0</v>
      </c>
      <c r="BI833" s="799">
        <f t="shared" si="3076"/>
        <v>0</v>
      </c>
      <c r="BJ833" s="799">
        <f t="shared" si="3076"/>
        <v>0</v>
      </c>
      <c r="BK833" s="799">
        <f t="shared" si="3076"/>
        <v>0</v>
      </c>
      <c r="BL833" s="799">
        <f t="shared" si="3076"/>
        <v>0</v>
      </c>
      <c r="BM833" s="799">
        <f t="shared" si="3076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7"/>
        <v>0</v>
      </c>
      <c r="CA833" s="613">
        <f t="shared" si="3038"/>
        <v>0</v>
      </c>
      <c r="CB833" s="613">
        <f t="shared" si="3039"/>
        <v>3.2134573474470731E-3</v>
      </c>
      <c r="CC833" s="682">
        <f t="shared" si="3040"/>
        <v>0</v>
      </c>
      <c r="CD833" s="1325">
        <f t="shared" si="3067"/>
        <v>0</v>
      </c>
      <c r="CE833" s="1326">
        <f t="shared" si="3068"/>
        <v>0</v>
      </c>
      <c r="CF833" s="1326">
        <f t="shared" si="3068"/>
        <v>0</v>
      </c>
      <c r="CG833" s="1326">
        <f t="shared" si="3068"/>
        <v>0</v>
      </c>
      <c r="CH833" s="1327">
        <f t="shared" si="3068"/>
        <v>0</v>
      </c>
      <c r="CI833" s="1326">
        <f t="shared" si="3068"/>
        <v>0</v>
      </c>
      <c r="CJ833" s="1326">
        <f t="shared" si="3068"/>
        <v>0</v>
      </c>
      <c r="CK833" s="1326">
        <f t="shared" si="3068"/>
        <v>0</v>
      </c>
      <c r="CL833" s="1326">
        <f t="shared" si="3068"/>
        <v>2.5707658779576585E-2</v>
      </c>
      <c r="CM833" s="1325">
        <f t="shared" si="3068"/>
        <v>4.6273785803237856E-2</v>
      </c>
      <c r="CN833" s="527" t="str">
        <f t="shared" si="3042"/>
        <v/>
      </c>
      <c r="CO833" s="528" t="str">
        <f t="shared" si="3043"/>
        <v/>
      </c>
      <c r="CP833" s="529" t="str">
        <f t="shared" si="3044"/>
        <v/>
      </c>
      <c r="CQ833" s="529" t="str">
        <f t="shared" si="3045"/>
        <v/>
      </c>
      <c r="CR833" s="529">
        <f t="shared" si="3046"/>
        <v>0</v>
      </c>
      <c r="CS833" s="529">
        <f t="shared" si="3047"/>
        <v>0</v>
      </c>
      <c r="CT833" s="529">
        <f t="shared" si="3048"/>
        <v>0</v>
      </c>
      <c r="CU833" s="530">
        <f t="shared" si="3049"/>
        <v>0</v>
      </c>
      <c r="CV833" s="530">
        <f t="shared" si="3050"/>
        <v>0</v>
      </c>
      <c r="CW833" s="530">
        <f t="shared" si="3051"/>
        <v>0</v>
      </c>
      <c r="CX833" s="529">
        <f t="shared" si="3052"/>
        <v>0</v>
      </c>
      <c r="CY833" s="529">
        <f t="shared" si="3053"/>
        <v>0</v>
      </c>
      <c r="CZ833" s="529">
        <f t="shared" si="3054"/>
        <v>0</v>
      </c>
      <c r="DA833" s="529">
        <f t="shared" si="3055"/>
        <v>0</v>
      </c>
      <c r="DB833" s="529" t="str">
        <f t="shared" si="3056"/>
        <v/>
      </c>
      <c r="DC833" s="528" t="str">
        <f t="shared" si="3057"/>
        <v/>
      </c>
      <c r="DD833" s="527" t="str">
        <f t="shared" si="3058"/>
        <v/>
      </c>
      <c r="DE833" s="644">
        <f t="shared" si="3059"/>
        <v>10</v>
      </c>
      <c r="DF833" s="98">
        <f t="shared" si="3060"/>
        <v>10</v>
      </c>
      <c r="DG833" s="98">
        <f t="shared" si="3061"/>
        <v>10</v>
      </c>
      <c r="DH833" s="98">
        <f t="shared" si="3062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7">SUM(B257)</f>
        <v>0</v>
      </c>
      <c r="C834" s="799">
        <f t="shared" si="3077"/>
        <v>0</v>
      </c>
      <c r="D834" s="799">
        <f t="shared" si="3077"/>
        <v>0</v>
      </c>
      <c r="E834" s="799">
        <f t="shared" si="3077"/>
        <v>0</v>
      </c>
      <c r="F834" s="799">
        <f t="shared" si="3077"/>
        <v>0</v>
      </c>
      <c r="G834" s="799">
        <f t="shared" si="3077"/>
        <v>0</v>
      </c>
      <c r="H834" s="799">
        <f t="shared" si="3077"/>
        <v>0</v>
      </c>
      <c r="I834" s="799">
        <f t="shared" si="3077"/>
        <v>0</v>
      </c>
      <c r="J834" s="799">
        <f t="shared" si="3077"/>
        <v>0</v>
      </c>
      <c r="K834" s="799">
        <f t="shared" si="3077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8">SUM(T257)</f>
        <v>0</v>
      </c>
      <c r="U834" s="799">
        <f t="shared" si="3078"/>
        <v>0</v>
      </c>
      <c r="V834" s="799">
        <f t="shared" si="3078"/>
        <v>0</v>
      </c>
      <c r="W834" s="799">
        <f t="shared" si="3078"/>
        <v>0</v>
      </c>
      <c r="X834" s="799">
        <f t="shared" si="3078"/>
        <v>0</v>
      </c>
      <c r="Y834" s="799">
        <f t="shared" si="3078"/>
        <v>0</v>
      </c>
      <c r="Z834" s="799">
        <f t="shared" si="3078"/>
        <v>0</v>
      </c>
      <c r="AA834" s="799">
        <f t="shared" si="3078"/>
        <v>0</v>
      </c>
      <c r="AB834" s="799">
        <f t="shared" si="3078"/>
        <v>0</v>
      </c>
      <c r="AC834" s="799">
        <f t="shared" si="3078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9">SUM(AL257)</f>
        <v>0</v>
      </c>
      <c r="AM834" s="799">
        <f t="shared" si="3079"/>
        <v>0</v>
      </c>
      <c r="AN834" s="799">
        <f t="shared" si="3079"/>
        <v>0</v>
      </c>
      <c r="AO834" s="799">
        <f t="shared" si="3079"/>
        <v>0</v>
      </c>
      <c r="AP834" s="799">
        <f t="shared" si="3079"/>
        <v>0</v>
      </c>
      <c r="AQ834" s="799">
        <f t="shared" si="3079"/>
        <v>0</v>
      </c>
      <c r="AR834" s="799">
        <f t="shared" si="3079"/>
        <v>0</v>
      </c>
      <c r="AS834" s="799">
        <f t="shared" si="3079"/>
        <v>0</v>
      </c>
      <c r="AT834" s="799">
        <f t="shared" si="3079"/>
        <v>0</v>
      </c>
      <c r="AU834" s="799">
        <f t="shared" si="3079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0">SUM(BD257)</f>
        <v>0</v>
      </c>
      <c r="BE834" s="799">
        <f t="shared" si="3080"/>
        <v>0</v>
      </c>
      <c r="BF834" s="799">
        <f t="shared" si="3080"/>
        <v>0</v>
      </c>
      <c r="BG834" s="799">
        <f t="shared" si="3080"/>
        <v>0</v>
      </c>
      <c r="BH834" s="799">
        <f t="shared" si="3080"/>
        <v>0</v>
      </c>
      <c r="BI834" s="799">
        <f t="shared" si="3080"/>
        <v>0</v>
      </c>
      <c r="BJ834" s="799">
        <f t="shared" si="3080"/>
        <v>0</v>
      </c>
      <c r="BK834" s="799">
        <f t="shared" si="3080"/>
        <v>0</v>
      </c>
      <c r="BL834" s="799">
        <f t="shared" si="3080"/>
        <v>0</v>
      </c>
      <c r="BM834" s="799">
        <f t="shared" si="3080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7"/>
        <v>0</v>
      </c>
      <c r="CA834" s="613">
        <f t="shared" si="3038"/>
        <v>0</v>
      </c>
      <c r="CB834" s="613">
        <f t="shared" si="3039"/>
        <v>0</v>
      </c>
      <c r="CC834" s="682">
        <f t="shared" si="3040"/>
        <v>0</v>
      </c>
      <c r="CD834" s="1325">
        <f t="shared" si="3067"/>
        <v>0</v>
      </c>
      <c r="CE834" s="1326">
        <f t="shared" si="3068"/>
        <v>0</v>
      </c>
      <c r="CF834" s="1326">
        <f t="shared" si="3068"/>
        <v>0</v>
      </c>
      <c r="CG834" s="1326">
        <f t="shared" si="3068"/>
        <v>0</v>
      </c>
      <c r="CH834" s="1327">
        <f t="shared" si="3068"/>
        <v>0</v>
      </c>
      <c r="CI834" s="1326">
        <f t="shared" si="3068"/>
        <v>0</v>
      </c>
      <c r="CJ834" s="1326">
        <f t="shared" si="3068"/>
        <v>0</v>
      </c>
      <c r="CK834" s="1326">
        <f t="shared" si="3068"/>
        <v>0</v>
      </c>
      <c r="CL834" s="1326">
        <f t="shared" si="3068"/>
        <v>0</v>
      </c>
      <c r="CM834" s="1325">
        <f t="shared" si="3068"/>
        <v>0</v>
      </c>
      <c r="CN834" s="527" t="str">
        <f t="shared" si="3042"/>
        <v/>
      </c>
      <c r="CO834" s="528" t="str">
        <f t="shared" si="3043"/>
        <v/>
      </c>
      <c r="CP834" s="529" t="str">
        <f t="shared" si="3044"/>
        <v/>
      </c>
      <c r="CQ834" s="529" t="str">
        <f t="shared" si="3045"/>
        <v/>
      </c>
      <c r="CR834" s="529">
        <f t="shared" si="3046"/>
        <v>0</v>
      </c>
      <c r="CS834" s="529">
        <f t="shared" si="3047"/>
        <v>0</v>
      </c>
      <c r="CT834" s="529">
        <f t="shared" si="3048"/>
        <v>0</v>
      </c>
      <c r="CU834" s="530">
        <f t="shared" si="3049"/>
        <v>0</v>
      </c>
      <c r="CV834" s="530">
        <f t="shared" si="3050"/>
        <v>0</v>
      </c>
      <c r="CW834" s="530">
        <f t="shared" si="3051"/>
        <v>0</v>
      </c>
      <c r="CX834" s="529">
        <f t="shared" si="3052"/>
        <v>0</v>
      </c>
      <c r="CY834" s="529">
        <f t="shared" si="3053"/>
        <v>0</v>
      </c>
      <c r="CZ834" s="529">
        <f t="shared" si="3054"/>
        <v>0</v>
      </c>
      <c r="DA834" s="529">
        <f t="shared" si="3055"/>
        <v>0</v>
      </c>
      <c r="DB834" s="529" t="str">
        <f t="shared" si="3056"/>
        <v/>
      </c>
      <c r="DC834" s="528" t="str">
        <f t="shared" si="3057"/>
        <v/>
      </c>
      <c r="DD834" s="527" t="str">
        <f t="shared" si="3058"/>
        <v/>
      </c>
      <c r="DE834" s="644">
        <f t="shared" si="3059"/>
        <v>10</v>
      </c>
      <c r="DF834" s="98">
        <f t="shared" si="3060"/>
        <v>10</v>
      </c>
      <c r="DG834" s="98">
        <f t="shared" si="3061"/>
        <v>10</v>
      </c>
      <c r="DH834" s="98">
        <f t="shared" si="3062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1">SUM(B264)</f>
        <v>0</v>
      </c>
      <c r="C835" s="799">
        <f t="shared" si="3081"/>
        <v>0</v>
      </c>
      <c r="D835" s="799">
        <f t="shared" si="3081"/>
        <v>0</v>
      </c>
      <c r="E835" s="799">
        <f t="shared" si="3081"/>
        <v>0</v>
      </c>
      <c r="F835" s="799">
        <f t="shared" si="3081"/>
        <v>0</v>
      </c>
      <c r="G835" s="799">
        <f t="shared" si="3081"/>
        <v>0</v>
      </c>
      <c r="H835" s="799">
        <f t="shared" si="3081"/>
        <v>0</v>
      </c>
      <c r="I835" s="799">
        <f t="shared" si="3081"/>
        <v>0</v>
      </c>
      <c r="J835" s="799">
        <f t="shared" si="3081"/>
        <v>0</v>
      </c>
      <c r="K835" s="799">
        <f t="shared" si="3081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2">SUM(T264)</f>
        <v>0</v>
      </c>
      <c r="U835" s="799">
        <f t="shared" si="3082"/>
        <v>0</v>
      </c>
      <c r="V835" s="799">
        <f t="shared" si="3082"/>
        <v>0</v>
      </c>
      <c r="W835" s="799">
        <f t="shared" si="3082"/>
        <v>0</v>
      </c>
      <c r="X835" s="799">
        <f t="shared" si="3082"/>
        <v>0</v>
      </c>
      <c r="Y835" s="799">
        <f t="shared" si="3082"/>
        <v>0</v>
      </c>
      <c r="Z835" s="799">
        <f t="shared" si="3082"/>
        <v>0</v>
      </c>
      <c r="AA835" s="799">
        <f t="shared" si="3082"/>
        <v>0</v>
      </c>
      <c r="AB835" s="799">
        <f t="shared" si="3082"/>
        <v>0</v>
      </c>
      <c r="AC835" s="799">
        <f t="shared" si="3082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3">SUM(AL264)</f>
        <v>0</v>
      </c>
      <c r="AM835" s="799">
        <f t="shared" si="3083"/>
        <v>0</v>
      </c>
      <c r="AN835" s="799">
        <f t="shared" si="3083"/>
        <v>0</v>
      </c>
      <c r="AO835" s="799">
        <f t="shared" si="3083"/>
        <v>0</v>
      </c>
      <c r="AP835" s="799">
        <f t="shared" si="3083"/>
        <v>0</v>
      </c>
      <c r="AQ835" s="799">
        <f t="shared" si="3083"/>
        <v>0</v>
      </c>
      <c r="AR835" s="799">
        <f t="shared" si="3083"/>
        <v>0</v>
      </c>
      <c r="AS835" s="799">
        <f t="shared" si="3083"/>
        <v>0</v>
      </c>
      <c r="AT835" s="799">
        <f t="shared" si="3083"/>
        <v>0</v>
      </c>
      <c r="AU835" s="799">
        <f t="shared" si="3083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4">SUM(BD264)</f>
        <v>0</v>
      </c>
      <c r="BE835" s="799">
        <f t="shared" si="3084"/>
        <v>0</v>
      </c>
      <c r="BF835" s="799">
        <f t="shared" si="3084"/>
        <v>0</v>
      </c>
      <c r="BG835" s="799">
        <f t="shared" si="3084"/>
        <v>0</v>
      </c>
      <c r="BH835" s="799">
        <f t="shared" si="3084"/>
        <v>0</v>
      </c>
      <c r="BI835" s="799">
        <f t="shared" si="3084"/>
        <v>0</v>
      </c>
      <c r="BJ835" s="799">
        <f t="shared" si="3084"/>
        <v>0</v>
      </c>
      <c r="BK835" s="799">
        <f t="shared" si="3084"/>
        <v>0</v>
      </c>
      <c r="BL835" s="799">
        <f t="shared" si="3084"/>
        <v>0</v>
      </c>
      <c r="BM835" s="799">
        <f t="shared" si="3084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7"/>
        <v>0</v>
      </c>
      <c r="CA835" s="613">
        <f t="shared" si="3038"/>
        <v>0</v>
      </c>
      <c r="CB835" s="613">
        <f t="shared" si="3039"/>
        <v>0</v>
      </c>
      <c r="CC835" s="682">
        <f t="shared" si="3040"/>
        <v>0</v>
      </c>
      <c r="CD835" s="1325">
        <f t="shared" si="3067"/>
        <v>0</v>
      </c>
      <c r="CE835" s="1326">
        <f t="shared" si="3068"/>
        <v>0</v>
      </c>
      <c r="CF835" s="1326">
        <f t="shared" si="3068"/>
        <v>0</v>
      </c>
      <c r="CG835" s="1326">
        <f t="shared" si="3068"/>
        <v>0</v>
      </c>
      <c r="CH835" s="1327">
        <f t="shared" si="3068"/>
        <v>0</v>
      </c>
      <c r="CI835" s="1326">
        <f t="shared" si="3068"/>
        <v>0</v>
      </c>
      <c r="CJ835" s="1326">
        <f t="shared" si="3068"/>
        <v>0</v>
      </c>
      <c r="CK835" s="1326">
        <f t="shared" si="3068"/>
        <v>0</v>
      </c>
      <c r="CL835" s="1326">
        <f t="shared" si="3068"/>
        <v>0</v>
      </c>
      <c r="CM835" s="1325">
        <f t="shared" si="3068"/>
        <v>0</v>
      </c>
      <c r="CN835" s="527" t="str">
        <f t="shared" si="3042"/>
        <v/>
      </c>
      <c r="CO835" s="528" t="str">
        <f t="shared" si="3043"/>
        <v/>
      </c>
      <c r="CP835" s="529" t="str">
        <f t="shared" si="3044"/>
        <v/>
      </c>
      <c r="CQ835" s="529" t="str">
        <f t="shared" si="3045"/>
        <v/>
      </c>
      <c r="CR835" s="529">
        <f t="shared" si="3046"/>
        <v>0</v>
      </c>
      <c r="CS835" s="529">
        <f t="shared" si="3047"/>
        <v>0</v>
      </c>
      <c r="CT835" s="529">
        <f t="shared" si="3048"/>
        <v>0</v>
      </c>
      <c r="CU835" s="530">
        <f t="shared" si="3049"/>
        <v>0</v>
      </c>
      <c r="CV835" s="530">
        <f t="shared" si="3050"/>
        <v>0</v>
      </c>
      <c r="CW835" s="530">
        <f t="shared" si="3051"/>
        <v>0</v>
      </c>
      <c r="CX835" s="529">
        <f t="shared" si="3052"/>
        <v>0</v>
      </c>
      <c r="CY835" s="529">
        <f t="shared" si="3053"/>
        <v>0</v>
      </c>
      <c r="CZ835" s="529">
        <f t="shared" si="3054"/>
        <v>0</v>
      </c>
      <c r="DA835" s="529">
        <f t="shared" si="3055"/>
        <v>0</v>
      </c>
      <c r="DB835" s="529" t="str">
        <f t="shared" si="3056"/>
        <v/>
      </c>
      <c r="DC835" s="528" t="str">
        <f t="shared" si="3057"/>
        <v/>
      </c>
      <c r="DD835" s="527" t="str">
        <f t="shared" si="3058"/>
        <v/>
      </c>
      <c r="DE835" s="644">
        <f t="shared" si="3059"/>
        <v>10</v>
      </c>
      <c r="DF835" s="98">
        <f t="shared" si="3060"/>
        <v>10</v>
      </c>
      <c r="DG835" s="98">
        <f t="shared" si="3061"/>
        <v>10</v>
      </c>
      <c r="DH835" s="98">
        <f t="shared" si="3062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5">SUM(B271)</f>
        <v>0</v>
      </c>
      <c r="C836" s="799">
        <f t="shared" si="3085"/>
        <v>0</v>
      </c>
      <c r="D836" s="799">
        <f t="shared" si="3085"/>
        <v>0</v>
      </c>
      <c r="E836" s="799">
        <f t="shared" si="3085"/>
        <v>0</v>
      </c>
      <c r="F836" s="799">
        <f t="shared" si="3085"/>
        <v>0</v>
      </c>
      <c r="G836" s="799">
        <f t="shared" si="3085"/>
        <v>0</v>
      </c>
      <c r="H836" s="799">
        <f t="shared" si="3085"/>
        <v>0</v>
      </c>
      <c r="I836" s="799">
        <f t="shared" si="3085"/>
        <v>0</v>
      </c>
      <c r="J836" s="799">
        <f t="shared" si="3085"/>
        <v>0</v>
      </c>
      <c r="K836" s="799">
        <f t="shared" si="3085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6">SUM(T271)</f>
        <v>0</v>
      </c>
      <c r="U836" s="799">
        <f t="shared" si="3086"/>
        <v>0</v>
      </c>
      <c r="V836" s="799">
        <f t="shared" si="3086"/>
        <v>0</v>
      </c>
      <c r="W836" s="799">
        <f t="shared" si="3086"/>
        <v>0</v>
      </c>
      <c r="X836" s="799">
        <f t="shared" si="3086"/>
        <v>0</v>
      </c>
      <c r="Y836" s="799">
        <f t="shared" si="3086"/>
        <v>0</v>
      </c>
      <c r="Z836" s="799">
        <f t="shared" si="3086"/>
        <v>0</v>
      </c>
      <c r="AA836" s="799">
        <f t="shared" si="3086"/>
        <v>0</v>
      </c>
      <c r="AB836" s="799">
        <f t="shared" si="3086"/>
        <v>0</v>
      </c>
      <c r="AC836" s="799">
        <f t="shared" si="3086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7">SUM(AL271)</f>
        <v>0</v>
      </c>
      <c r="AM836" s="799">
        <f t="shared" si="3087"/>
        <v>0</v>
      </c>
      <c r="AN836" s="799">
        <f t="shared" si="3087"/>
        <v>0</v>
      </c>
      <c r="AO836" s="799">
        <f t="shared" si="3087"/>
        <v>0</v>
      </c>
      <c r="AP836" s="799">
        <f t="shared" si="3087"/>
        <v>0</v>
      </c>
      <c r="AQ836" s="799">
        <f t="shared" si="3087"/>
        <v>0</v>
      </c>
      <c r="AR836" s="799">
        <f t="shared" si="3087"/>
        <v>0</v>
      </c>
      <c r="AS836" s="799">
        <f t="shared" si="3087"/>
        <v>0</v>
      </c>
      <c r="AT836" s="799">
        <f t="shared" si="3087"/>
        <v>0</v>
      </c>
      <c r="AU836" s="799">
        <f t="shared" si="3087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8">SUM(BD271)</f>
        <v>0</v>
      </c>
      <c r="BE836" s="799">
        <f t="shared" si="3088"/>
        <v>0</v>
      </c>
      <c r="BF836" s="799">
        <f t="shared" si="3088"/>
        <v>0</v>
      </c>
      <c r="BG836" s="799">
        <f t="shared" si="3088"/>
        <v>0</v>
      </c>
      <c r="BH836" s="799">
        <f t="shared" si="3088"/>
        <v>0</v>
      </c>
      <c r="BI836" s="799">
        <f t="shared" si="3088"/>
        <v>0</v>
      </c>
      <c r="BJ836" s="799">
        <f t="shared" si="3088"/>
        <v>0</v>
      </c>
      <c r="BK836" s="799">
        <f t="shared" si="3088"/>
        <v>0</v>
      </c>
      <c r="BL836" s="799">
        <f t="shared" si="3088"/>
        <v>0</v>
      </c>
      <c r="BM836" s="799">
        <f t="shared" si="3088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7"/>
        <v>0</v>
      </c>
      <c r="CA836" s="613">
        <f t="shared" si="3038"/>
        <v>0</v>
      </c>
      <c r="CB836" s="613">
        <f t="shared" si="3039"/>
        <v>0</v>
      </c>
      <c r="CC836" s="682">
        <f t="shared" si="3040"/>
        <v>0</v>
      </c>
      <c r="CD836" s="1325">
        <f t="shared" si="3067"/>
        <v>0</v>
      </c>
      <c r="CE836" s="1326">
        <f t="shared" si="3068"/>
        <v>0</v>
      </c>
      <c r="CF836" s="1326">
        <f t="shared" si="3068"/>
        <v>0</v>
      </c>
      <c r="CG836" s="1326">
        <f t="shared" si="3068"/>
        <v>0</v>
      </c>
      <c r="CH836" s="1327">
        <f t="shared" si="3068"/>
        <v>0</v>
      </c>
      <c r="CI836" s="1326">
        <f t="shared" si="3068"/>
        <v>0</v>
      </c>
      <c r="CJ836" s="1326">
        <f t="shared" si="3068"/>
        <v>0</v>
      </c>
      <c r="CK836" s="1326">
        <f t="shared" si="3068"/>
        <v>0</v>
      </c>
      <c r="CL836" s="1326">
        <f t="shared" si="3068"/>
        <v>0</v>
      </c>
      <c r="CM836" s="1325">
        <f t="shared" si="3068"/>
        <v>0</v>
      </c>
      <c r="CN836" s="527" t="str">
        <f t="shared" si="3042"/>
        <v/>
      </c>
      <c r="CO836" s="528" t="str">
        <f t="shared" si="3043"/>
        <v/>
      </c>
      <c r="CP836" s="529" t="str">
        <f t="shared" si="3044"/>
        <v/>
      </c>
      <c r="CQ836" s="529" t="str">
        <f t="shared" si="3045"/>
        <v/>
      </c>
      <c r="CR836" s="529">
        <f t="shared" si="3046"/>
        <v>0</v>
      </c>
      <c r="CS836" s="529">
        <f t="shared" si="3047"/>
        <v>0</v>
      </c>
      <c r="CT836" s="529">
        <f t="shared" si="3048"/>
        <v>0</v>
      </c>
      <c r="CU836" s="530">
        <f t="shared" si="3049"/>
        <v>0</v>
      </c>
      <c r="CV836" s="530">
        <f t="shared" si="3050"/>
        <v>0</v>
      </c>
      <c r="CW836" s="530">
        <f t="shared" si="3051"/>
        <v>0</v>
      </c>
      <c r="CX836" s="529">
        <f t="shared" si="3052"/>
        <v>0</v>
      </c>
      <c r="CY836" s="529">
        <f t="shared" si="3053"/>
        <v>0</v>
      </c>
      <c r="CZ836" s="529">
        <f t="shared" si="3054"/>
        <v>0</v>
      </c>
      <c r="DA836" s="529">
        <f t="shared" si="3055"/>
        <v>0</v>
      </c>
      <c r="DB836" s="529" t="str">
        <f t="shared" si="3056"/>
        <v/>
      </c>
      <c r="DC836" s="528" t="str">
        <f t="shared" si="3057"/>
        <v/>
      </c>
      <c r="DD836" s="527" t="str">
        <f t="shared" si="3058"/>
        <v/>
      </c>
      <c r="DE836" s="644">
        <f t="shared" si="3059"/>
        <v>10</v>
      </c>
      <c r="DF836" s="98">
        <f t="shared" si="3060"/>
        <v>10</v>
      </c>
      <c r="DG836" s="98">
        <f t="shared" si="3061"/>
        <v>10</v>
      </c>
      <c r="DH836" s="98">
        <f t="shared" si="3062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9">SUM(B278)</f>
        <v>0</v>
      </c>
      <c r="C837" s="799">
        <f t="shared" si="3089"/>
        <v>0</v>
      </c>
      <c r="D837" s="799">
        <f t="shared" si="3089"/>
        <v>1.9639202988792036E-2</v>
      </c>
      <c r="E837" s="799">
        <f t="shared" si="3089"/>
        <v>3.1563004803415767E-3</v>
      </c>
      <c r="F837" s="799">
        <f t="shared" si="3089"/>
        <v>2.761762920298879E-2</v>
      </c>
      <c r="G837" s="799">
        <f t="shared" si="3089"/>
        <v>0</v>
      </c>
      <c r="H837" s="799">
        <f t="shared" si="3089"/>
        <v>0</v>
      </c>
      <c r="I837" s="799">
        <f t="shared" si="3089"/>
        <v>3.6823505603985056E-2</v>
      </c>
      <c r="J837" s="799">
        <f t="shared" si="3089"/>
        <v>0</v>
      </c>
      <c r="K837" s="799">
        <f t="shared" si="3089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0">SUM(T278)</f>
        <v>0</v>
      </c>
      <c r="U837" s="799">
        <f t="shared" si="3090"/>
        <v>0</v>
      </c>
      <c r="V837" s="799">
        <f t="shared" si="3090"/>
        <v>0</v>
      </c>
      <c r="W837" s="799">
        <f t="shared" si="3090"/>
        <v>3.9278405977584072E-2</v>
      </c>
      <c r="X837" s="799">
        <f t="shared" si="3090"/>
        <v>0</v>
      </c>
      <c r="Y837" s="799">
        <f t="shared" si="3090"/>
        <v>2.5250403842732614E-2</v>
      </c>
      <c r="Z837" s="799">
        <f t="shared" si="3090"/>
        <v>3.1563004803415763E-2</v>
      </c>
      <c r="AA837" s="799">
        <f t="shared" si="3090"/>
        <v>2.761762920298879E-2</v>
      </c>
      <c r="AB837" s="799">
        <f t="shared" si="3090"/>
        <v>3.1563004803415763E-2</v>
      </c>
      <c r="AC837" s="799">
        <f t="shared" si="3090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1">SUM(AL278)</f>
        <v>0</v>
      </c>
      <c r="AM837" s="799">
        <f t="shared" si="3091"/>
        <v>6.3126009606831535E-3</v>
      </c>
      <c r="AN837" s="799">
        <f t="shared" si="3091"/>
        <v>4.9098007471980089E-3</v>
      </c>
      <c r="AO837" s="799">
        <f t="shared" si="3091"/>
        <v>0</v>
      </c>
      <c r="AP837" s="799">
        <f t="shared" si="3091"/>
        <v>5.5235258405977594E-3</v>
      </c>
      <c r="AQ837" s="799">
        <f t="shared" si="3091"/>
        <v>5.5235258405977594E-3</v>
      </c>
      <c r="AR837" s="799">
        <f t="shared" si="3091"/>
        <v>2.761762920298879E-2</v>
      </c>
      <c r="AS837" s="799">
        <f t="shared" si="3091"/>
        <v>2.1112143212951431E-2</v>
      </c>
      <c r="AT837" s="799">
        <f t="shared" si="3091"/>
        <v>7.3647011207970117E-3</v>
      </c>
      <c r="AU837" s="799">
        <f t="shared" si="3091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2">SUM(BD278)</f>
        <v>0</v>
      </c>
      <c r="BE837" s="799">
        <f t="shared" si="3092"/>
        <v>0</v>
      </c>
      <c r="BF837" s="799">
        <f t="shared" si="3092"/>
        <v>0</v>
      </c>
      <c r="BG837" s="799">
        <f t="shared" si="3092"/>
        <v>0</v>
      </c>
      <c r="BH837" s="799">
        <f t="shared" si="3092"/>
        <v>0</v>
      </c>
      <c r="BI837" s="799">
        <f t="shared" si="3092"/>
        <v>0</v>
      </c>
      <c r="BJ837" s="799">
        <f t="shared" si="3092"/>
        <v>0</v>
      </c>
      <c r="BK837" s="799">
        <f t="shared" si="3092"/>
        <v>0</v>
      </c>
      <c r="BL837" s="799">
        <f t="shared" si="3092"/>
        <v>0</v>
      </c>
      <c r="BM837" s="799">
        <f t="shared" si="3092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7"/>
        <v>8.2348756282245132E-3</v>
      </c>
      <c r="CA837" s="613">
        <f t="shared" si="3038"/>
        <v>1.6570577521793278E-2</v>
      </c>
      <c r="CB837" s="613">
        <f t="shared" si="3039"/>
        <v>9.1050501356520173E-3</v>
      </c>
      <c r="CC837" s="682">
        <f t="shared" si="3040"/>
        <v>0</v>
      </c>
      <c r="CD837" s="1325">
        <f t="shared" si="3067"/>
        <v>0</v>
      </c>
      <c r="CE837" s="1326">
        <f t="shared" si="3068"/>
        <v>0</v>
      </c>
      <c r="CF837" s="1326">
        <f t="shared" si="3068"/>
        <v>4.9098007471980089E-3</v>
      </c>
      <c r="CG837" s="1326">
        <f t="shared" si="3068"/>
        <v>5.5235258405977594E-3</v>
      </c>
      <c r="CH837" s="1327">
        <f t="shared" si="3068"/>
        <v>5.5235258405977594E-3</v>
      </c>
      <c r="CI837" s="1326">
        <f t="shared" si="3068"/>
        <v>6.3126009606831535E-3</v>
      </c>
      <c r="CJ837" s="1326">
        <f t="shared" si="3068"/>
        <v>7.3647011207970117E-3</v>
      </c>
      <c r="CK837" s="1326">
        <f t="shared" si="3068"/>
        <v>2.1112143212951431E-2</v>
      </c>
      <c r="CL837" s="1326">
        <f t="shared" si="3068"/>
        <v>2.2094103362391031E-2</v>
      </c>
      <c r="CM837" s="1325">
        <f t="shared" si="3068"/>
        <v>2.761762920298879E-2</v>
      </c>
      <c r="CN837" s="527" t="str">
        <f t="shared" si="3042"/>
        <v/>
      </c>
      <c r="CO837" s="528" t="str">
        <f t="shared" si="3043"/>
        <v/>
      </c>
      <c r="CP837" s="529" t="str">
        <f t="shared" si="3044"/>
        <v/>
      </c>
      <c r="CQ837" s="529" t="str">
        <f t="shared" si="3045"/>
        <v/>
      </c>
      <c r="CR837" s="529">
        <f t="shared" si="3046"/>
        <v>0</v>
      </c>
      <c r="CS837" s="529">
        <f t="shared" si="3047"/>
        <v>0</v>
      </c>
      <c r="CT837" s="529">
        <f t="shared" si="3048"/>
        <v>0</v>
      </c>
      <c r="CU837" s="530">
        <f t="shared" si="3049"/>
        <v>0</v>
      </c>
      <c r="CV837" s="530">
        <f t="shared" si="3050"/>
        <v>0</v>
      </c>
      <c r="CW837" s="530">
        <f t="shared" si="3051"/>
        <v>0</v>
      </c>
      <c r="CX837" s="529">
        <f t="shared" si="3052"/>
        <v>0</v>
      </c>
      <c r="CY837" s="529">
        <f t="shared" si="3053"/>
        <v>0</v>
      </c>
      <c r="CZ837" s="529">
        <f t="shared" si="3054"/>
        <v>0</v>
      </c>
      <c r="DA837" s="529">
        <f t="shared" si="3055"/>
        <v>0</v>
      </c>
      <c r="DB837" s="529" t="str">
        <f t="shared" si="3056"/>
        <v/>
      </c>
      <c r="DC837" s="528" t="str">
        <f t="shared" si="3057"/>
        <v/>
      </c>
      <c r="DD837" s="527" t="str">
        <f t="shared" si="3058"/>
        <v/>
      </c>
      <c r="DE837" s="644">
        <f t="shared" si="3059"/>
        <v>10</v>
      </c>
      <c r="DF837" s="98">
        <f t="shared" si="3060"/>
        <v>10</v>
      </c>
      <c r="DG837" s="98">
        <f t="shared" si="3061"/>
        <v>10</v>
      </c>
      <c r="DH837" s="98">
        <f t="shared" si="3062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3">SUM(B285)</f>
        <v>0</v>
      </c>
      <c r="C838" s="799">
        <f t="shared" si="3093"/>
        <v>0</v>
      </c>
      <c r="D838" s="799">
        <f t="shared" si="3093"/>
        <v>0</v>
      </c>
      <c r="E838" s="799">
        <f t="shared" si="3093"/>
        <v>0</v>
      </c>
      <c r="F838" s="799">
        <f t="shared" si="3093"/>
        <v>0</v>
      </c>
      <c r="G838" s="799">
        <f t="shared" si="3093"/>
        <v>0</v>
      </c>
      <c r="H838" s="799">
        <f t="shared" si="3093"/>
        <v>0</v>
      </c>
      <c r="I838" s="799">
        <f t="shared" si="3093"/>
        <v>0</v>
      </c>
      <c r="J838" s="799">
        <f t="shared" si="3093"/>
        <v>0</v>
      </c>
      <c r="K838" s="799">
        <f t="shared" si="3093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4">SUM(T285)</f>
        <v>0</v>
      </c>
      <c r="U838" s="799">
        <f t="shared" si="3094"/>
        <v>0</v>
      </c>
      <c r="V838" s="799">
        <f t="shared" si="3094"/>
        <v>0</v>
      </c>
      <c r="W838" s="799">
        <f t="shared" si="3094"/>
        <v>0</v>
      </c>
      <c r="X838" s="799">
        <f t="shared" si="3094"/>
        <v>0</v>
      </c>
      <c r="Y838" s="799">
        <f t="shared" si="3094"/>
        <v>0</v>
      </c>
      <c r="Z838" s="799">
        <f t="shared" si="3094"/>
        <v>0</v>
      </c>
      <c r="AA838" s="799">
        <f t="shared" si="3094"/>
        <v>0</v>
      </c>
      <c r="AB838" s="799">
        <f t="shared" si="3094"/>
        <v>0</v>
      </c>
      <c r="AC838" s="799">
        <f t="shared" si="3094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5">SUM(AL285)</f>
        <v>0</v>
      </c>
      <c r="AM838" s="799">
        <f t="shared" si="3095"/>
        <v>0</v>
      </c>
      <c r="AN838" s="799">
        <f t="shared" si="3095"/>
        <v>0</v>
      </c>
      <c r="AO838" s="799">
        <f t="shared" si="3095"/>
        <v>0</v>
      </c>
      <c r="AP838" s="799">
        <f t="shared" si="3095"/>
        <v>0</v>
      </c>
      <c r="AQ838" s="799">
        <f t="shared" si="3095"/>
        <v>0</v>
      </c>
      <c r="AR838" s="799">
        <f t="shared" si="3095"/>
        <v>0</v>
      </c>
      <c r="AS838" s="799">
        <f t="shared" si="3095"/>
        <v>0</v>
      </c>
      <c r="AT838" s="799">
        <f t="shared" si="3095"/>
        <v>0</v>
      </c>
      <c r="AU838" s="799">
        <f t="shared" si="3095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6">SUM(BD285)</f>
        <v>0</v>
      </c>
      <c r="BE838" s="799">
        <f t="shared" si="3096"/>
        <v>0</v>
      </c>
      <c r="BF838" s="799">
        <f t="shared" si="3096"/>
        <v>0</v>
      </c>
      <c r="BG838" s="799">
        <f t="shared" si="3096"/>
        <v>0</v>
      </c>
      <c r="BH838" s="799">
        <f t="shared" si="3096"/>
        <v>0</v>
      </c>
      <c r="BI838" s="799">
        <f t="shared" si="3096"/>
        <v>0</v>
      </c>
      <c r="BJ838" s="799">
        <f t="shared" si="3096"/>
        <v>0</v>
      </c>
      <c r="BK838" s="799">
        <f t="shared" si="3096"/>
        <v>0</v>
      </c>
      <c r="BL838" s="799">
        <f t="shared" si="3096"/>
        <v>0</v>
      </c>
      <c r="BM838" s="799">
        <f t="shared" si="3096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7"/>
        <v>0</v>
      </c>
      <c r="CA838" s="613">
        <f t="shared" si="3038"/>
        <v>0</v>
      </c>
      <c r="CB838" s="613">
        <f t="shared" si="3039"/>
        <v>0</v>
      </c>
      <c r="CC838" s="682">
        <f t="shared" si="3040"/>
        <v>0</v>
      </c>
      <c r="CD838" s="1325">
        <f t="shared" si="3067"/>
        <v>0</v>
      </c>
      <c r="CE838" s="1326">
        <f t="shared" si="3068"/>
        <v>0</v>
      </c>
      <c r="CF838" s="1326">
        <f t="shared" si="3068"/>
        <v>0</v>
      </c>
      <c r="CG838" s="1326">
        <f t="shared" si="3068"/>
        <v>0</v>
      </c>
      <c r="CH838" s="1327">
        <f t="shared" si="3068"/>
        <v>0</v>
      </c>
      <c r="CI838" s="1326">
        <f t="shared" si="3068"/>
        <v>0</v>
      </c>
      <c r="CJ838" s="1326">
        <f t="shared" si="3068"/>
        <v>0</v>
      </c>
      <c r="CK838" s="1326">
        <f t="shared" si="3068"/>
        <v>0</v>
      </c>
      <c r="CL838" s="1326">
        <f t="shared" si="3068"/>
        <v>0</v>
      </c>
      <c r="CM838" s="1325">
        <f t="shared" si="3068"/>
        <v>0</v>
      </c>
      <c r="CN838" s="527" t="str">
        <f t="shared" si="3042"/>
        <v/>
      </c>
      <c r="CO838" s="528" t="str">
        <f t="shared" si="3043"/>
        <v/>
      </c>
      <c r="CP838" s="529" t="str">
        <f t="shared" si="3044"/>
        <v/>
      </c>
      <c r="CQ838" s="529" t="str">
        <f t="shared" si="3045"/>
        <v/>
      </c>
      <c r="CR838" s="529">
        <f t="shared" si="3046"/>
        <v>0</v>
      </c>
      <c r="CS838" s="529">
        <f t="shared" si="3047"/>
        <v>0</v>
      </c>
      <c r="CT838" s="529">
        <f t="shared" si="3048"/>
        <v>0</v>
      </c>
      <c r="CU838" s="530">
        <f t="shared" si="3049"/>
        <v>0</v>
      </c>
      <c r="CV838" s="530">
        <f t="shared" si="3050"/>
        <v>0</v>
      </c>
      <c r="CW838" s="530">
        <f t="shared" si="3051"/>
        <v>0</v>
      </c>
      <c r="CX838" s="529">
        <f t="shared" si="3052"/>
        <v>0</v>
      </c>
      <c r="CY838" s="529">
        <f t="shared" si="3053"/>
        <v>0</v>
      </c>
      <c r="CZ838" s="529">
        <f t="shared" si="3054"/>
        <v>0</v>
      </c>
      <c r="DA838" s="529">
        <f t="shared" si="3055"/>
        <v>0</v>
      </c>
      <c r="DB838" s="529" t="str">
        <f t="shared" si="3056"/>
        <v/>
      </c>
      <c r="DC838" s="528" t="str">
        <f t="shared" si="3057"/>
        <v/>
      </c>
      <c r="DD838" s="527" t="str">
        <f t="shared" si="3058"/>
        <v/>
      </c>
      <c r="DE838" s="644">
        <f t="shared" si="3059"/>
        <v>10</v>
      </c>
      <c r="DF838" s="98">
        <f t="shared" si="3060"/>
        <v>10</v>
      </c>
      <c r="DG838" s="98">
        <f t="shared" si="3061"/>
        <v>10</v>
      </c>
      <c r="DH838" s="98">
        <f t="shared" si="3062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7">SUM(B292)</f>
        <v>0</v>
      </c>
      <c r="C839" s="799">
        <f t="shared" si="3097"/>
        <v>0</v>
      </c>
      <c r="D839" s="799">
        <f t="shared" si="3097"/>
        <v>0</v>
      </c>
      <c r="E839" s="799">
        <f t="shared" si="3097"/>
        <v>0</v>
      </c>
      <c r="F839" s="799">
        <f t="shared" si="3097"/>
        <v>0</v>
      </c>
      <c r="G839" s="799">
        <f t="shared" si="3097"/>
        <v>0</v>
      </c>
      <c r="H839" s="799">
        <f t="shared" si="3097"/>
        <v>0</v>
      </c>
      <c r="I839" s="799">
        <f t="shared" si="3097"/>
        <v>0</v>
      </c>
      <c r="J839" s="799">
        <f t="shared" si="3097"/>
        <v>0</v>
      </c>
      <c r="K839" s="799">
        <f t="shared" si="3097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8">SUM(T292)</f>
        <v>1.9347091264899487E-3</v>
      </c>
      <c r="U839" s="799">
        <f t="shared" si="3098"/>
        <v>0</v>
      </c>
      <c r="V839" s="799">
        <f t="shared" si="3098"/>
        <v>0</v>
      </c>
      <c r="W839" s="799">
        <f t="shared" si="3098"/>
        <v>0</v>
      </c>
      <c r="X839" s="799">
        <f t="shared" si="3098"/>
        <v>0</v>
      </c>
      <c r="Y839" s="799">
        <f t="shared" si="3098"/>
        <v>0</v>
      </c>
      <c r="Z839" s="799">
        <f t="shared" si="3098"/>
        <v>0</v>
      </c>
      <c r="AA839" s="799">
        <f t="shared" si="3098"/>
        <v>0</v>
      </c>
      <c r="AB839" s="799">
        <f t="shared" si="3098"/>
        <v>0</v>
      </c>
      <c r="AC839" s="799">
        <f t="shared" si="3098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9">SUM(AL292)</f>
        <v>1.1285803237858032E-2</v>
      </c>
      <c r="AM839" s="799">
        <f t="shared" si="3099"/>
        <v>0</v>
      </c>
      <c r="AN839" s="799">
        <f t="shared" si="3099"/>
        <v>0</v>
      </c>
      <c r="AO839" s="799">
        <f t="shared" si="3099"/>
        <v>0</v>
      </c>
      <c r="AP839" s="799">
        <f t="shared" si="3099"/>
        <v>0</v>
      </c>
      <c r="AQ839" s="799">
        <f t="shared" si="3099"/>
        <v>0</v>
      </c>
      <c r="AR839" s="799">
        <f t="shared" si="3099"/>
        <v>0</v>
      </c>
      <c r="AS839" s="799">
        <f t="shared" si="3099"/>
        <v>0</v>
      </c>
      <c r="AT839" s="799">
        <f t="shared" si="3099"/>
        <v>0</v>
      </c>
      <c r="AU839" s="799">
        <f t="shared" si="3099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0">SUM(BD292)</f>
        <v>0</v>
      </c>
      <c r="BE839" s="799">
        <f t="shared" si="3100"/>
        <v>0</v>
      </c>
      <c r="BF839" s="799">
        <f t="shared" si="3100"/>
        <v>0</v>
      </c>
      <c r="BG839" s="799">
        <f t="shared" si="3100"/>
        <v>0</v>
      </c>
      <c r="BH839" s="799">
        <f t="shared" si="3100"/>
        <v>0</v>
      </c>
      <c r="BI839" s="799">
        <f t="shared" si="3100"/>
        <v>0</v>
      </c>
      <c r="BJ839" s="799">
        <f t="shared" si="3100"/>
        <v>0</v>
      </c>
      <c r="BK839" s="799">
        <f t="shared" si="3100"/>
        <v>0</v>
      </c>
      <c r="BL839" s="799">
        <f t="shared" si="3100"/>
        <v>0</v>
      </c>
      <c r="BM839" s="799">
        <f t="shared" si="3100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7"/>
        <v>0</v>
      </c>
      <c r="CA839" s="613">
        <f t="shared" si="3038"/>
        <v>2.4183864081124356E-4</v>
      </c>
      <c r="CB839" s="613">
        <f t="shared" si="3039"/>
        <v>4.8367728162248711E-4</v>
      </c>
      <c r="CC839" s="682">
        <f t="shared" si="3040"/>
        <v>0</v>
      </c>
      <c r="CD839" s="1325">
        <f t="shared" si="3067"/>
        <v>0</v>
      </c>
      <c r="CE839" s="1326">
        <f t="shared" si="3068"/>
        <v>0</v>
      </c>
      <c r="CF839" s="1326">
        <f t="shared" si="3068"/>
        <v>0</v>
      </c>
      <c r="CG839" s="1326">
        <f t="shared" si="3068"/>
        <v>0</v>
      </c>
      <c r="CH839" s="1327">
        <f t="shared" si="3068"/>
        <v>0</v>
      </c>
      <c r="CI839" s="1326">
        <f t="shared" si="3068"/>
        <v>0</v>
      </c>
      <c r="CJ839" s="1326">
        <f t="shared" si="3068"/>
        <v>0</v>
      </c>
      <c r="CK839" s="1326">
        <f t="shared" si="3068"/>
        <v>0</v>
      </c>
      <c r="CL839" s="1326">
        <f t="shared" si="3068"/>
        <v>3.8694182529798973E-3</v>
      </c>
      <c r="CM839" s="1325">
        <f t="shared" si="3068"/>
        <v>1.1285803237858032E-2</v>
      </c>
      <c r="CN839" s="527" t="str">
        <f t="shared" si="3042"/>
        <v/>
      </c>
      <c r="CO839" s="528" t="str">
        <f t="shared" si="3043"/>
        <v/>
      </c>
      <c r="CP839" s="529" t="str">
        <f t="shared" si="3044"/>
        <v/>
      </c>
      <c r="CQ839" s="529" t="str">
        <f t="shared" si="3045"/>
        <v/>
      </c>
      <c r="CR839" s="529">
        <f t="shared" si="3046"/>
        <v>0</v>
      </c>
      <c r="CS839" s="529">
        <f t="shared" si="3047"/>
        <v>0</v>
      </c>
      <c r="CT839" s="529">
        <f t="shared" si="3048"/>
        <v>0</v>
      </c>
      <c r="CU839" s="530">
        <f t="shared" si="3049"/>
        <v>0</v>
      </c>
      <c r="CV839" s="530">
        <f t="shared" si="3050"/>
        <v>0</v>
      </c>
      <c r="CW839" s="530">
        <f t="shared" si="3051"/>
        <v>0</v>
      </c>
      <c r="CX839" s="529">
        <f t="shared" si="3052"/>
        <v>0</v>
      </c>
      <c r="CY839" s="529">
        <f t="shared" si="3053"/>
        <v>0</v>
      </c>
      <c r="CZ839" s="529">
        <f t="shared" si="3054"/>
        <v>0</v>
      </c>
      <c r="DA839" s="529">
        <f t="shared" si="3055"/>
        <v>0</v>
      </c>
      <c r="DB839" s="529" t="str">
        <f t="shared" si="3056"/>
        <v/>
      </c>
      <c r="DC839" s="528" t="str">
        <f t="shared" si="3057"/>
        <v/>
      </c>
      <c r="DD839" s="527" t="str">
        <f t="shared" si="3058"/>
        <v/>
      </c>
      <c r="DE839" s="644">
        <f t="shared" si="3059"/>
        <v>10</v>
      </c>
      <c r="DF839" s="98">
        <f t="shared" si="3060"/>
        <v>10</v>
      </c>
      <c r="DG839" s="98">
        <f t="shared" si="3061"/>
        <v>10</v>
      </c>
      <c r="DH839" s="98">
        <f t="shared" si="3062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1">SUM(B299)</f>
        <v>0</v>
      </c>
      <c r="C840" s="799">
        <f t="shared" si="3101"/>
        <v>0</v>
      </c>
      <c r="D840" s="799">
        <f t="shared" si="3101"/>
        <v>0</v>
      </c>
      <c r="E840" s="799">
        <f t="shared" si="3101"/>
        <v>0</v>
      </c>
      <c r="F840" s="799">
        <f t="shared" si="3101"/>
        <v>0</v>
      </c>
      <c r="G840" s="799">
        <f t="shared" si="3101"/>
        <v>0</v>
      </c>
      <c r="H840" s="799">
        <f t="shared" si="3101"/>
        <v>0</v>
      </c>
      <c r="I840" s="799">
        <f t="shared" si="3101"/>
        <v>0</v>
      </c>
      <c r="J840" s="799">
        <f t="shared" si="3101"/>
        <v>0</v>
      </c>
      <c r="K840" s="799">
        <f t="shared" si="3101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2">SUM(T299)</f>
        <v>0</v>
      </c>
      <c r="U840" s="799">
        <f t="shared" si="3102"/>
        <v>0</v>
      </c>
      <c r="V840" s="799">
        <f t="shared" si="3102"/>
        <v>0</v>
      </c>
      <c r="W840" s="799">
        <f t="shared" si="3102"/>
        <v>0</v>
      </c>
      <c r="X840" s="799">
        <f t="shared" si="3102"/>
        <v>0</v>
      </c>
      <c r="Y840" s="799">
        <f t="shared" si="3102"/>
        <v>0</v>
      </c>
      <c r="Z840" s="799">
        <f t="shared" si="3102"/>
        <v>0</v>
      </c>
      <c r="AA840" s="799">
        <f t="shared" si="3102"/>
        <v>0</v>
      </c>
      <c r="AB840" s="799">
        <f t="shared" si="3102"/>
        <v>0</v>
      </c>
      <c r="AC840" s="799">
        <f t="shared" si="3102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3">SUM(AL299)</f>
        <v>0</v>
      </c>
      <c r="AM840" s="799">
        <f t="shared" si="3103"/>
        <v>0</v>
      </c>
      <c r="AN840" s="799">
        <f t="shared" si="3103"/>
        <v>0</v>
      </c>
      <c r="AO840" s="799">
        <f t="shared" si="3103"/>
        <v>0</v>
      </c>
      <c r="AP840" s="799">
        <f t="shared" si="3103"/>
        <v>0</v>
      </c>
      <c r="AQ840" s="799">
        <f t="shared" si="3103"/>
        <v>0</v>
      </c>
      <c r="AR840" s="799">
        <f t="shared" si="3103"/>
        <v>0</v>
      </c>
      <c r="AS840" s="799">
        <f t="shared" si="3103"/>
        <v>0</v>
      </c>
      <c r="AT840" s="799">
        <f t="shared" si="3103"/>
        <v>0</v>
      </c>
      <c r="AU840" s="799">
        <f t="shared" si="3103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4">SUM(BD299)</f>
        <v>0</v>
      </c>
      <c r="BE840" s="799">
        <f t="shared" si="3104"/>
        <v>0</v>
      </c>
      <c r="BF840" s="799">
        <f t="shared" si="3104"/>
        <v>0</v>
      </c>
      <c r="BG840" s="799">
        <f t="shared" si="3104"/>
        <v>0</v>
      </c>
      <c r="BH840" s="799">
        <f t="shared" si="3104"/>
        <v>0</v>
      </c>
      <c r="BI840" s="799">
        <f t="shared" si="3104"/>
        <v>0</v>
      </c>
      <c r="BJ840" s="799">
        <f t="shared" si="3104"/>
        <v>0</v>
      </c>
      <c r="BK840" s="799">
        <f t="shared" si="3104"/>
        <v>0</v>
      </c>
      <c r="BL840" s="799">
        <f t="shared" si="3104"/>
        <v>0</v>
      </c>
      <c r="BM840" s="799">
        <f t="shared" si="3104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7"/>
        <v>0</v>
      </c>
      <c r="CA840" s="613">
        <f t="shared" si="3038"/>
        <v>0</v>
      </c>
      <c r="CB840" s="613">
        <f t="shared" si="3039"/>
        <v>0</v>
      </c>
      <c r="CC840" s="682">
        <f t="shared" si="3040"/>
        <v>0</v>
      </c>
      <c r="CD840" s="1325">
        <f t="shared" si="3067"/>
        <v>0</v>
      </c>
      <c r="CE840" s="1326">
        <f t="shared" si="3068"/>
        <v>0</v>
      </c>
      <c r="CF840" s="1326">
        <f t="shared" si="3068"/>
        <v>0</v>
      </c>
      <c r="CG840" s="1326">
        <f t="shared" si="3068"/>
        <v>0</v>
      </c>
      <c r="CH840" s="1327">
        <f t="shared" si="3068"/>
        <v>0</v>
      </c>
      <c r="CI840" s="1326">
        <f t="shared" si="3068"/>
        <v>0</v>
      </c>
      <c r="CJ840" s="1326">
        <f t="shared" si="3068"/>
        <v>0</v>
      </c>
      <c r="CK840" s="1326">
        <f t="shared" si="3068"/>
        <v>0</v>
      </c>
      <c r="CL840" s="1326">
        <f t="shared" si="3068"/>
        <v>0</v>
      </c>
      <c r="CM840" s="1325">
        <f t="shared" si="3068"/>
        <v>0</v>
      </c>
      <c r="CN840" s="527" t="str">
        <f t="shared" si="3042"/>
        <v/>
      </c>
      <c r="CO840" s="528" t="str">
        <f t="shared" si="3043"/>
        <v/>
      </c>
      <c r="CP840" s="529" t="str">
        <f t="shared" si="3044"/>
        <v/>
      </c>
      <c r="CQ840" s="529" t="str">
        <f t="shared" si="3045"/>
        <v/>
      </c>
      <c r="CR840" s="529">
        <f t="shared" si="3046"/>
        <v>0</v>
      </c>
      <c r="CS840" s="529">
        <f t="shared" si="3047"/>
        <v>0</v>
      </c>
      <c r="CT840" s="529">
        <f t="shared" si="3048"/>
        <v>0</v>
      </c>
      <c r="CU840" s="530">
        <f t="shared" si="3049"/>
        <v>0</v>
      </c>
      <c r="CV840" s="530">
        <f t="shared" si="3050"/>
        <v>0</v>
      </c>
      <c r="CW840" s="530">
        <f t="shared" si="3051"/>
        <v>0</v>
      </c>
      <c r="CX840" s="529">
        <f t="shared" si="3052"/>
        <v>0</v>
      </c>
      <c r="CY840" s="529">
        <f t="shared" si="3053"/>
        <v>0</v>
      </c>
      <c r="CZ840" s="529">
        <f t="shared" si="3054"/>
        <v>0</v>
      </c>
      <c r="DA840" s="529">
        <f t="shared" si="3055"/>
        <v>0</v>
      </c>
      <c r="DB840" s="529" t="str">
        <f t="shared" si="3056"/>
        <v/>
      </c>
      <c r="DC840" s="528" t="str">
        <f t="shared" si="3057"/>
        <v/>
      </c>
      <c r="DD840" s="527" t="str">
        <f t="shared" si="3058"/>
        <v/>
      </c>
      <c r="DE840" s="644">
        <f t="shared" si="3059"/>
        <v>10</v>
      </c>
      <c r="DF840" s="98">
        <f t="shared" si="3060"/>
        <v>10</v>
      </c>
      <c r="DG840" s="98">
        <f t="shared" si="3061"/>
        <v>10</v>
      </c>
      <c r="DH840" s="98">
        <f t="shared" si="3062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5">SUM(B309)</f>
        <v>0</v>
      </c>
      <c r="C841" s="799">
        <f t="shared" si="3105"/>
        <v>0</v>
      </c>
      <c r="D841" s="799">
        <f t="shared" si="3105"/>
        <v>0</v>
      </c>
      <c r="E841" s="799">
        <f t="shared" si="3105"/>
        <v>0</v>
      </c>
      <c r="F841" s="799">
        <f t="shared" si="3105"/>
        <v>0</v>
      </c>
      <c r="G841" s="799">
        <f t="shared" si="3105"/>
        <v>0</v>
      </c>
      <c r="H841" s="799">
        <f t="shared" si="3105"/>
        <v>0</v>
      </c>
      <c r="I841" s="799">
        <f t="shared" si="3105"/>
        <v>0</v>
      </c>
      <c r="J841" s="799">
        <f t="shared" si="3105"/>
        <v>0</v>
      </c>
      <c r="K841" s="799">
        <f t="shared" si="3105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6">SUM(T309)</f>
        <v>0</v>
      </c>
      <c r="U841" s="799">
        <f t="shared" si="3106"/>
        <v>0</v>
      </c>
      <c r="V841" s="799">
        <f t="shared" si="3106"/>
        <v>0</v>
      </c>
      <c r="W841" s="799">
        <f t="shared" si="3106"/>
        <v>0</v>
      </c>
      <c r="X841" s="799">
        <f t="shared" si="3106"/>
        <v>0</v>
      </c>
      <c r="Y841" s="799">
        <f t="shared" si="3106"/>
        <v>0</v>
      </c>
      <c r="Z841" s="799">
        <f t="shared" si="3106"/>
        <v>2.8490499911047857E-3</v>
      </c>
      <c r="AA841" s="799">
        <f t="shared" si="3106"/>
        <v>0</v>
      </c>
      <c r="AB841" s="799">
        <f t="shared" si="3106"/>
        <v>0</v>
      </c>
      <c r="AC841" s="799">
        <f t="shared" si="3106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7">SUM(AL309)</f>
        <v>0</v>
      </c>
      <c r="AM841" s="799">
        <f t="shared" si="3107"/>
        <v>0</v>
      </c>
      <c r="AN841" s="799">
        <f t="shared" si="3107"/>
        <v>0</v>
      </c>
      <c r="AO841" s="799">
        <f t="shared" si="3107"/>
        <v>0</v>
      </c>
      <c r="AP841" s="799">
        <f t="shared" si="3107"/>
        <v>0</v>
      </c>
      <c r="AQ841" s="799">
        <f t="shared" si="3107"/>
        <v>0</v>
      </c>
      <c r="AR841" s="799">
        <f t="shared" si="3107"/>
        <v>0</v>
      </c>
      <c r="AS841" s="799">
        <f t="shared" si="3107"/>
        <v>0</v>
      </c>
      <c r="AT841" s="799">
        <f t="shared" si="3107"/>
        <v>0</v>
      </c>
      <c r="AU841" s="799">
        <f t="shared" si="3107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8">SUM(BD309)</f>
        <v>0</v>
      </c>
      <c r="BE841" s="799">
        <f t="shared" si="3108"/>
        <v>0</v>
      </c>
      <c r="BF841" s="799">
        <f t="shared" si="3108"/>
        <v>0</v>
      </c>
      <c r="BG841" s="799">
        <f t="shared" si="3108"/>
        <v>0</v>
      </c>
      <c r="BH841" s="799">
        <f t="shared" si="3108"/>
        <v>0</v>
      </c>
      <c r="BI841" s="799">
        <f t="shared" si="3108"/>
        <v>0</v>
      </c>
      <c r="BJ841" s="799">
        <f t="shared" si="3108"/>
        <v>0</v>
      </c>
      <c r="BK841" s="799">
        <f t="shared" si="3108"/>
        <v>0</v>
      </c>
      <c r="BL841" s="799">
        <f t="shared" si="3108"/>
        <v>0</v>
      </c>
      <c r="BM841" s="799">
        <f t="shared" si="3108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7"/>
        <v>0</v>
      </c>
      <c r="CA841" s="613">
        <f t="shared" si="3038"/>
        <v>0</v>
      </c>
      <c r="CB841" s="613">
        <f t="shared" si="3039"/>
        <v>0</v>
      </c>
      <c r="CC841" s="682">
        <f t="shared" si="3040"/>
        <v>0</v>
      </c>
      <c r="CD841" s="1325">
        <f t="shared" si="3067"/>
        <v>0</v>
      </c>
      <c r="CE841" s="1326">
        <f t="shared" si="3068"/>
        <v>0</v>
      </c>
      <c r="CF841" s="1326">
        <f t="shared" si="3068"/>
        <v>0</v>
      </c>
      <c r="CG841" s="1326">
        <f t="shared" si="3068"/>
        <v>0</v>
      </c>
      <c r="CH841" s="1327">
        <f t="shared" si="3068"/>
        <v>0</v>
      </c>
      <c r="CI841" s="1326">
        <f t="shared" si="3068"/>
        <v>0</v>
      </c>
      <c r="CJ841" s="1326">
        <f t="shared" si="3068"/>
        <v>0</v>
      </c>
      <c r="CK841" s="1326">
        <f t="shared" si="3068"/>
        <v>0</v>
      </c>
      <c r="CL841" s="1326">
        <f t="shared" si="3068"/>
        <v>0</v>
      </c>
      <c r="CM841" s="1325">
        <f t="shared" si="3068"/>
        <v>0</v>
      </c>
      <c r="CN841" s="527" t="str">
        <f t="shared" si="3042"/>
        <v/>
      </c>
      <c r="CO841" s="528" t="str">
        <f t="shared" si="3043"/>
        <v/>
      </c>
      <c r="CP841" s="529" t="str">
        <f t="shared" si="3044"/>
        <v/>
      </c>
      <c r="CQ841" s="529" t="str">
        <f t="shared" si="3045"/>
        <v/>
      </c>
      <c r="CR841" s="529">
        <f t="shared" si="3046"/>
        <v>0</v>
      </c>
      <c r="CS841" s="529">
        <f t="shared" si="3047"/>
        <v>0</v>
      </c>
      <c r="CT841" s="529">
        <f t="shared" si="3048"/>
        <v>0</v>
      </c>
      <c r="CU841" s="530">
        <f t="shared" si="3049"/>
        <v>0</v>
      </c>
      <c r="CV841" s="530">
        <f t="shared" si="3050"/>
        <v>0</v>
      </c>
      <c r="CW841" s="530">
        <f t="shared" si="3051"/>
        <v>0</v>
      </c>
      <c r="CX841" s="529">
        <f t="shared" si="3052"/>
        <v>0</v>
      </c>
      <c r="CY841" s="529">
        <f t="shared" si="3053"/>
        <v>0</v>
      </c>
      <c r="CZ841" s="529">
        <f t="shared" si="3054"/>
        <v>0</v>
      </c>
      <c r="DA841" s="529">
        <f t="shared" si="3055"/>
        <v>0</v>
      </c>
      <c r="DB841" s="529" t="str">
        <f t="shared" si="3056"/>
        <v/>
      </c>
      <c r="DC841" s="528" t="str">
        <f t="shared" si="3057"/>
        <v/>
      </c>
      <c r="DD841" s="527" t="str">
        <f t="shared" si="3058"/>
        <v/>
      </c>
      <c r="DE841" s="644">
        <f t="shared" si="3059"/>
        <v>10</v>
      </c>
      <c r="DF841" s="98">
        <f t="shared" si="3060"/>
        <v>10</v>
      </c>
      <c r="DG841" s="98">
        <f t="shared" si="3061"/>
        <v>10</v>
      </c>
      <c r="DH841" s="98">
        <f t="shared" si="3062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9">SUM(B319)</f>
        <v>0</v>
      </c>
      <c r="C842" s="799">
        <f t="shared" si="3109"/>
        <v>0</v>
      </c>
      <c r="D842" s="799">
        <f t="shared" si="3109"/>
        <v>0</v>
      </c>
      <c r="E842" s="799">
        <f t="shared" si="3109"/>
        <v>0</v>
      </c>
      <c r="F842" s="799">
        <f t="shared" si="3109"/>
        <v>6.1099003735990039E-3</v>
      </c>
      <c r="G842" s="799">
        <f t="shared" si="3109"/>
        <v>0</v>
      </c>
      <c r="H842" s="799">
        <f t="shared" si="3109"/>
        <v>0</v>
      </c>
      <c r="I842" s="799">
        <f t="shared" si="3109"/>
        <v>8.1465338314653385E-3</v>
      </c>
      <c r="J842" s="799">
        <f t="shared" si="3109"/>
        <v>0</v>
      </c>
      <c r="K842" s="799">
        <f t="shared" si="3109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0">SUM(T319)</f>
        <v>2.094822985233944E-3</v>
      </c>
      <c r="U842" s="799">
        <f t="shared" si="3110"/>
        <v>0</v>
      </c>
      <c r="V842" s="799">
        <f t="shared" si="3110"/>
        <v>0</v>
      </c>
      <c r="W842" s="799">
        <f t="shared" si="3110"/>
        <v>0</v>
      </c>
      <c r="X842" s="799">
        <f t="shared" si="3110"/>
        <v>2.1724090217240901E-3</v>
      </c>
      <c r="Y842" s="799">
        <f t="shared" si="3110"/>
        <v>0</v>
      </c>
      <c r="Z842" s="799">
        <f t="shared" si="3110"/>
        <v>1.3965486568226293E-3</v>
      </c>
      <c r="AA842" s="799">
        <f t="shared" si="3110"/>
        <v>2.4439601494396015E-3</v>
      </c>
      <c r="AB842" s="799">
        <f t="shared" si="3110"/>
        <v>0</v>
      </c>
      <c r="AC842" s="799">
        <f t="shared" si="3110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1">SUM(AL319)</f>
        <v>0</v>
      </c>
      <c r="AM842" s="799">
        <f t="shared" si="3111"/>
        <v>0</v>
      </c>
      <c r="AN842" s="799">
        <f t="shared" si="3111"/>
        <v>0</v>
      </c>
      <c r="AO842" s="799">
        <f t="shared" si="3111"/>
        <v>0</v>
      </c>
      <c r="AP842" s="799">
        <f t="shared" si="3111"/>
        <v>0</v>
      </c>
      <c r="AQ842" s="799">
        <f t="shared" si="3111"/>
        <v>0</v>
      </c>
      <c r="AR842" s="799">
        <f t="shared" si="3111"/>
        <v>0</v>
      </c>
      <c r="AS842" s="799">
        <f t="shared" si="3111"/>
        <v>0</v>
      </c>
      <c r="AT842" s="799">
        <f t="shared" si="3111"/>
        <v>0</v>
      </c>
      <c r="AU842" s="799">
        <f t="shared" si="3111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2">SUM(BD319)</f>
        <v>0</v>
      </c>
      <c r="BE842" s="799">
        <f t="shared" si="3112"/>
        <v>0</v>
      </c>
      <c r="BF842" s="799">
        <f t="shared" si="3112"/>
        <v>0</v>
      </c>
      <c r="BG842" s="799">
        <f t="shared" si="3112"/>
        <v>0</v>
      </c>
      <c r="BH842" s="799">
        <f t="shared" si="3112"/>
        <v>0</v>
      </c>
      <c r="BI842" s="799">
        <f t="shared" si="3112"/>
        <v>0</v>
      </c>
      <c r="BJ842" s="799">
        <f t="shared" si="3112"/>
        <v>0</v>
      </c>
      <c r="BK842" s="799">
        <f t="shared" si="3112"/>
        <v>0</v>
      </c>
      <c r="BL842" s="799">
        <f t="shared" si="3112"/>
        <v>0</v>
      </c>
      <c r="BM842" s="799">
        <f t="shared" si="3112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7"/>
        <v>1.619123599003736E-3</v>
      </c>
      <c r="CA842" s="613">
        <f t="shared" si="3038"/>
        <v>1.013467601652533E-3</v>
      </c>
      <c r="CB842" s="613">
        <f t="shared" si="3039"/>
        <v>0</v>
      </c>
      <c r="CC842" s="682">
        <f t="shared" si="3040"/>
        <v>0</v>
      </c>
      <c r="CD842" s="1325">
        <f t="shared" si="3067"/>
        <v>0</v>
      </c>
      <c r="CE842" s="1326">
        <f t="shared" si="3068"/>
        <v>0</v>
      </c>
      <c r="CF842" s="1326">
        <f t="shared" si="3068"/>
        <v>0</v>
      </c>
      <c r="CG842" s="1326">
        <f t="shared" si="3068"/>
        <v>0</v>
      </c>
      <c r="CH842" s="1327">
        <f t="shared" si="3068"/>
        <v>0</v>
      </c>
      <c r="CI842" s="1326">
        <f t="shared" si="3068"/>
        <v>0</v>
      </c>
      <c r="CJ842" s="1326">
        <f t="shared" si="3068"/>
        <v>0</v>
      </c>
      <c r="CK842" s="1326">
        <f t="shared" si="3068"/>
        <v>0</v>
      </c>
      <c r="CL842" s="1326">
        <f t="shared" si="3068"/>
        <v>0</v>
      </c>
      <c r="CM842" s="1325">
        <f t="shared" si="3068"/>
        <v>1.3965486568226293E-3</v>
      </c>
      <c r="CN842" s="527" t="str">
        <f t="shared" si="3042"/>
        <v/>
      </c>
      <c r="CO842" s="528" t="str">
        <f t="shared" si="3043"/>
        <v/>
      </c>
      <c r="CP842" s="529" t="str">
        <f t="shared" si="3044"/>
        <v/>
      </c>
      <c r="CQ842" s="529" t="str">
        <f t="shared" si="3045"/>
        <v/>
      </c>
      <c r="CR842" s="529">
        <f t="shared" si="3046"/>
        <v>0</v>
      </c>
      <c r="CS842" s="529">
        <f t="shared" si="3047"/>
        <v>0</v>
      </c>
      <c r="CT842" s="529">
        <f t="shared" si="3048"/>
        <v>0</v>
      </c>
      <c r="CU842" s="530">
        <f t="shared" si="3049"/>
        <v>0</v>
      </c>
      <c r="CV842" s="530">
        <f t="shared" si="3050"/>
        <v>0</v>
      </c>
      <c r="CW842" s="530">
        <f t="shared" si="3051"/>
        <v>0</v>
      </c>
      <c r="CX842" s="529">
        <f t="shared" si="3052"/>
        <v>0</v>
      </c>
      <c r="CY842" s="529">
        <f t="shared" si="3053"/>
        <v>0</v>
      </c>
      <c r="CZ842" s="529">
        <f t="shared" si="3054"/>
        <v>0</v>
      </c>
      <c r="DA842" s="529">
        <f t="shared" si="3055"/>
        <v>0</v>
      </c>
      <c r="DB842" s="529" t="str">
        <f t="shared" si="3056"/>
        <v/>
      </c>
      <c r="DC842" s="528" t="str">
        <f t="shared" si="3057"/>
        <v/>
      </c>
      <c r="DD842" s="527" t="str">
        <f t="shared" si="3058"/>
        <v/>
      </c>
      <c r="DE842" s="644">
        <f t="shared" si="3059"/>
        <v>10</v>
      </c>
      <c r="DF842" s="98">
        <f t="shared" si="3060"/>
        <v>10</v>
      </c>
      <c r="DG842" s="98">
        <f t="shared" si="3061"/>
        <v>10</v>
      </c>
      <c r="DH842" s="98">
        <f t="shared" si="3062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3">SUM(B329)</f>
        <v>0</v>
      </c>
      <c r="C843" s="799">
        <f t="shared" si="3113"/>
        <v>2.2560350608295814E-3</v>
      </c>
      <c r="D843" s="799">
        <f t="shared" si="3113"/>
        <v>3.5845890410958906E-3</v>
      </c>
      <c r="E843" s="799">
        <f t="shared" si="3113"/>
        <v>5.8656911581569104E-3</v>
      </c>
      <c r="F843" s="799">
        <f t="shared" si="3113"/>
        <v>8.5541329389788295E-3</v>
      </c>
      <c r="G843" s="799">
        <f t="shared" si="3113"/>
        <v>3.617176214196762E-3</v>
      </c>
      <c r="H843" s="799">
        <f t="shared" si="3113"/>
        <v>4.8880759651307596E-3</v>
      </c>
      <c r="I843" s="799">
        <f t="shared" si="3113"/>
        <v>2.4440379825653798E-3</v>
      </c>
      <c r="J843" s="799">
        <f t="shared" si="3113"/>
        <v>3.6660569738480695E-3</v>
      </c>
      <c r="K843" s="799">
        <f t="shared" si="3113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4">SUM(T329)</f>
        <v>7.5413627468421977E-3</v>
      </c>
      <c r="U843" s="799">
        <f t="shared" si="3114"/>
        <v>0</v>
      </c>
      <c r="V843" s="799">
        <f t="shared" si="3114"/>
        <v>1.0614107809998222E-2</v>
      </c>
      <c r="W843" s="799">
        <f t="shared" si="3114"/>
        <v>4.3449564134495642E-3</v>
      </c>
      <c r="X843" s="799">
        <f t="shared" si="3114"/>
        <v>5.431195516811955E-3</v>
      </c>
      <c r="Y843" s="799">
        <f t="shared" si="3114"/>
        <v>0</v>
      </c>
      <c r="Z843" s="799">
        <f t="shared" si="3114"/>
        <v>9.7761519302615191E-3</v>
      </c>
      <c r="AA843" s="799">
        <f t="shared" si="3114"/>
        <v>5.3768835616438354E-3</v>
      </c>
      <c r="AB843" s="799">
        <f t="shared" si="3114"/>
        <v>2.5138676392101049E-3</v>
      </c>
      <c r="AC843" s="799">
        <f t="shared" si="3114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5">SUM(AL329)</f>
        <v>0</v>
      </c>
      <c r="AM843" s="799">
        <f t="shared" si="3115"/>
        <v>0</v>
      </c>
      <c r="AN843" s="799">
        <f t="shared" si="3115"/>
        <v>3.2587173100871733E-3</v>
      </c>
      <c r="AO843" s="799">
        <f t="shared" si="3115"/>
        <v>6.2846690980252621E-3</v>
      </c>
      <c r="AP843" s="799">
        <f t="shared" si="3115"/>
        <v>2.1996341843088414E-3</v>
      </c>
      <c r="AQ843" s="799">
        <f t="shared" si="3115"/>
        <v>1.8330284869240347E-3</v>
      </c>
      <c r="AR843" s="799">
        <f t="shared" si="3115"/>
        <v>7.3321139476961389E-3</v>
      </c>
      <c r="AS843" s="799">
        <f t="shared" si="3115"/>
        <v>5.213947696139476E-3</v>
      </c>
      <c r="AT843" s="799">
        <f t="shared" si="3115"/>
        <v>5.431195516811955E-3</v>
      </c>
      <c r="AU843" s="799">
        <f t="shared" si="3115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6">SUM(BD329)</f>
        <v>0</v>
      </c>
      <c r="BE843" s="799">
        <f t="shared" si="3116"/>
        <v>0</v>
      </c>
      <c r="BF843" s="799">
        <f t="shared" si="3116"/>
        <v>0</v>
      </c>
      <c r="BG843" s="799">
        <f t="shared" si="3116"/>
        <v>0</v>
      </c>
      <c r="BH843" s="799">
        <f t="shared" si="3116"/>
        <v>0</v>
      </c>
      <c r="BI843" s="799">
        <f t="shared" si="3116"/>
        <v>0</v>
      </c>
      <c r="BJ843" s="799">
        <f t="shared" si="3116"/>
        <v>0</v>
      </c>
      <c r="BK843" s="799">
        <f t="shared" si="3116"/>
        <v>0</v>
      </c>
      <c r="BL843" s="799">
        <f t="shared" si="3116"/>
        <v>0</v>
      </c>
      <c r="BM843" s="799">
        <f t="shared" si="3116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7"/>
        <v>3.2902077994779186E-3</v>
      </c>
      <c r="CA843" s="613">
        <f t="shared" si="3038"/>
        <v>4.373052226027397E-3</v>
      </c>
      <c r="CB843" s="613">
        <f t="shared" si="3039"/>
        <v>3.7783178454678882E-3</v>
      </c>
      <c r="CC843" s="682">
        <f t="shared" si="3040"/>
        <v>0</v>
      </c>
      <c r="CD843" s="1325">
        <f t="shared" si="3067"/>
        <v>0</v>
      </c>
      <c r="CE843" s="1326">
        <f t="shared" si="3068"/>
        <v>0</v>
      </c>
      <c r="CF843" s="1326">
        <f t="shared" si="3068"/>
        <v>1.8330284869240347E-3</v>
      </c>
      <c r="CG843" s="1326">
        <f t="shared" si="3068"/>
        <v>2.1996341843088414E-3</v>
      </c>
      <c r="CH843" s="1327">
        <f t="shared" si="3068"/>
        <v>3.2587173100871733E-3</v>
      </c>
      <c r="CI843" s="1326">
        <f t="shared" si="3068"/>
        <v>5.213947696139476E-3</v>
      </c>
      <c r="CJ843" s="1326">
        <f t="shared" si="3068"/>
        <v>5.431195516811955E-3</v>
      </c>
      <c r="CK843" s="1326">
        <f t="shared" si="3068"/>
        <v>6.0053504714463616E-3</v>
      </c>
      <c r="CL843" s="1326">
        <f t="shared" si="3068"/>
        <v>6.2846690980252621E-3</v>
      </c>
      <c r="CM843" s="1325">
        <f t="shared" si="3068"/>
        <v>7.3321139476961389E-3</v>
      </c>
      <c r="CN843" s="527" t="str">
        <f t="shared" si="3042"/>
        <v/>
      </c>
      <c r="CO843" s="528" t="str">
        <f t="shared" si="3043"/>
        <v/>
      </c>
      <c r="CP843" s="529" t="str">
        <f t="shared" si="3044"/>
        <v/>
      </c>
      <c r="CQ843" s="529" t="str">
        <f t="shared" si="3045"/>
        <v/>
      </c>
      <c r="CR843" s="529">
        <f t="shared" si="3046"/>
        <v>0</v>
      </c>
      <c r="CS843" s="529">
        <f t="shared" si="3047"/>
        <v>0</v>
      </c>
      <c r="CT843" s="529">
        <f t="shared" si="3048"/>
        <v>0</v>
      </c>
      <c r="CU843" s="530">
        <f t="shared" si="3049"/>
        <v>0</v>
      </c>
      <c r="CV843" s="530">
        <f t="shared" si="3050"/>
        <v>0</v>
      </c>
      <c r="CW843" s="530">
        <f t="shared" si="3051"/>
        <v>0</v>
      </c>
      <c r="CX843" s="529">
        <f t="shared" si="3052"/>
        <v>0</v>
      </c>
      <c r="CY843" s="529">
        <f t="shared" si="3053"/>
        <v>0</v>
      </c>
      <c r="CZ843" s="529">
        <f t="shared" si="3054"/>
        <v>0</v>
      </c>
      <c r="DA843" s="529">
        <f t="shared" si="3055"/>
        <v>0</v>
      </c>
      <c r="DB843" s="529" t="str">
        <f t="shared" si="3056"/>
        <v/>
      </c>
      <c r="DC843" s="528" t="str">
        <f t="shared" si="3057"/>
        <v/>
      </c>
      <c r="DD843" s="527" t="str">
        <f t="shared" si="3058"/>
        <v/>
      </c>
      <c r="DE843" s="644">
        <f t="shared" si="3059"/>
        <v>10</v>
      </c>
      <c r="DF843" s="98">
        <f t="shared" si="3060"/>
        <v>10</v>
      </c>
      <c r="DG843" s="98">
        <f t="shared" si="3061"/>
        <v>10</v>
      </c>
      <c r="DH843" s="98">
        <f t="shared" si="3062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7">SUM(B339)</f>
        <v>0</v>
      </c>
      <c r="C844" s="799">
        <f t="shared" si="3117"/>
        <v>0</v>
      </c>
      <c r="D844" s="799">
        <f t="shared" si="3117"/>
        <v>0</v>
      </c>
      <c r="E844" s="799">
        <f t="shared" si="3117"/>
        <v>0</v>
      </c>
      <c r="F844" s="799">
        <f t="shared" si="3117"/>
        <v>1.1383094645080946E-3</v>
      </c>
      <c r="G844" s="799">
        <f t="shared" si="3117"/>
        <v>0</v>
      </c>
      <c r="H844" s="799">
        <f t="shared" si="3117"/>
        <v>0</v>
      </c>
      <c r="I844" s="799">
        <f t="shared" si="3117"/>
        <v>3.0354919053549192E-4</v>
      </c>
      <c r="J844" s="799">
        <f t="shared" si="3117"/>
        <v>0</v>
      </c>
      <c r="K844" s="799">
        <f t="shared" si="3117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8">SUM(T339)</f>
        <v>0</v>
      </c>
      <c r="U844" s="799">
        <f t="shared" si="3118"/>
        <v>0</v>
      </c>
      <c r="V844" s="799">
        <f t="shared" si="3118"/>
        <v>2.6538872086817288E-3</v>
      </c>
      <c r="W844" s="799">
        <f t="shared" si="3118"/>
        <v>8.4993773349937728E-4</v>
      </c>
      <c r="X844" s="799">
        <f t="shared" si="3118"/>
        <v>0</v>
      </c>
      <c r="Y844" s="799">
        <f t="shared" si="3118"/>
        <v>0</v>
      </c>
      <c r="Z844" s="799">
        <f t="shared" si="3118"/>
        <v>3.1222202455079167E-3</v>
      </c>
      <c r="AA844" s="799">
        <f t="shared" si="3118"/>
        <v>9.1064757160647569E-4</v>
      </c>
      <c r="AB844" s="799">
        <f t="shared" si="3118"/>
        <v>0</v>
      </c>
      <c r="AC844" s="799">
        <f t="shared" si="3118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9">SUM(AL339)</f>
        <v>0</v>
      </c>
      <c r="AM844" s="799">
        <f t="shared" si="3119"/>
        <v>0</v>
      </c>
      <c r="AN844" s="799">
        <f t="shared" si="3119"/>
        <v>8.0946450809464511E-4</v>
      </c>
      <c r="AO844" s="799">
        <f t="shared" si="3119"/>
        <v>0</v>
      </c>
      <c r="AP844" s="799">
        <f t="shared" si="3119"/>
        <v>0</v>
      </c>
      <c r="AQ844" s="799">
        <f t="shared" si="3119"/>
        <v>5.6915473225404732E-4</v>
      </c>
      <c r="AR844" s="799">
        <f t="shared" si="3119"/>
        <v>4.5532378580323785E-4</v>
      </c>
      <c r="AS844" s="799">
        <f t="shared" si="3119"/>
        <v>0</v>
      </c>
      <c r="AT844" s="799">
        <f t="shared" si="3119"/>
        <v>8.0946450809464511E-4</v>
      </c>
      <c r="AU844" s="799">
        <f t="shared" si="3119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0">SUM(BD339)</f>
        <v>0</v>
      </c>
      <c r="BE844" s="799">
        <f t="shared" si="3120"/>
        <v>0</v>
      </c>
      <c r="BF844" s="799">
        <f t="shared" si="3120"/>
        <v>0</v>
      </c>
      <c r="BG844" s="799">
        <f t="shared" si="3120"/>
        <v>0</v>
      </c>
      <c r="BH844" s="799">
        <f t="shared" si="3120"/>
        <v>0</v>
      </c>
      <c r="BI844" s="799">
        <f t="shared" si="3120"/>
        <v>0</v>
      </c>
      <c r="BJ844" s="799">
        <f t="shared" si="3120"/>
        <v>0</v>
      </c>
      <c r="BK844" s="799">
        <f t="shared" si="3120"/>
        <v>0</v>
      </c>
      <c r="BL844" s="799">
        <f t="shared" si="3120"/>
        <v>0</v>
      </c>
      <c r="BM844" s="799">
        <f t="shared" si="3120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7"/>
        <v>3.7943648816936483E-5</v>
      </c>
      <c r="CA844" s="613">
        <f t="shared" si="3038"/>
        <v>5.5180906422344763E-4</v>
      </c>
      <c r="CB844" s="613">
        <f t="shared" si="3039"/>
        <v>2.2924287826899128E-4</v>
      </c>
      <c r="CC844" s="682">
        <f t="shared" si="3040"/>
        <v>0</v>
      </c>
      <c r="CD844" s="1325">
        <f t="shared" si="3067"/>
        <v>0</v>
      </c>
      <c r="CE844" s="1326">
        <f t="shared" si="3068"/>
        <v>0</v>
      </c>
      <c r="CF844" s="1326">
        <f t="shared" si="3068"/>
        <v>0</v>
      </c>
      <c r="CG844" s="1326">
        <f t="shared" si="3068"/>
        <v>0</v>
      </c>
      <c r="CH844" s="1327">
        <f t="shared" si="3068"/>
        <v>0</v>
      </c>
      <c r="CI844" s="1326">
        <f t="shared" si="3068"/>
        <v>0</v>
      </c>
      <c r="CJ844" s="1326">
        <f t="shared" si="3068"/>
        <v>4.5532378580323785E-4</v>
      </c>
      <c r="CK844" s="1326">
        <f t="shared" si="3068"/>
        <v>5.6915473225404732E-4</v>
      </c>
      <c r="CL844" s="1326">
        <f t="shared" si="3068"/>
        <v>8.0946450809464511E-4</v>
      </c>
      <c r="CM844" s="1325">
        <f t="shared" si="3068"/>
        <v>8.0946450809464511E-4</v>
      </c>
      <c r="CN844" s="527" t="str">
        <f t="shared" si="3042"/>
        <v/>
      </c>
      <c r="CO844" s="528" t="str">
        <f t="shared" si="3043"/>
        <v/>
      </c>
      <c r="CP844" s="529" t="str">
        <f t="shared" si="3044"/>
        <v/>
      </c>
      <c r="CQ844" s="529" t="str">
        <f t="shared" si="3045"/>
        <v/>
      </c>
      <c r="CR844" s="529">
        <f t="shared" si="3046"/>
        <v>0</v>
      </c>
      <c r="CS844" s="529">
        <f t="shared" si="3047"/>
        <v>0</v>
      </c>
      <c r="CT844" s="529">
        <f t="shared" si="3048"/>
        <v>0</v>
      </c>
      <c r="CU844" s="530">
        <f t="shared" si="3049"/>
        <v>0</v>
      </c>
      <c r="CV844" s="530">
        <f t="shared" si="3050"/>
        <v>0</v>
      </c>
      <c r="CW844" s="530">
        <f t="shared" si="3051"/>
        <v>0</v>
      </c>
      <c r="CX844" s="529">
        <f t="shared" si="3052"/>
        <v>0</v>
      </c>
      <c r="CY844" s="529">
        <f t="shared" si="3053"/>
        <v>0</v>
      </c>
      <c r="CZ844" s="529">
        <f t="shared" si="3054"/>
        <v>0</v>
      </c>
      <c r="DA844" s="529">
        <f t="shared" si="3055"/>
        <v>0</v>
      </c>
      <c r="DB844" s="529" t="str">
        <f t="shared" si="3056"/>
        <v/>
      </c>
      <c r="DC844" s="528" t="str">
        <f t="shared" si="3057"/>
        <v/>
      </c>
      <c r="DD844" s="527" t="str">
        <f t="shared" si="3058"/>
        <v/>
      </c>
      <c r="DE844" s="644">
        <f t="shared" si="3059"/>
        <v>10</v>
      </c>
      <c r="DF844" s="98">
        <f t="shared" si="3060"/>
        <v>10</v>
      </c>
      <c r="DG844" s="98">
        <f t="shared" si="3061"/>
        <v>10</v>
      </c>
      <c r="DH844" s="98">
        <f t="shared" si="3062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1">SUM(B349)</f>
        <v>0</v>
      </c>
      <c r="C845" s="799">
        <f t="shared" si="3121"/>
        <v>0</v>
      </c>
      <c r="D845" s="799">
        <f t="shared" si="3121"/>
        <v>0</v>
      </c>
      <c r="E845" s="799">
        <f t="shared" si="3121"/>
        <v>0</v>
      </c>
      <c r="F845" s="799">
        <f t="shared" si="3121"/>
        <v>0</v>
      </c>
      <c r="G845" s="799">
        <f t="shared" si="3121"/>
        <v>0</v>
      </c>
      <c r="H845" s="799">
        <f t="shared" si="3121"/>
        <v>0</v>
      </c>
      <c r="I845" s="799">
        <f t="shared" si="3121"/>
        <v>0</v>
      </c>
      <c r="J845" s="799">
        <f t="shared" si="3121"/>
        <v>0</v>
      </c>
      <c r="K845" s="799">
        <f t="shared" si="3121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2">SUM(T349)</f>
        <v>0.20485228073296563</v>
      </c>
      <c r="U845" s="799">
        <f t="shared" si="3122"/>
        <v>0</v>
      </c>
      <c r="V845" s="799">
        <f t="shared" si="3122"/>
        <v>0</v>
      </c>
      <c r="W845" s="799">
        <f t="shared" si="3122"/>
        <v>8.3857658779576599E-2</v>
      </c>
      <c r="X845" s="799">
        <f t="shared" si="3122"/>
        <v>7.5471892901618931E-2</v>
      </c>
      <c r="Y845" s="799">
        <f t="shared" si="3122"/>
        <v>5.390849492972781E-2</v>
      </c>
      <c r="Z845" s="799">
        <f t="shared" si="3122"/>
        <v>3.2345096957836682E-2</v>
      </c>
      <c r="AA845" s="799">
        <f t="shared" si="3122"/>
        <v>0</v>
      </c>
      <c r="AB845" s="799">
        <f t="shared" si="3122"/>
        <v>2.1563397971891125E-2</v>
      </c>
      <c r="AC845" s="799">
        <f t="shared" si="3122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3">SUM(AL349)</f>
        <v>0</v>
      </c>
      <c r="AM845" s="799">
        <f t="shared" si="3123"/>
        <v>0</v>
      </c>
      <c r="AN845" s="799">
        <f t="shared" si="3123"/>
        <v>4.19288293897883E-2</v>
      </c>
      <c r="AO845" s="799">
        <f t="shared" si="3123"/>
        <v>5.390849492972781E-2</v>
      </c>
      <c r="AP845" s="799">
        <f t="shared" si="3123"/>
        <v>0</v>
      </c>
      <c r="AQ845" s="799">
        <f t="shared" si="3123"/>
        <v>9.4339866127023664E-3</v>
      </c>
      <c r="AR845" s="799">
        <f t="shared" si="3123"/>
        <v>4.7169933063511839E-2</v>
      </c>
      <c r="AS845" s="799">
        <f t="shared" si="3123"/>
        <v>0</v>
      </c>
      <c r="AT845" s="799">
        <f t="shared" si="3123"/>
        <v>0</v>
      </c>
      <c r="AU845" s="799">
        <f t="shared" si="3123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4">SUM(BD349)</f>
        <v>0</v>
      </c>
      <c r="BE845" s="799">
        <f t="shared" si="3124"/>
        <v>0</v>
      </c>
      <c r="BF845" s="799">
        <f t="shared" si="3124"/>
        <v>0</v>
      </c>
      <c r="BG845" s="799">
        <f t="shared" si="3124"/>
        <v>0</v>
      </c>
      <c r="BH845" s="799">
        <f t="shared" si="3124"/>
        <v>0</v>
      </c>
      <c r="BI845" s="799">
        <f t="shared" si="3124"/>
        <v>0</v>
      </c>
      <c r="BJ845" s="799">
        <f t="shared" si="3124"/>
        <v>0</v>
      </c>
      <c r="BK845" s="799">
        <f t="shared" si="3124"/>
        <v>0</v>
      </c>
      <c r="BL845" s="799">
        <f t="shared" si="3124"/>
        <v>0</v>
      </c>
      <c r="BM845" s="799">
        <f t="shared" si="3124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7"/>
        <v>0</v>
      </c>
      <c r="CA845" s="613">
        <f t="shared" si="3038"/>
        <v>3.3393317692581387E-2</v>
      </c>
      <c r="CB845" s="613">
        <f t="shared" si="3039"/>
        <v>1.2316593633250312E-2</v>
      </c>
      <c r="CC845" s="682">
        <f t="shared" si="3040"/>
        <v>0</v>
      </c>
      <c r="CD845" s="1325">
        <f t="shared" si="3067"/>
        <v>0</v>
      </c>
      <c r="CE845" s="1326">
        <f t="shared" si="3068"/>
        <v>0</v>
      </c>
      <c r="CF845" s="1326">
        <f t="shared" si="3068"/>
        <v>0</v>
      </c>
      <c r="CG845" s="1326">
        <f t="shared" si="3068"/>
        <v>0</v>
      </c>
      <c r="CH845" s="1327">
        <f t="shared" si="3068"/>
        <v>0</v>
      </c>
      <c r="CI845" s="1326">
        <f t="shared" si="3068"/>
        <v>0</v>
      </c>
      <c r="CJ845" s="1326">
        <f t="shared" si="3068"/>
        <v>9.4339866127023664E-3</v>
      </c>
      <c r="CK845" s="1326">
        <f t="shared" si="3068"/>
        <v>4.19288293897883E-2</v>
      </c>
      <c r="CL845" s="1326">
        <f t="shared" si="3068"/>
        <v>4.7169933063511839E-2</v>
      </c>
      <c r="CM845" s="1325">
        <f t="shared" si="3068"/>
        <v>5.390849492972781E-2</v>
      </c>
      <c r="CN845" s="527" t="str">
        <f t="shared" si="3042"/>
        <v/>
      </c>
      <c r="CO845" s="528" t="str">
        <f t="shared" si="3043"/>
        <v/>
      </c>
      <c r="CP845" s="529" t="str">
        <f t="shared" si="3044"/>
        <v/>
      </c>
      <c r="CQ845" s="529" t="str">
        <f t="shared" si="3045"/>
        <v/>
      </c>
      <c r="CR845" s="529">
        <f t="shared" si="3046"/>
        <v>0</v>
      </c>
      <c r="CS845" s="529">
        <f t="shared" si="3047"/>
        <v>0</v>
      </c>
      <c r="CT845" s="529">
        <f t="shared" si="3048"/>
        <v>0</v>
      </c>
      <c r="CU845" s="530">
        <f t="shared" si="3049"/>
        <v>0</v>
      </c>
      <c r="CV845" s="530">
        <f t="shared" si="3050"/>
        <v>0</v>
      </c>
      <c r="CW845" s="530">
        <f t="shared" si="3051"/>
        <v>0</v>
      </c>
      <c r="CX845" s="529">
        <f t="shared" si="3052"/>
        <v>0</v>
      </c>
      <c r="CY845" s="529">
        <f t="shared" si="3053"/>
        <v>0</v>
      </c>
      <c r="CZ845" s="529">
        <f t="shared" si="3054"/>
        <v>0</v>
      </c>
      <c r="DA845" s="529">
        <f t="shared" si="3055"/>
        <v>0</v>
      </c>
      <c r="DB845" s="529" t="str">
        <f t="shared" si="3056"/>
        <v/>
      </c>
      <c r="DC845" s="528" t="str">
        <f t="shared" si="3057"/>
        <v/>
      </c>
      <c r="DD845" s="527" t="str">
        <f t="shared" si="3058"/>
        <v/>
      </c>
      <c r="DE845" s="644">
        <f t="shared" si="3059"/>
        <v>10</v>
      </c>
      <c r="DF845" s="98">
        <f t="shared" si="3060"/>
        <v>10</v>
      </c>
      <c r="DG845" s="98">
        <f t="shared" si="3061"/>
        <v>10</v>
      </c>
      <c r="DH845" s="98">
        <f t="shared" si="3062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5">SUM(B359)</f>
        <v>0</v>
      </c>
      <c r="C846" s="799">
        <f t="shared" si="3125"/>
        <v>0</v>
      </c>
      <c r="D846" s="799">
        <f t="shared" si="3125"/>
        <v>0</v>
      </c>
      <c r="E846" s="799">
        <f t="shared" si="3125"/>
        <v>0</v>
      </c>
      <c r="F846" s="799">
        <f t="shared" si="3125"/>
        <v>1.7179327521793273E-2</v>
      </c>
      <c r="G846" s="799">
        <f t="shared" si="3125"/>
        <v>0</v>
      </c>
      <c r="H846" s="799">
        <f t="shared" si="3125"/>
        <v>0</v>
      </c>
      <c r="I846" s="799">
        <f t="shared" si="3125"/>
        <v>0</v>
      </c>
      <c r="J846" s="799">
        <f t="shared" si="3125"/>
        <v>0</v>
      </c>
      <c r="K846" s="799">
        <f t="shared" si="3125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6">SUM(T359)</f>
        <v>0</v>
      </c>
      <c r="U846" s="799">
        <f t="shared" si="3126"/>
        <v>0</v>
      </c>
      <c r="V846" s="799">
        <f t="shared" si="3126"/>
        <v>0</v>
      </c>
      <c r="W846" s="799">
        <f t="shared" si="3126"/>
        <v>6.4037636640376372E-2</v>
      </c>
      <c r="X846" s="799">
        <f t="shared" si="3126"/>
        <v>0</v>
      </c>
      <c r="Y846" s="799">
        <f t="shared" si="3126"/>
        <v>6.3333926347624971E-3</v>
      </c>
      <c r="Z846" s="799">
        <f t="shared" si="3126"/>
        <v>1.2666785269524994E-2</v>
      </c>
      <c r="AA846" s="799">
        <f t="shared" si="3126"/>
        <v>0</v>
      </c>
      <c r="AB846" s="799">
        <f t="shared" si="3126"/>
        <v>0</v>
      </c>
      <c r="AC846" s="799">
        <f t="shared" si="3126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7">SUM(AL359)</f>
        <v>0</v>
      </c>
      <c r="AM846" s="799">
        <f t="shared" si="3127"/>
        <v>0</v>
      </c>
      <c r="AN846" s="799">
        <f t="shared" si="3127"/>
        <v>0</v>
      </c>
      <c r="AO846" s="799">
        <f t="shared" si="3127"/>
        <v>0</v>
      </c>
      <c r="AP846" s="799">
        <f t="shared" si="3127"/>
        <v>0</v>
      </c>
      <c r="AQ846" s="799">
        <f t="shared" si="3127"/>
        <v>0</v>
      </c>
      <c r="AR846" s="799">
        <f t="shared" si="3127"/>
        <v>0</v>
      </c>
      <c r="AS846" s="799">
        <f t="shared" si="3127"/>
        <v>0</v>
      </c>
      <c r="AT846" s="799">
        <f t="shared" si="3127"/>
        <v>4.4333748443337484E-2</v>
      </c>
      <c r="AU846" s="799">
        <f t="shared" si="3127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8">SUM(BD359)</f>
        <v>0</v>
      </c>
      <c r="BE846" s="799">
        <f t="shared" si="3128"/>
        <v>0</v>
      </c>
      <c r="BF846" s="799">
        <f t="shared" si="3128"/>
        <v>0</v>
      </c>
      <c r="BG846" s="799">
        <f t="shared" si="3128"/>
        <v>0</v>
      </c>
      <c r="BH846" s="799">
        <f t="shared" si="3128"/>
        <v>0</v>
      </c>
      <c r="BI846" s="799">
        <f t="shared" si="3128"/>
        <v>0</v>
      </c>
      <c r="BJ846" s="799">
        <f t="shared" si="3128"/>
        <v>0</v>
      </c>
      <c r="BK846" s="799">
        <f t="shared" si="3128"/>
        <v>0</v>
      </c>
      <c r="BL846" s="799">
        <f t="shared" si="3128"/>
        <v>0</v>
      </c>
      <c r="BM846" s="799">
        <f t="shared" si="3128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7"/>
        <v>0</v>
      </c>
      <c r="CA846" s="613">
        <f t="shared" si="3038"/>
        <v>2.3750222380359374E-3</v>
      </c>
      <c r="CB846" s="613">
        <f t="shared" si="3039"/>
        <v>0</v>
      </c>
      <c r="CC846" s="682">
        <f t="shared" si="3040"/>
        <v>0</v>
      </c>
      <c r="CD846" s="1325">
        <f t="shared" si="3067"/>
        <v>0</v>
      </c>
      <c r="CE846" s="1326">
        <f t="shared" si="3068"/>
        <v>0</v>
      </c>
      <c r="CF846" s="1326">
        <f t="shared" si="3068"/>
        <v>0</v>
      </c>
      <c r="CG846" s="1326">
        <f t="shared" si="3068"/>
        <v>0</v>
      </c>
      <c r="CH846" s="1327">
        <f t="shared" si="3068"/>
        <v>0</v>
      </c>
      <c r="CI846" s="1326">
        <f t="shared" si="3068"/>
        <v>0</v>
      </c>
      <c r="CJ846" s="1326">
        <f t="shared" si="3068"/>
        <v>0</v>
      </c>
      <c r="CK846" s="1326">
        <f t="shared" si="3068"/>
        <v>0</v>
      </c>
      <c r="CL846" s="1326">
        <f t="shared" si="3068"/>
        <v>0</v>
      </c>
      <c r="CM846" s="1325">
        <f t="shared" si="3068"/>
        <v>4.4333748443337484E-2</v>
      </c>
      <c r="CN846" s="527" t="str">
        <f t="shared" si="3042"/>
        <v/>
      </c>
      <c r="CO846" s="528" t="str">
        <f t="shared" si="3043"/>
        <v/>
      </c>
      <c r="CP846" s="529" t="str">
        <f t="shared" si="3044"/>
        <v/>
      </c>
      <c r="CQ846" s="529" t="str">
        <f t="shared" si="3045"/>
        <v/>
      </c>
      <c r="CR846" s="529">
        <f t="shared" si="3046"/>
        <v>0</v>
      </c>
      <c r="CS846" s="529">
        <f t="shared" si="3047"/>
        <v>0</v>
      </c>
      <c r="CT846" s="529">
        <f t="shared" si="3048"/>
        <v>0</v>
      </c>
      <c r="CU846" s="530">
        <f t="shared" si="3049"/>
        <v>0</v>
      </c>
      <c r="CV846" s="530">
        <f t="shared" si="3050"/>
        <v>0</v>
      </c>
      <c r="CW846" s="530">
        <f t="shared" si="3051"/>
        <v>0</v>
      </c>
      <c r="CX846" s="529">
        <f t="shared" si="3052"/>
        <v>0</v>
      </c>
      <c r="CY846" s="529">
        <f t="shared" si="3053"/>
        <v>0</v>
      </c>
      <c r="CZ846" s="529">
        <f t="shared" si="3054"/>
        <v>0</v>
      </c>
      <c r="DA846" s="529">
        <f t="shared" si="3055"/>
        <v>0</v>
      </c>
      <c r="DB846" s="529" t="str">
        <f t="shared" si="3056"/>
        <v/>
      </c>
      <c r="DC846" s="528" t="str">
        <f t="shared" si="3057"/>
        <v/>
      </c>
      <c r="DD846" s="527" t="str">
        <f t="shared" si="3058"/>
        <v/>
      </c>
      <c r="DE846" s="644">
        <f t="shared" si="3059"/>
        <v>10</v>
      </c>
      <c r="DF846" s="98">
        <f t="shared" si="3060"/>
        <v>10</v>
      </c>
      <c r="DG846" s="98">
        <f t="shared" si="3061"/>
        <v>10</v>
      </c>
      <c r="DH846" s="98">
        <f t="shared" si="3062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9">SUM(B370)</f>
        <v>6.9530925695309267E-4</v>
      </c>
      <c r="C847" s="799">
        <f t="shared" si="3129"/>
        <v>6.2577833125778326E-4</v>
      </c>
      <c r="D847" s="799">
        <f t="shared" si="3129"/>
        <v>1.3210875882108757E-3</v>
      </c>
      <c r="E847" s="799">
        <f t="shared" si="3129"/>
        <v>0</v>
      </c>
      <c r="F847" s="799">
        <f t="shared" si="3129"/>
        <v>2.3466687422166875E-3</v>
      </c>
      <c r="G847" s="799">
        <f t="shared" si="3129"/>
        <v>1.5644458281444582E-3</v>
      </c>
      <c r="H847" s="799">
        <f t="shared" si="3129"/>
        <v>9.3866749688667494E-4</v>
      </c>
      <c r="I847" s="799">
        <f t="shared" si="3129"/>
        <v>5.2148194271481947E-4</v>
      </c>
      <c r="J847" s="799">
        <f t="shared" si="3129"/>
        <v>1.0168897882938978E-3</v>
      </c>
      <c r="K847" s="799">
        <f t="shared" si="3129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0">SUM(T370)</f>
        <v>1.3409535669809641E-3</v>
      </c>
      <c r="U847" s="799">
        <f t="shared" si="3130"/>
        <v>0</v>
      </c>
      <c r="V847" s="799">
        <f t="shared" si="3130"/>
        <v>1.7879380893079523E-3</v>
      </c>
      <c r="W847" s="799">
        <f t="shared" si="3130"/>
        <v>1.7382731423827313E-3</v>
      </c>
      <c r="X847" s="799">
        <f t="shared" si="3130"/>
        <v>5.5624740556247418E-4</v>
      </c>
      <c r="Y847" s="799">
        <f t="shared" si="3130"/>
        <v>1.5197473759117595E-3</v>
      </c>
      <c r="Z847" s="799">
        <f t="shared" si="3130"/>
        <v>0</v>
      </c>
      <c r="AA847" s="799">
        <f t="shared" si="3130"/>
        <v>1.2515566625155665E-3</v>
      </c>
      <c r="AB847" s="799">
        <f t="shared" si="3130"/>
        <v>1.0727628535847713E-3</v>
      </c>
      <c r="AC847" s="799">
        <f t="shared" si="3130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1">SUM(AL370)</f>
        <v>2.0859277708592779E-3</v>
      </c>
      <c r="AM847" s="799">
        <f t="shared" si="3131"/>
        <v>0</v>
      </c>
      <c r="AN847" s="799">
        <f t="shared" si="3131"/>
        <v>1.0429638854296389E-3</v>
      </c>
      <c r="AO847" s="799">
        <f t="shared" si="3131"/>
        <v>2.5925102294965308E-3</v>
      </c>
      <c r="AP847" s="799">
        <f t="shared" si="3131"/>
        <v>7.822229140722291E-4</v>
      </c>
      <c r="AQ847" s="799">
        <f t="shared" si="3131"/>
        <v>7.822229140722291E-4</v>
      </c>
      <c r="AR847" s="799">
        <f t="shared" si="3131"/>
        <v>7.822229140722291E-4</v>
      </c>
      <c r="AS847" s="799">
        <f t="shared" si="3131"/>
        <v>1.3906185139061853E-3</v>
      </c>
      <c r="AT847" s="799">
        <f t="shared" si="3131"/>
        <v>4.8671647986716477E-4</v>
      </c>
      <c r="AU847" s="799">
        <f t="shared" si="3131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2">SUM(BD370)</f>
        <v>0</v>
      </c>
      <c r="BE847" s="799">
        <f t="shared" si="3132"/>
        <v>0</v>
      </c>
      <c r="BF847" s="799">
        <f t="shared" si="3132"/>
        <v>0</v>
      </c>
      <c r="BG847" s="799">
        <f t="shared" si="3132"/>
        <v>0</v>
      </c>
      <c r="BH847" s="799">
        <f t="shared" si="3132"/>
        <v>0</v>
      </c>
      <c r="BI847" s="799">
        <f t="shared" si="3132"/>
        <v>0</v>
      </c>
      <c r="BJ847" s="799">
        <f t="shared" si="3132"/>
        <v>0</v>
      </c>
      <c r="BK847" s="799">
        <f t="shared" si="3132"/>
        <v>0</v>
      </c>
      <c r="BL847" s="799">
        <f t="shared" si="3132"/>
        <v>0</v>
      </c>
      <c r="BM847" s="799">
        <f t="shared" si="3132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7"/>
        <v>8.3545752905770038E-4</v>
      </c>
      <c r="CA847" s="613">
        <f t="shared" si="3038"/>
        <v>9.3494262586728337E-4</v>
      </c>
      <c r="CB847" s="613">
        <f t="shared" si="3039"/>
        <v>1.0867311199074898E-3</v>
      </c>
      <c r="CC847" s="682">
        <f t="shared" si="3040"/>
        <v>0</v>
      </c>
      <c r="CD847" s="1325">
        <f t="shared" si="3067"/>
        <v>0</v>
      </c>
      <c r="CE847" s="1326">
        <f t="shared" ref="CE847:CM849" si="313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3"/>
        <v>7.822229140722291E-4</v>
      </c>
      <c r="CG847" s="1326">
        <f t="shared" si="3133"/>
        <v>7.822229140722291E-4</v>
      </c>
      <c r="CH847" s="1327">
        <f t="shared" si="3133"/>
        <v>7.822229140722291E-4</v>
      </c>
      <c r="CI847" s="1326">
        <f t="shared" si="3133"/>
        <v>1.0429638854296389E-3</v>
      </c>
      <c r="CJ847" s="1326">
        <f t="shared" si="3133"/>
        <v>1.3409535669809641E-3</v>
      </c>
      <c r="CK847" s="1326">
        <f t="shared" si="3133"/>
        <v>1.3906185139061853E-3</v>
      </c>
      <c r="CL847" s="1326">
        <f t="shared" si="3133"/>
        <v>2.0859277708592779E-3</v>
      </c>
      <c r="CM847" s="1325">
        <f t="shared" si="3133"/>
        <v>2.5925102294965308E-3</v>
      </c>
      <c r="CN847" s="527" t="str">
        <f t="shared" si="3042"/>
        <v/>
      </c>
      <c r="CO847" s="528" t="str">
        <f t="shared" si="3043"/>
        <v/>
      </c>
      <c r="CP847" s="529" t="str">
        <f t="shared" si="3044"/>
        <v/>
      </c>
      <c r="CQ847" s="529" t="str">
        <f t="shared" si="3045"/>
        <v/>
      </c>
      <c r="CR847" s="529">
        <f t="shared" si="3046"/>
        <v>0</v>
      </c>
      <c r="CS847" s="529">
        <f t="shared" si="3047"/>
        <v>0</v>
      </c>
      <c r="CT847" s="529">
        <f t="shared" si="3048"/>
        <v>0</v>
      </c>
      <c r="CU847" s="530">
        <f t="shared" si="3049"/>
        <v>0</v>
      </c>
      <c r="CV847" s="530">
        <f t="shared" si="3050"/>
        <v>0</v>
      </c>
      <c r="CW847" s="530">
        <f t="shared" si="3051"/>
        <v>0</v>
      </c>
      <c r="CX847" s="529">
        <f t="shared" si="3052"/>
        <v>0</v>
      </c>
      <c r="CY847" s="529">
        <f t="shared" si="3053"/>
        <v>0</v>
      </c>
      <c r="CZ847" s="529">
        <f t="shared" si="3054"/>
        <v>0</v>
      </c>
      <c r="DA847" s="529">
        <f t="shared" si="3055"/>
        <v>0</v>
      </c>
      <c r="DB847" s="529" t="str">
        <f t="shared" si="3056"/>
        <v/>
      </c>
      <c r="DC847" s="528" t="str">
        <f t="shared" si="3057"/>
        <v/>
      </c>
      <c r="DD847" s="527" t="str">
        <f t="shared" si="3058"/>
        <v/>
      </c>
      <c r="DE847" s="644">
        <f t="shared" si="3059"/>
        <v>10</v>
      </c>
      <c r="DF847" s="98">
        <f t="shared" si="3060"/>
        <v>10</v>
      </c>
      <c r="DG847" s="98">
        <f t="shared" si="3061"/>
        <v>10</v>
      </c>
      <c r="DH847" s="98">
        <f t="shared" si="3062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4">SUM(B381)</f>
        <v>0</v>
      </c>
      <c r="C848" s="799">
        <f t="shared" si="3134"/>
        <v>3.0762291407222912E-3</v>
      </c>
      <c r="D848" s="799">
        <f t="shared" si="3134"/>
        <v>0</v>
      </c>
      <c r="E848" s="799">
        <f t="shared" si="3134"/>
        <v>0</v>
      </c>
      <c r="F848" s="799">
        <f t="shared" si="3134"/>
        <v>6.7781320049813201E-3</v>
      </c>
      <c r="G848" s="799">
        <f t="shared" si="3134"/>
        <v>1.2878450809464508E-3</v>
      </c>
      <c r="H848" s="799">
        <f t="shared" si="3134"/>
        <v>0</v>
      </c>
      <c r="I848" s="799">
        <f t="shared" si="3134"/>
        <v>0</v>
      </c>
      <c r="J848" s="799">
        <f t="shared" si="3134"/>
        <v>0</v>
      </c>
      <c r="K848" s="799">
        <f t="shared" si="3134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5">SUM(T381)</f>
        <v>1.7913634584593486E-3</v>
      </c>
      <c r="U848" s="799">
        <f t="shared" si="3135"/>
        <v>0</v>
      </c>
      <c r="V848" s="799">
        <f t="shared" si="3135"/>
        <v>1.8397786870663582E-2</v>
      </c>
      <c r="W848" s="799">
        <f t="shared" si="3135"/>
        <v>8.0961021170610215E-3</v>
      </c>
      <c r="X848" s="799">
        <f t="shared" si="3135"/>
        <v>6.5898505603985058E-3</v>
      </c>
      <c r="Y848" s="799">
        <f t="shared" si="3135"/>
        <v>5.3256751467710374E-3</v>
      </c>
      <c r="Z848" s="799">
        <f t="shared" si="3135"/>
        <v>9.1988934353317911E-3</v>
      </c>
      <c r="AA848" s="799">
        <f t="shared" si="3135"/>
        <v>4.2363325031133251E-3</v>
      </c>
      <c r="AB848" s="799">
        <f t="shared" si="3135"/>
        <v>3.6311421455257073E-3</v>
      </c>
      <c r="AC848" s="799">
        <f t="shared" si="3135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6">SUM(AL381)</f>
        <v>3.3890660024906601E-3</v>
      </c>
      <c r="AM848" s="799">
        <f t="shared" si="3136"/>
        <v>0</v>
      </c>
      <c r="AN848" s="799">
        <f t="shared" si="3136"/>
        <v>3.0125031133250309E-3</v>
      </c>
      <c r="AO848" s="799">
        <f t="shared" si="3136"/>
        <v>3.3890660024906596E-3</v>
      </c>
      <c r="AP848" s="799">
        <f t="shared" si="3136"/>
        <v>0</v>
      </c>
      <c r="AQ848" s="799">
        <f t="shared" si="3136"/>
        <v>0</v>
      </c>
      <c r="AR848" s="799">
        <f t="shared" si="3136"/>
        <v>1.69453300124533E-3</v>
      </c>
      <c r="AS848" s="799">
        <f t="shared" si="3136"/>
        <v>7.192351183063511E-3</v>
      </c>
      <c r="AT848" s="799">
        <f t="shared" si="3136"/>
        <v>0</v>
      </c>
      <c r="AU848" s="799">
        <f t="shared" si="3136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7">SUM(BD381)</f>
        <v>0</v>
      </c>
      <c r="BE848" s="799">
        <f t="shared" si="3137"/>
        <v>0</v>
      </c>
      <c r="BF848" s="799">
        <f t="shared" si="3137"/>
        <v>0</v>
      </c>
      <c r="BG848" s="799">
        <f t="shared" si="3137"/>
        <v>0</v>
      </c>
      <c r="BH848" s="799">
        <f t="shared" si="3137"/>
        <v>0</v>
      </c>
      <c r="BI848" s="799">
        <f t="shared" si="3137"/>
        <v>0</v>
      </c>
      <c r="BJ848" s="799">
        <f t="shared" si="3137"/>
        <v>0</v>
      </c>
      <c r="BK848" s="799">
        <f t="shared" si="3137"/>
        <v>0</v>
      </c>
      <c r="BL848" s="799">
        <f t="shared" si="3137"/>
        <v>0</v>
      </c>
      <c r="BM848" s="799">
        <f t="shared" si="3137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7"/>
        <v>5.4550927770859268E-4</v>
      </c>
      <c r="CA848" s="613">
        <f t="shared" si="3038"/>
        <v>5.0016461428126656E-3</v>
      </c>
      <c r="CB848" s="613">
        <f t="shared" si="3039"/>
        <v>1.4356460149439602E-3</v>
      </c>
      <c r="CC848" s="682">
        <f t="shared" si="3040"/>
        <v>0</v>
      </c>
      <c r="CD848" s="1325">
        <f t="shared" si="3067"/>
        <v>0</v>
      </c>
      <c r="CE848" s="1326">
        <f t="shared" si="3133"/>
        <v>0</v>
      </c>
      <c r="CF848" s="1326">
        <f t="shared" si="3133"/>
        <v>0</v>
      </c>
      <c r="CG848" s="1326">
        <f t="shared" si="3133"/>
        <v>0</v>
      </c>
      <c r="CH848" s="1327">
        <f t="shared" si="3133"/>
        <v>0</v>
      </c>
      <c r="CI848" s="1326">
        <f t="shared" si="3133"/>
        <v>1.69453300124533E-3</v>
      </c>
      <c r="CJ848" s="1326">
        <f t="shared" si="3133"/>
        <v>3.0125031133250309E-3</v>
      </c>
      <c r="CK848" s="1326">
        <f t="shared" si="3133"/>
        <v>3.3890660024906596E-3</v>
      </c>
      <c r="CL848" s="1326">
        <f t="shared" si="3133"/>
        <v>3.3890660024906601E-3</v>
      </c>
      <c r="CM848" s="1325">
        <f t="shared" si="3133"/>
        <v>7.192351183063511E-3</v>
      </c>
      <c r="CN848" s="527" t="str">
        <f t="shared" si="3042"/>
        <v/>
      </c>
      <c r="CO848" s="528" t="str">
        <f t="shared" si="3043"/>
        <v/>
      </c>
      <c r="CP848" s="529" t="str">
        <f t="shared" si="3044"/>
        <v/>
      </c>
      <c r="CQ848" s="529" t="str">
        <f t="shared" si="3045"/>
        <v/>
      </c>
      <c r="CR848" s="529">
        <f t="shared" si="3046"/>
        <v>0</v>
      </c>
      <c r="CS848" s="529">
        <f t="shared" si="3047"/>
        <v>0</v>
      </c>
      <c r="CT848" s="529">
        <f t="shared" si="3048"/>
        <v>0</v>
      </c>
      <c r="CU848" s="530">
        <f t="shared" si="3049"/>
        <v>0</v>
      </c>
      <c r="CV848" s="530">
        <f t="shared" si="3050"/>
        <v>0</v>
      </c>
      <c r="CW848" s="530">
        <f t="shared" si="3051"/>
        <v>0</v>
      </c>
      <c r="CX848" s="529">
        <f t="shared" si="3052"/>
        <v>0</v>
      </c>
      <c r="CY848" s="529">
        <f t="shared" si="3053"/>
        <v>0</v>
      </c>
      <c r="CZ848" s="529">
        <f t="shared" si="3054"/>
        <v>0</v>
      </c>
      <c r="DA848" s="529">
        <f t="shared" si="3055"/>
        <v>0</v>
      </c>
      <c r="DB848" s="529" t="str">
        <f t="shared" si="3056"/>
        <v/>
      </c>
      <c r="DC848" s="528" t="str">
        <f t="shared" si="3057"/>
        <v/>
      </c>
      <c r="DD848" s="527" t="str">
        <f t="shared" si="3058"/>
        <v/>
      </c>
      <c r="DE848" s="644">
        <f t="shared" si="3059"/>
        <v>10</v>
      </c>
      <c r="DF848" s="98">
        <f t="shared" si="3060"/>
        <v>10</v>
      </c>
      <c r="DG848" s="98">
        <f t="shared" si="3061"/>
        <v>10</v>
      </c>
      <c r="DH848" s="98">
        <f t="shared" si="3062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8">SUM(B391)</f>
        <v>0</v>
      </c>
      <c r="C849" s="799">
        <f t="shared" si="3138"/>
        <v>0</v>
      </c>
      <c r="D849" s="799">
        <f t="shared" si="3138"/>
        <v>0</v>
      </c>
      <c r="E849" s="799">
        <f t="shared" si="3138"/>
        <v>0</v>
      </c>
      <c r="F849" s="799">
        <f t="shared" si="3138"/>
        <v>0</v>
      </c>
      <c r="G849" s="799">
        <f t="shared" si="3138"/>
        <v>0</v>
      </c>
      <c r="H849" s="799">
        <f t="shared" si="3138"/>
        <v>0</v>
      </c>
      <c r="I849" s="799">
        <f t="shared" si="3138"/>
        <v>0</v>
      </c>
      <c r="J849" s="799">
        <f t="shared" si="3138"/>
        <v>0</v>
      </c>
      <c r="K849" s="799">
        <f t="shared" si="3138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9">SUM(T391)</f>
        <v>0</v>
      </c>
      <c r="U849" s="799">
        <f t="shared" si="3139"/>
        <v>0</v>
      </c>
      <c r="V849" s="799">
        <f t="shared" si="3139"/>
        <v>0</v>
      </c>
      <c r="W849" s="799">
        <f t="shared" si="3139"/>
        <v>0</v>
      </c>
      <c r="X849" s="799">
        <f t="shared" si="3139"/>
        <v>0</v>
      </c>
      <c r="Y849" s="799">
        <f t="shared" si="3139"/>
        <v>0</v>
      </c>
      <c r="Z849" s="799">
        <f t="shared" si="3139"/>
        <v>0</v>
      </c>
      <c r="AA849" s="799">
        <f t="shared" si="3139"/>
        <v>0</v>
      </c>
      <c r="AB849" s="799">
        <f t="shared" si="3139"/>
        <v>0</v>
      </c>
      <c r="AC849" s="799">
        <f t="shared" si="3139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0">SUM(AL391)</f>
        <v>0</v>
      </c>
      <c r="AM849" s="799">
        <f t="shared" si="3140"/>
        <v>0</v>
      </c>
      <c r="AN849" s="799">
        <f t="shared" si="3140"/>
        <v>0</v>
      </c>
      <c r="AO849" s="799">
        <f t="shared" si="3140"/>
        <v>0</v>
      </c>
      <c r="AP849" s="799">
        <f t="shared" si="3140"/>
        <v>0</v>
      </c>
      <c r="AQ849" s="799">
        <f t="shared" si="3140"/>
        <v>0</v>
      </c>
      <c r="AR849" s="799">
        <f t="shared" si="3140"/>
        <v>0</v>
      </c>
      <c r="AS849" s="799">
        <f t="shared" si="3140"/>
        <v>0</v>
      </c>
      <c r="AT849" s="799">
        <f t="shared" si="3140"/>
        <v>0</v>
      </c>
      <c r="AU849" s="799">
        <f t="shared" si="3140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1">SUM(BD391)</f>
        <v>0</v>
      </c>
      <c r="BE849" s="799">
        <f t="shared" si="3141"/>
        <v>0</v>
      </c>
      <c r="BF849" s="799">
        <f t="shared" si="3141"/>
        <v>0</v>
      </c>
      <c r="BG849" s="799">
        <f t="shared" si="3141"/>
        <v>0</v>
      </c>
      <c r="BH849" s="799">
        <f t="shared" si="3141"/>
        <v>0</v>
      </c>
      <c r="BI849" s="799">
        <f t="shared" si="3141"/>
        <v>0</v>
      </c>
      <c r="BJ849" s="799">
        <f t="shared" si="3141"/>
        <v>0</v>
      </c>
      <c r="BK849" s="799">
        <f t="shared" si="3141"/>
        <v>0</v>
      </c>
      <c r="BL849" s="799">
        <f t="shared" si="3141"/>
        <v>0</v>
      </c>
      <c r="BM849" s="799">
        <f t="shared" si="3141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7"/>
        <v>0</v>
      </c>
      <c r="CA849" s="613">
        <f t="shared" si="3038"/>
        <v>0</v>
      </c>
      <c r="CB849" s="613">
        <f t="shared" si="3039"/>
        <v>0</v>
      </c>
      <c r="CC849" s="682">
        <f t="shared" si="3040"/>
        <v>0</v>
      </c>
      <c r="CD849" s="1325">
        <f t="shared" si="3067"/>
        <v>0</v>
      </c>
      <c r="CE849" s="1326">
        <f t="shared" si="3133"/>
        <v>0</v>
      </c>
      <c r="CF849" s="1326">
        <f t="shared" si="3133"/>
        <v>0</v>
      </c>
      <c r="CG849" s="1326">
        <f t="shared" si="3133"/>
        <v>0</v>
      </c>
      <c r="CH849" s="1327">
        <f t="shared" si="3133"/>
        <v>0</v>
      </c>
      <c r="CI849" s="1326">
        <f t="shared" si="3133"/>
        <v>0</v>
      </c>
      <c r="CJ849" s="1326">
        <f t="shared" si="3133"/>
        <v>0</v>
      </c>
      <c r="CK849" s="1326">
        <f t="shared" si="3133"/>
        <v>0</v>
      </c>
      <c r="CL849" s="1326">
        <f t="shared" si="3133"/>
        <v>0</v>
      </c>
      <c r="CM849" s="1325">
        <f t="shared" si="3133"/>
        <v>0</v>
      </c>
      <c r="CN849" s="527" t="str">
        <f t="shared" si="3042"/>
        <v/>
      </c>
      <c r="CO849" s="528" t="str">
        <f t="shared" si="3043"/>
        <v/>
      </c>
      <c r="CP849" s="529" t="str">
        <f t="shared" si="3044"/>
        <v/>
      </c>
      <c r="CQ849" s="529" t="str">
        <f t="shared" si="3045"/>
        <v/>
      </c>
      <c r="CR849" s="529">
        <f t="shared" si="3046"/>
        <v>0</v>
      </c>
      <c r="CS849" s="529">
        <f t="shared" si="3047"/>
        <v>0</v>
      </c>
      <c r="CT849" s="529">
        <f t="shared" si="3048"/>
        <v>0</v>
      </c>
      <c r="CU849" s="530">
        <f t="shared" si="3049"/>
        <v>0</v>
      </c>
      <c r="CV849" s="530">
        <f t="shared" si="3050"/>
        <v>0</v>
      </c>
      <c r="CW849" s="530">
        <f t="shared" si="3051"/>
        <v>0</v>
      </c>
      <c r="CX849" s="529">
        <f t="shared" si="3052"/>
        <v>0</v>
      </c>
      <c r="CY849" s="529">
        <f t="shared" si="3053"/>
        <v>0</v>
      </c>
      <c r="CZ849" s="529">
        <f t="shared" si="3054"/>
        <v>0</v>
      </c>
      <c r="DA849" s="529">
        <f t="shared" si="3055"/>
        <v>0</v>
      </c>
      <c r="DB849" s="529" t="str">
        <f t="shared" si="3056"/>
        <v/>
      </c>
      <c r="DC849" s="528" t="str">
        <f t="shared" si="3057"/>
        <v/>
      </c>
      <c r="DD849" s="527" t="str">
        <f t="shared" si="3058"/>
        <v/>
      </c>
      <c r="DE849" s="644">
        <f t="shared" si="3059"/>
        <v>10</v>
      </c>
      <c r="DF849" s="98">
        <f t="shared" si="3060"/>
        <v>10</v>
      </c>
      <c r="DG849" s="98">
        <f t="shared" si="3061"/>
        <v>10</v>
      </c>
      <c r="DH849" s="98">
        <f t="shared" si="3062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2">SUM(B437)</f>
        <v>4.6824408468244087E-2</v>
      </c>
      <c r="C851" s="799">
        <f t="shared" si="3142"/>
        <v>0</v>
      </c>
      <c r="D851" s="799">
        <f t="shared" si="3142"/>
        <v>2.9265255292652555E-3</v>
      </c>
      <c r="E851" s="799">
        <f t="shared" si="3142"/>
        <v>3.7626756804839002E-3</v>
      </c>
      <c r="F851" s="799">
        <f t="shared" si="3142"/>
        <v>0</v>
      </c>
      <c r="G851" s="799">
        <f t="shared" si="3142"/>
        <v>0</v>
      </c>
      <c r="H851" s="799">
        <f t="shared" si="3142"/>
        <v>0</v>
      </c>
      <c r="I851" s="799">
        <f t="shared" si="3142"/>
        <v>0</v>
      </c>
      <c r="J851" s="799">
        <f t="shared" si="3142"/>
        <v>0</v>
      </c>
      <c r="K851" s="799">
        <f t="shared" si="3142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3">SUM(T437)</f>
        <v>0</v>
      </c>
      <c r="U851" s="799">
        <f t="shared" si="3143"/>
        <v>0</v>
      </c>
      <c r="V851" s="799">
        <f t="shared" si="3143"/>
        <v>0</v>
      </c>
      <c r="W851" s="799">
        <f t="shared" si="3143"/>
        <v>0</v>
      </c>
      <c r="X851" s="799">
        <f t="shared" si="3143"/>
        <v>0</v>
      </c>
      <c r="Y851" s="799">
        <f t="shared" si="3143"/>
        <v>0</v>
      </c>
      <c r="Z851" s="799">
        <f t="shared" si="3143"/>
        <v>0</v>
      </c>
      <c r="AA851" s="799">
        <f t="shared" si="3143"/>
        <v>0</v>
      </c>
      <c r="AB851" s="799">
        <f t="shared" si="3143"/>
        <v>4.5152108165806788E-2</v>
      </c>
      <c r="AC851" s="799">
        <f t="shared" si="3143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4">SUM(AL437)</f>
        <v>0.1053549190535492</v>
      </c>
      <c r="AM851" s="799">
        <f t="shared" si="3144"/>
        <v>0</v>
      </c>
      <c r="AN851" s="799">
        <f t="shared" si="3144"/>
        <v>5.8530510585305109E-3</v>
      </c>
      <c r="AO851" s="799">
        <f t="shared" si="3144"/>
        <v>0</v>
      </c>
      <c r="AP851" s="799">
        <f t="shared" si="3144"/>
        <v>0</v>
      </c>
      <c r="AQ851" s="799">
        <f t="shared" si="3144"/>
        <v>0</v>
      </c>
      <c r="AR851" s="799">
        <f t="shared" si="3144"/>
        <v>0</v>
      </c>
      <c r="AS851" s="799">
        <f t="shared" si="3144"/>
        <v>1.6388542963885429E-2</v>
      </c>
      <c r="AT851" s="799">
        <f t="shared" si="3144"/>
        <v>4.6824408468244087E-3</v>
      </c>
      <c r="AU851" s="799">
        <f t="shared" si="3144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5">SUM(BD437)</f>
        <v>0</v>
      </c>
      <c r="BE851" s="799">
        <f t="shared" si="3145"/>
        <v>0</v>
      </c>
      <c r="BF851" s="799">
        <f t="shared" si="3145"/>
        <v>0</v>
      </c>
      <c r="BG851" s="799">
        <f t="shared" si="3145"/>
        <v>0</v>
      </c>
      <c r="BH851" s="799">
        <f t="shared" si="3145"/>
        <v>0</v>
      </c>
      <c r="BI851" s="799">
        <f t="shared" si="3145"/>
        <v>0</v>
      </c>
      <c r="BJ851" s="799">
        <f t="shared" si="3145"/>
        <v>0</v>
      </c>
      <c r="BK851" s="799">
        <f t="shared" si="3145"/>
        <v>0</v>
      </c>
      <c r="BL851" s="799">
        <f t="shared" si="3145"/>
        <v>0</v>
      </c>
      <c r="BM851" s="799">
        <f t="shared" si="3145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6"/>
        <v>0</v>
      </c>
      <c r="CF851" s="1326">
        <f t="shared" si="3146"/>
        <v>0</v>
      </c>
      <c r="CG851" s="1326">
        <f t="shared" si="3146"/>
        <v>0</v>
      </c>
      <c r="CH851" s="1327">
        <f t="shared" si="3146"/>
        <v>0</v>
      </c>
      <c r="CI851" s="1326">
        <f t="shared" si="3146"/>
        <v>0</v>
      </c>
      <c r="CJ851" s="1326">
        <f t="shared" si="3146"/>
        <v>4.6824408468244087E-3</v>
      </c>
      <c r="CK851" s="1326">
        <f t="shared" si="3146"/>
        <v>5.8530510585305109E-3</v>
      </c>
      <c r="CL851" s="1326">
        <f t="shared" si="3146"/>
        <v>1.6388542963885429E-2</v>
      </c>
      <c r="CM851" s="1325">
        <f t="shared" si="3146"/>
        <v>0.1053549190535492</v>
      </c>
      <c r="CN851" s="527" t="str">
        <f t="shared" ref="CN851:CW852" si="3147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7"/>
        <v/>
      </c>
      <c r="CP851" s="529" t="str">
        <f t="shared" si="3147"/>
        <v/>
      </c>
      <c r="CQ851" s="529" t="str">
        <f t="shared" si="3147"/>
        <v/>
      </c>
      <c r="CR851" s="529">
        <f t="shared" si="3147"/>
        <v>0</v>
      </c>
      <c r="CS851" s="529">
        <f t="shared" si="3147"/>
        <v>0</v>
      </c>
      <c r="CT851" s="529">
        <f t="shared" si="3147"/>
        <v>0</v>
      </c>
      <c r="CU851" s="530">
        <f t="shared" si="3147"/>
        <v>0</v>
      </c>
      <c r="CV851" s="530">
        <f t="shared" si="3147"/>
        <v>0</v>
      </c>
      <c r="CW851" s="530">
        <f t="shared" si="3147"/>
        <v>0</v>
      </c>
      <c r="CX851" s="529">
        <f t="shared" ref="CX851:DD852" si="3148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8"/>
        <v>0</v>
      </c>
      <c r="CZ851" s="529">
        <f t="shared" si="3148"/>
        <v>0</v>
      </c>
      <c r="DA851" s="529">
        <f t="shared" si="3148"/>
        <v>0</v>
      </c>
      <c r="DB851" s="529" t="str">
        <f t="shared" si="3148"/>
        <v/>
      </c>
      <c r="DC851" s="528" t="str">
        <f t="shared" si="3148"/>
        <v/>
      </c>
      <c r="DD851" s="527" t="str">
        <f t="shared" si="3148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9">SUM(B447)</f>
        <v>0</v>
      </c>
      <c r="C852" s="799">
        <f t="shared" si="3149"/>
        <v>5.9507615671999227E-2</v>
      </c>
      <c r="D852" s="799">
        <f t="shared" si="3149"/>
        <v>0</v>
      </c>
      <c r="E852" s="799">
        <f t="shared" si="3149"/>
        <v>0</v>
      </c>
      <c r="F852" s="799">
        <f t="shared" si="3149"/>
        <v>0</v>
      </c>
      <c r="G852" s="799">
        <f t="shared" si="3149"/>
        <v>3.0261519302615192E-3</v>
      </c>
      <c r="H852" s="799">
        <f t="shared" si="3149"/>
        <v>0</v>
      </c>
      <c r="I852" s="799">
        <f t="shared" si="3149"/>
        <v>0</v>
      </c>
      <c r="J852" s="799">
        <f t="shared" si="3149"/>
        <v>0</v>
      </c>
      <c r="K852" s="799">
        <f t="shared" si="3149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0">SUM(T447)</f>
        <v>0</v>
      </c>
      <c r="U852" s="799">
        <f t="shared" si="3150"/>
        <v>0</v>
      </c>
      <c r="V852" s="799">
        <f t="shared" si="3150"/>
        <v>0</v>
      </c>
      <c r="W852" s="799">
        <f t="shared" si="3150"/>
        <v>0</v>
      </c>
      <c r="X852" s="799">
        <f t="shared" si="3150"/>
        <v>1.6811955168119551E-3</v>
      </c>
      <c r="Y852" s="799">
        <f t="shared" si="3150"/>
        <v>0</v>
      </c>
      <c r="Z852" s="799">
        <f t="shared" si="3150"/>
        <v>0</v>
      </c>
      <c r="AA852" s="799">
        <f t="shared" si="3150"/>
        <v>2.0804794520547943E-3</v>
      </c>
      <c r="AB852" s="799">
        <f t="shared" si="3150"/>
        <v>1.3019925280199253E-2</v>
      </c>
      <c r="AC852" s="799">
        <f t="shared" si="3150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1">SUM(AL447)</f>
        <v>0</v>
      </c>
      <c r="AM852" s="799">
        <f t="shared" si="3151"/>
        <v>0</v>
      </c>
      <c r="AN852" s="799">
        <f t="shared" si="3151"/>
        <v>0</v>
      </c>
      <c r="AO852" s="799">
        <f t="shared" si="3151"/>
        <v>0</v>
      </c>
      <c r="AP852" s="799">
        <f t="shared" si="3151"/>
        <v>0</v>
      </c>
      <c r="AQ852" s="799">
        <f t="shared" si="3151"/>
        <v>4.0045143212951426E-2</v>
      </c>
      <c r="AR852" s="799">
        <f t="shared" si="3151"/>
        <v>0</v>
      </c>
      <c r="AS852" s="799">
        <f t="shared" si="3151"/>
        <v>0</v>
      </c>
      <c r="AT852" s="799">
        <f t="shared" si="3151"/>
        <v>0</v>
      </c>
      <c r="AU852" s="799">
        <f t="shared" si="3151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2">SUM(BD447)</f>
        <v>0</v>
      </c>
      <c r="BE852" s="799">
        <f t="shared" si="3152"/>
        <v>0</v>
      </c>
      <c r="BF852" s="799">
        <f t="shared" si="3152"/>
        <v>0</v>
      </c>
      <c r="BG852" s="799">
        <f t="shared" si="3152"/>
        <v>0</v>
      </c>
      <c r="BH852" s="799">
        <f t="shared" si="3152"/>
        <v>0</v>
      </c>
      <c r="BI852" s="799">
        <f t="shared" si="3152"/>
        <v>0</v>
      </c>
      <c r="BJ852" s="799">
        <f t="shared" si="3152"/>
        <v>0</v>
      </c>
      <c r="BK852" s="799">
        <f t="shared" si="3152"/>
        <v>0</v>
      </c>
      <c r="BL852" s="799">
        <f t="shared" si="3152"/>
        <v>0</v>
      </c>
      <c r="BM852" s="799">
        <f t="shared" si="3152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6"/>
        <v>0</v>
      </c>
      <c r="CE852" s="1326">
        <f t="shared" ref="CE852:CM852" si="315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3"/>
        <v>0</v>
      </c>
      <c r="CG852" s="1326">
        <f t="shared" si="3153"/>
        <v>0</v>
      </c>
      <c r="CH852" s="1327">
        <f t="shared" si="3153"/>
        <v>0</v>
      </c>
      <c r="CI852" s="1326">
        <f t="shared" si="3153"/>
        <v>0</v>
      </c>
      <c r="CJ852" s="1326">
        <f t="shared" si="3153"/>
        <v>0</v>
      </c>
      <c r="CK852" s="1326">
        <f t="shared" si="3153"/>
        <v>0</v>
      </c>
      <c r="CL852" s="1326">
        <f t="shared" si="3153"/>
        <v>0</v>
      </c>
      <c r="CM852" s="1325">
        <f t="shared" si="3153"/>
        <v>4.0045143212951426E-2</v>
      </c>
      <c r="CN852" s="527" t="str">
        <f t="shared" si="3147"/>
        <v/>
      </c>
      <c r="CO852" s="528" t="str">
        <f t="shared" si="3147"/>
        <v/>
      </c>
      <c r="CP852" s="529" t="str">
        <f t="shared" si="3147"/>
        <v/>
      </c>
      <c r="CQ852" s="529" t="str">
        <f t="shared" si="3147"/>
        <v/>
      </c>
      <c r="CR852" s="529">
        <f t="shared" si="3147"/>
        <v>0</v>
      </c>
      <c r="CS852" s="529">
        <f t="shared" si="3147"/>
        <v>0</v>
      </c>
      <c r="CT852" s="529">
        <f t="shared" si="3147"/>
        <v>0</v>
      </c>
      <c r="CU852" s="530">
        <f t="shared" si="3147"/>
        <v>0</v>
      </c>
      <c r="CV852" s="530">
        <f t="shared" si="3147"/>
        <v>0</v>
      </c>
      <c r="CW852" s="530">
        <f t="shared" si="3147"/>
        <v>0</v>
      </c>
      <c r="CX852" s="529">
        <f t="shared" si="3148"/>
        <v>0</v>
      </c>
      <c r="CY852" s="529">
        <f t="shared" si="3148"/>
        <v>0</v>
      </c>
      <c r="CZ852" s="529">
        <f t="shared" si="3148"/>
        <v>0</v>
      </c>
      <c r="DA852" s="529">
        <f t="shared" si="3148"/>
        <v>0</v>
      </c>
      <c r="DB852" s="529" t="str">
        <f t="shared" si="3148"/>
        <v/>
      </c>
      <c r="DC852" s="528" t="str">
        <f t="shared" si="3148"/>
        <v/>
      </c>
      <c r="DD852" s="527" t="str">
        <f t="shared" si="3148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4">SUM(B649)</f>
        <v>0</v>
      </c>
      <c r="C854" s="799">
        <f t="shared" si="3154"/>
        <v>0</v>
      </c>
      <c r="D854" s="799">
        <f t="shared" si="3154"/>
        <v>0</v>
      </c>
      <c r="E854" s="799">
        <f t="shared" si="3154"/>
        <v>0</v>
      </c>
      <c r="F854" s="799">
        <f t="shared" si="3154"/>
        <v>0</v>
      </c>
      <c r="G854" s="799">
        <f t="shared" si="3154"/>
        <v>0</v>
      </c>
      <c r="H854" s="799">
        <f t="shared" si="3154"/>
        <v>0</v>
      </c>
      <c r="I854" s="799">
        <f t="shared" si="3154"/>
        <v>0</v>
      </c>
      <c r="J854" s="799">
        <f t="shared" si="3154"/>
        <v>0</v>
      </c>
      <c r="K854" s="799">
        <f t="shared" si="3154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5">SUM(T649)</f>
        <v>0</v>
      </c>
      <c r="U854" s="799">
        <f t="shared" si="3155"/>
        <v>0</v>
      </c>
      <c r="V854" s="799">
        <f t="shared" si="3155"/>
        <v>0</v>
      </c>
      <c r="W854" s="799">
        <f t="shared" si="3155"/>
        <v>0</v>
      </c>
      <c r="X854" s="799">
        <f t="shared" si="3155"/>
        <v>0</v>
      </c>
      <c r="Y854" s="799">
        <f t="shared" si="3155"/>
        <v>0</v>
      </c>
      <c r="Z854" s="799">
        <f t="shared" si="3155"/>
        <v>0</v>
      </c>
      <c r="AA854" s="799">
        <f t="shared" si="3155"/>
        <v>0</v>
      </c>
      <c r="AB854" s="799">
        <f t="shared" si="3155"/>
        <v>0</v>
      </c>
      <c r="AC854" s="799">
        <f t="shared" si="3155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6">SUM(AL649)</f>
        <v>0</v>
      </c>
      <c r="AM854" s="799">
        <f t="shared" si="3156"/>
        <v>0</v>
      </c>
      <c r="AN854" s="799">
        <f t="shared" si="3156"/>
        <v>0</v>
      </c>
      <c r="AO854" s="799">
        <f t="shared" si="3156"/>
        <v>0</v>
      </c>
      <c r="AP854" s="799">
        <f t="shared" si="3156"/>
        <v>0</v>
      </c>
      <c r="AQ854" s="799">
        <f t="shared" si="3156"/>
        <v>0</v>
      </c>
      <c r="AR854" s="799">
        <f t="shared" si="3156"/>
        <v>0</v>
      </c>
      <c r="AS854" s="799">
        <f t="shared" si="3156"/>
        <v>0</v>
      </c>
      <c r="AT854" s="799">
        <f t="shared" si="3156"/>
        <v>0</v>
      </c>
      <c r="AU854" s="799">
        <f t="shared" si="3156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7">SUM(BD649)</f>
        <v>0</v>
      </c>
      <c r="BE854" s="799">
        <f t="shared" si="3157"/>
        <v>0</v>
      </c>
      <c r="BF854" s="799">
        <f t="shared" si="3157"/>
        <v>0</v>
      </c>
      <c r="BG854" s="799">
        <f t="shared" si="3157"/>
        <v>0</v>
      </c>
      <c r="BH854" s="799">
        <f t="shared" si="3157"/>
        <v>0</v>
      </c>
      <c r="BI854" s="799">
        <f t="shared" si="3157"/>
        <v>0</v>
      </c>
      <c r="BJ854" s="799">
        <f t="shared" si="3157"/>
        <v>0</v>
      </c>
      <c r="BK854" s="799">
        <f t="shared" si="3157"/>
        <v>0</v>
      </c>
      <c r="BL854" s="799">
        <f t="shared" si="3157"/>
        <v>0</v>
      </c>
      <c r="BM854" s="799">
        <f t="shared" si="3157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8"/>
        <v>0</v>
      </c>
      <c r="CF854" s="1326">
        <f t="shared" si="3158"/>
        <v>0</v>
      </c>
      <c r="CG854" s="1326">
        <f t="shared" si="3158"/>
        <v>0</v>
      </c>
      <c r="CH854" s="1327">
        <f t="shared" si="3158"/>
        <v>0</v>
      </c>
      <c r="CI854" s="1326">
        <f t="shared" si="3158"/>
        <v>0</v>
      </c>
      <c r="CJ854" s="1326">
        <f t="shared" si="3158"/>
        <v>0</v>
      </c>
      <c r="CK854" s="1326">
        <f t="shared" si="3158"/>
        <v>0</v>
      </c>
      <c r="CL854" s="1326">
        <f t="shared" si="3158"/>
        <v>0</v>
      </c>
      <c r="CM854" s="1325">
        <f t="shared" si="3158"/>
        <v>0</v>
      </c>
      <c r="CN854" s="527" t="str">
        <f t="shared" ref="CN854:CW857" si="3159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9"/>
        <v/>
      </c>
      <c r="CP854" s="529" t="str">
        <f t="shared" si="3159"/>
        <v/>
      </c>
      <c r="CQ854" s="529" t="str">
        <f t="shared" si="3159"/>
        <v/>
      </c>
      <c r="CR854" s="529">
        <f t="shared" si="3159"/>
        <v>0</v>
      </c>
      <c r="CS854" s="529">
        <f t="shared" si="3159"/>
        <v>0</v>
      </c>
      <c r="CT854" s="529">
        <f t="shared" si="3159"/>
        <v>0</v>
      </c>
      <c r="CU854" s="530">
        <f t="shared" si="3159"/>
        <v>0</v>
      </c>
      <c r="CV854" s="530">
        <f t="shared" si="3159"/>
        <v>0</v>
      </c>
      <c r="CW854" s="530">
        <f t="shared" si="3159"/>
        <v>0</v>
      </c>
      <c r="CX854" s="529">
        <f t="shared" ref="CX854:DD857" si="3160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0"/>
        <v>0</v>
      </c>
      <c r="CZ854" s="529">
        <f t="shared" si="3160"/>
        <v>0</v>
      </c>
      <c r="DA854" s="529">
        <f t="shared" si="3160"/>
        <v>0</v>
      </c>
      <c r="DB854" s="529" t="str">
        <f t="shared" si="3160"/>
        <v/>
      </c>
      <c r="DC854" s="528" t="str">
        <f t="shared" si="3160"/>
        <v/>
      </c>
      <c r="DD854" s="527" t="str">
        <f t="shared" si="3160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1">SUM(B655)</f>
        <v>0</v>
      </c>
      <c r="C855" s="799">
        <f t="shared" si="3161"/>
        <v>0</v>
      </c>
      <c r="D855" s="799">
        <f t="shared" si="3161"/>
        <v>0</v>
      </c>
      <c r="E855" s="799">
        <f t="shared" si="3161"/>
        <v>0</v>
      </c>
      <c r="F855" s="799">
        <f t="shared" si="3161"/>
        <v>0</v>
      </c>
      <c r="G855" s="799">
        <f t="shared" si="3161"/>
        <v>0</v>
      </c>
      <c r="H855" s="799">
        <f t="shared" si="3161"/>
        <v>0</v>
      </c>
      <c r="I855" s="799">
        <f t="shared" si="3161"/>
        <v>0</v>
      </c>
      <c r="J855" s="799">
        <f t="shared" si="3161"/>
        <v>0</v>
      </c>
      <c r="K855" s="799">
        <f t="shared" si="3161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2">SUM(T655)</f>
        <v>0</v>
      </c>
      <c r="U855" s="799">
        <f t="shared" si="3162"/>
        <v>0</v>
      </c>
      <c r="V855" s="799">
        <f t="shared" si="3162"/>
        <v>0</v>
      </c>
      <c r="W855" s="799">
        <f t="shared" si="3162"/>
        <v>0</v>
      </c>
      <c r="X855" s="799">
        <f t="shared" si="3162"/>
        <v>0</v>
      </c>
      <c r="Y855" s="799">
        <f t="shared" si="3162"/>
        <v>0</v>
      </c>
      <c r="Z855" s="799">
        <f t="shared" si="3162"/>
        <v>0</v>
      </c>
      <c r="AA855" s="799">
        <f t="shared" si="3162"/>
        <v>0</v>
      </c>
      <c r="AB855" s="799">
        <f t="shared" si="3162"/>
        <v>0</v>
      </c>
      <c r="AC855" s="799">
        <f t="shared" si="3162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3">SUM(AL655)</f>
        <v>0</v>
      </c>
      <c r="AM855" s="799">
        <f t="shared" si="3163"/>
        <v>0</v>
      </c>
      <c r="AN855" s="799">
        <f t="shared" si="3163"/>
        <v>0</v>
      </c>
      <c r="AO855" s="799">
        <f t="shared" si="3163"/>
        <v>0</v>
      </c>
      <c r="AP855" s="799">
        <f t="shared" si="3163"/>
        <v>0</v>
      </c>
      <c r="AQ855" s="799">
        <f t="shared" si="3163"/>
        <v>0</v>
      </c>
      <c r="AR855" s="799">
        <f t="shared" si="3163"/>
        <v>0</v>
      </c>
      <c r="AS855" s="799">
        <f t="shared" si="3163"/>
        <v>0</v>
      </c>
      <c r="AT855" s="799">
        <f t="shared" si="3163"/>
        <v>0</v>
      </c>
      <c r="AU855" s="799">
        <f t="shared" si="3163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4">SUM(BD655)</f>
        <v>0</v>
      </c>
      <c r="BE855" s="799">
        <f t="shared" si="3164"/>
        <v>0</v>
      </c>
      <c r="BF855" s="799">
        <f t="shared" si="3164"/>
        <v>0</v>
      </c>
      <c r="BG855" s="799">
        <f t="shared" si="3164"/>
        <v>0</v>
      </c>
      <c r="BH855" s="799">
        <f t="shared" si="3164"/>
        <v>0</v>
      </c>
      <c r="BI855" s="799">
        <f t="shared" si="3164"/>
        <v>0</v>
      </c>
      <c r="BJ855" s="799">
        <f t="shared" si="3164"/>
        <v>0</v>
      </c>
      <c r="BK855" s="799">
        <f t="shared" si="3164"/>
        <v>0</v>
      </c>
      <c r="BL855" s="799">
        <f t="shared" si="3164"/>
        <v>0</v>
      </c>
      <c r="BM855" s="799">
        <f t="shared" si="3164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5"/>
        <v>0</v>
      </c>
      <c r="CG855" s="1326">
        <f t="shared" si="3165"/>
        <v>0</v>
      </c>
      <c r="CH855" s="1327">
        <f t="shared" si="3165"/>
        <v>0</v>
      </c>
      <c r="CI855" s="1326">
        <f t="shared" si="3165"/>
        <v>0</v>
      </c>
      <c r="CJ855" s="1326">
        <f t="shared" si="3165"/>
        <v>0</v>
      </c>
      <c r="CK855" s="1326">
        <f t="shared" si="3165"/>
        <v>0</v>
      </c>
      <c r="CL855" s="1326">
        <f t="shared" si="3165"/>
        <v>0</v>
      </c>
      <c r="CM855" s="1325">
        <f t="shared" si="3165"/>
        <v>0</v>
      </c>
      <c r="CN855" s="527" t="str">
        <f t="shared" si="3159"/>
        <v/>
      </c>
      <c r="CO855" s="528" t="str">
        <f t="shared" si="3159"/>
        <v/>
      </c>
      <c r="CP855" s="529" t="str">
        <f t="shared" si="3159"/>
        <v/>
      </c>
      <c r="CQ855" s="529" t="str">
        <f t="shared" si="3159"/>
        <v/>
      </c>
      <c r="CR855" s="529">
        <f t="shared" si="3159"/>
        <v>0</v>
      </c>
      <c r="CS855" s="529">
        <f t="shared" si="3159"/>
        <v>0</v>
      </c>
      <c r="CT855" s="529">
        <f t="shared" si="3159"/>
        <v>0</v>
      </c>
      <c r="CU855" s="530">
        <f t="shared" si="3159"/>
        <v>0</v>
      </c>
      <c r="CV855" s="530">
        <f t="shared" si="3159"/>
        <v>0</v>
      </c>
      <c r="CW855" s="530">
        <f t="shared" si="3159"/>
        <v>0</v>
      </c>
      <c r="CX855" s="529">
        <f t="shared" si="3160"/>
        <v>0</v>
      </c>
      <c r="CY855" s="529">
        <f t="shared" si="3160"/>
        <v>0</v>
      </c>
      <c r="CZ855" s="529">
        <f t="shared" si="3160"/>
        <v>0</v>
      </c>
      <c r="DA855" s="529">
        <f t="shared" si="3160"/>
        <v>0</v>
      </c>
      <c r="DB855" s="529" t="str">
        <f t="shared" si="3160"/>
        <v/>
      </c>
      <c r="DC855" s="528" t="str">
        <f t="shared" si="3160"/>
        <v/>
      </c>
      <c r="DD855" s="527" t="str">
        <f t="shared" si="3160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6">SUM(B661)</f>
        <v>0</v>
      </c>
      <c r="C856" s="799">
        <f t="shared" si="3166"/>
        <v>0</v>
      </c>
      <c r="D856" s="799">
        <f t="shared" si="3166"/>
        <v>0</v>
      </c>
      <c r="E856" s="799">
        <f t="shared" si="3166"/>
        <v>0</v>
      </c>
      <c r="F856" s="799">
        <f t="shared" si="3166"/>
        <v>0</v>
      </c>
      <c r="G856" s="799">
        <f t="shared" si="3166"/>
        <v>0</v>
      </c>
      <c r="H856" s="799">
        <f t="shared" si="3166"/>
        <v>0</v>
      </c>
      <c r="I856" s="799">
        <f t="shared" si="3166"/>
        <v>0</v>
      </c>
      <c r="J856" s="799">
        <f t="shared" si="3166"/>
        <v>0</v>
      </c>
      <c r="K856" s="799">
        <f t="shared" si="3166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7">SUM(T661)</f>
        <v>0</v>
      </c>
      <c r="U856" s="799">
        <f t="shared" si="3167"/>
        <v>0</v>
      </c>
      <c r="V856" s="799">
        <f t="shared" si="3167"/>
        <v>0</v>
      </c>
      <c r="W856" s="799">
        <f t="shared" si="3167"/>
        <v>0</v>
      </c>
      <c r="X856" s="799">
        <f t="shared" si="3167"/>
        <v>0</v>
      </c>
      <c r="Y856" s="799">
        <f t="shared" si="3167"/>
        <v>0</v>
      </c>
      <c r="Z856" s="799">
        <f t="shared" si="3167"/>
        <v>0</v>
      </c>
      <c r="AA856" s="799">
        <f t="shared" si="3167"/>
        <v>0</v>
      </c>
      <c r="AB856" s="799">
        <f t="shared" si="3167"/>
        <v>0</v>
      </c>
      <c r="AC856" s="799">
        <f t="shared" si="3167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8">SUM(AL661)</f>
        <v>0</v>
      </c>
      <c r="AM856" s="799">
        <f t="shared" si="3168"/>
        <v>0</v>
      </c>
      <c r="AN856" s="799">
        <f t="shared" si="3168"/>
        <v>0</v>
      </c>
      <c r="AO856" s="799">
        <f t="shared" si="3168"/>
        <v>0</v>
      </c>
      <c r="AP856" s="799">
        <f t="shared" si="3168"/>
        <v>0</v>
      </c>
      <c r="AQ856" s="799">
        <f t="shared" si="3168"/>
        <v>0</v>
      </c>
      <c r="AR856" s="799">
        <f t="shared" si="3168"/>
        <v>0</v>
      </c>
      <c r="AS856" s="799">
        <f t="shared" si="3168"/>
        <v>0</v>
      </c>
      <c r="AT856" s="799">
        <f t="shared" si="3168"/>
        <v>0</v>
      </c>
      <c r="AU856" s="799">
        <f t="shared" si="3168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9">SUM(BD661)</f>
        <v>0</v>
      </c>
      <c r="BE856" s="799">
        <f t="shared" si="3169"/>
        <v>0</v>
      </c>
      <c r="BF856" s="799">
        <f t="shared" si="3169"/>
        <v>0</v>
      </c>
      <c r="BG856" s="799">
        <f t="shared" si="3169"/>
        <v>0</v>
      </c>
      <c r="BH856" s="799">
        <f t="shared" si="3169"/>
        <v>0</v>
      </c>
      <c r="BI856" s="799">
        <f t="shared" si="3169"/>
        <v>0</v>
      </c>
      <c r="BJ856" s="799">
        <f t="shared" si="3169"/>
        <v>0</v>
      </c>
      <c r="BK856" s="799">
        <f t="shared" si="3169"/>
        <v>0</v>
      </c>
      <c r="BL856" s="799">
        <f t="shared" si="3169"/>
        <v>0</v>
      </c>
      <c r="BM856" s="799">
        <f t="shared" si="3169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5"/>
        <v>0</v>
      </c>
      <c r="CF856" s="1326">
        <f t="shared" si="3165"/>
        <v>0</v>
      </c>
      <c r="CG856" s="1326">
        <f t="shared" si="3165"/>
        <v>0</v>
      </c>
      <c r="CH856" s="1327">
        <f t="shared" si="3165"/>
        <v>0</v>
      </c>
      <c r="CI856" s="1326">
        <f t="shared" si="3165"/>
        <v>0</v>
      </c>
      <c r="CJ856" s="1326">
        <f t="shared" si="3165"/>
        <v>0</v>
      </c>
      <c r="CK856" s="1326">
        <f t="shared" si="3165"/>
        <v>0</v>
      </c>
      <c r="CL856" s="1326">
        <f t="shared" si="3165"/>
        <v>0</v>
      </c>
      <c r="CM856" s="1325">
        <f t="shared" si="3165"/>
        <v>0</v>
      </c>
      <c r="CN856" s="527" t="str">
        <f t="shared" si="3159"/>
        <v/>
      </c>
      <c r="CO856" s="528" t="str">
        <f t="shared" si="3159"/>
        <v/>
      </c>
      <c r="CP856" s="529" t="str">
        <f t="shared" si="3159"/>
        <v/>
      </c>
      <c r="CQ856" s="529" t="str">
        <f t="shared" si="3159"/>
        <v/>
      </c>
      <c r="CR856" s="529">
        <f t="shared" si="3159"/>
        <v>0</v>
      </c>
      <c r="CS856" s="529">
        <f t="shared" si="3159"/>
        <v>0</v>
      </c>
      <c r="CT856" s="529">
        <f t="shared" si="3159"/>
        <v>0</v>
      </c>
      <c r="CU856" s="530">
        <f t="shared" si="3159"/>
        <v>0</v>
      </c>
      <c r="CV856" s="530">
        <f t="shared" si="3159"/>
        <v>0</v>
      </c>
      <c r="CW856" s="530">
        <f t="shared" si="3159"/>
        <v>0</v>
      </c>
      <c r="CX856" s="529">
        <f t="shared" si="3160"/>
        <v>0</v>
      </c>
      <c r="CY856" s="529">
        <f t="shared" si="3160"/>
        <v>0</v>
      </c>
      <c r="CZ856" s="529">
        <f t="shared" si="3160"/>
        <v>0</v>
      </c>
      <c r="DA856" s="529">
        <f t="shared" si="3160"/>
        <v>0</v>
      </c>
      <c r="DB856" s="529" t="str">
        <f t="shared" si="3160"/>
        <v/>
      </c>
      <c r="DC856" s="528" t="str">
        <f t="shared" si="3160"/>
        <v/>
      </c>
      <c r="DD856" s="527" t="str">
        <f t="shared" si="3160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0">SUM(B664)</f>
        <v>0</v>
      </c>
      <c r="C857" s="799">
        <f t="shared" si="3170"/>
        <v>0</v>
      </c>
      <c r="D857" s="799">
        <f t="shared" si="3170"/>
        <v>0</v>
      </c>
      <c r="E857" s="799">
        <f t="shared" si="3170"/>
        <v>0</v>
      </c>
      <c r="F857" s="799">
        <f t="shared" si="3170"/>
        <v>0</v>
      </c>
      <c r="G857" s="799">
        <f t="shared" si="3170"/>
        <v>0</v>
      </c>
      <c r="H857" s="799">
        <f t="shared" si="3170"/>
        <v>0</v>
      </c>
      <c r="I857" s="799">
        <f t="shared" si="3170"/>
        <v>0</v>
      </c>
      <c r="J857" s="799">
        <f t="shared" si="3170"/>
        <v>0</v>
      </c>
      <c r="K857" s="799">
        <f t="shared" si="3170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1">SUM(T664)</f>
        <v>0</v>
      </c>
      <c r="U857" s="799">
        <f t="shared" si="3171"/>
        <v>0</v>
      </c>
      <c r="V857" s="799">
        <f t="shared" si="3171"/>
        <v>0</v>
      </c>
      <c r="W857" s="799">
        <f t="shared" si="3171"/>
        <v>0</v>
      </c>
      <c r="X857" s="799">
        <f t="shared" si="3171"/>
        <v>0</v>
      </c>
      <c r="Y857" s="799">
        <f t="shared" si="3171"/>
        <v>0</v>
      </c>
      <c r="Z857" s="799">
        <f t="shared" si="3171"/>
        <v>0</v>
      </c>
      <c r="AA857" s="799">
        <f t="shared" si="3171"/>
        <v>0</v>
      </c>
      <c r="AB857" s="799">
        <f t="shared" si="3171"/>
        <v>0</v>
      </c>
      <c r="AC857" s="799">
        <f t="shared" si="3171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2">SUM(AL664)</f>
        <v>0</v>
      </c>
      <c r="AM857" s="799">
        <f t="shared" si="3172"/>
        <v>0</v>
      </c>
      <c r="AN857" s="799">
        <f t="shared" si="3172"/>
        <v>0</v>
      </c>
      <c r="AO857" s="799">
        <f t="shared" si="3172"/>
        <v>0</v>
      </c>
      <c r="AP857" s="799">
        <f t="shared" si="3172"/>
        <v>0</v>
      </c>
      <c r="AQ857" s="799">
        <f t="shared" si="3172"/>
        <v>0</v>
      </c>
      <c r="AR857" s="799">
        <f t="shared" si="3172"/>
        <v>0</v>
      </c>
      <c r="AS857" s="799">
        <f t="shared" si="3172"/>
        <v>0</v>
      </c>
      <c r="AT857" s="799">
        <f t="shared" si="3172"/>
        <v>0</v>
      </c>
      <c r="AU857" s="799">
        <f t="shared" si="3172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3">SUM(BD664)</f>
        <v>0</v>
      </c>
      <c r="BE857" s="799">
        <f t="shared" si="3173"/>
        <v>0</v>
      </c>
      <c r="BF857" s="799">
        <f t="shared" si="3173"/>
        <v>0</v>
      </c>
      <c r="BG857" s="799">
        <f t="shared" si="3173"/>
        <v>0</v>
      </c>
      <c r="BH857" s="799">
        <f t="shared" si="3173"/>
        <v>0</v>
      </c>
      <c r="BI857" s="799">
        <f t="shared" si="3173"/>
        <v>0</v>
      </c>
      <c r="BJ857" s="799">
        <f t="shared" si="3173"/>
        <v>0</v>
      </c>
      <c r="BK857" s="799">
        <f t="shared" si="3173"/>
        <v>0</v>
      </c>
      <c r="BL857" s="799">
        <f t="shared" si="3173"/>
        <v>0</v>
      </c>
      <c r="BM857" s="799">
        <f t="shared" si="3173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5"/>
        <v>0</v>
      </c>
      <c r="CF857" s="1326">
        <f t="shared" si="3165"/>
        <v>0</v>
      </c>
      <c r="CG857" s="1326">
        <f t="shared" si="3165"/>
        <v>0</v>
      </c>
      <c r="CH857" s="1327">
        <f t="shared" si="3165"/>
        <v>0</v>
      </c>
      <c r="CI857" s="1326">
        <f t="shared" si="3165"/>
        <v>0</v>
      </c>
      <c r="CJ857" s="1326">
        <f t="shared" si="3165"/>
        <v>0</v>
      </c>
      <c r="CK857" s="1326">
        <f t="shared" si="3165"/>
        <v>0</v>
      </c>
      <c r="CL857" s="1326">
        <f t="shared" si="3165"/>
        <v>0</v>
      </c>
      <c r="CM857" s="1325">
        <f t="shared" si="3165"/>
        <v>0</v>
      </c>
      <c r="CN857" s="527" t="str">
        <f t="shared" si="3159"/>
        <v/>
      </c>
      <c r="CO857" s="528" t="str">
        <f t="shared" si="3159"/>
        <v/>
      </c>
      <c r="CP857" s="529" t="str">
        <f t="shared" si="3159"/>
        <v/>
      </c>
      <c r="CQ857" s="529" t="str">
        <f t="shared" si="3159"/>
        <v/>
      </c>
      <c r="CR857" s="529">
        <f t="shared" si="3159"/>
        <v>0</v>
      </c>
      <c r="CS857" s="529">
        <f t="shared" si="3159"/>
        <v>0</v>
      </c>
      <c r="CT857" s="529">
        <f t="shared" si="3159"/>
        <v>0</v>
      </c>
      <c r="CU857" s="530">
        <f t="shared" si="3159"/>
        <v>0</v>
      </c>
      <c r="CV857" s="530">
        <f t="shared" si="3159"/>
        <v>0</v>
      </c>
      <c r="CW857" s="530">
        <f t="shared" si="3159"/>
        <v>0</v>
      </c>
      <c r="CX857" s="529">
        <f t="shared" si="3160"/>
        <v>0</v>
      </c>
      <c r="CY857" s="529">
        <f t="shared" si="3160"/>
        <v>0</v>
      </c>
      <c r="CZ857" s="529">
        <f t="shared" si="3160"/>
        <v>0</v>
      </c>
      <c r="DA857" s="529">
        <f t="shared" si="3160"/>
        <v>0</v>
      </c>
      <c r="DB857" s="529" t="str">
        <f t="shared" si="3160"/>
        <v/>
      </c>
      <c r="DC857" s="528" t="str">
        <f t="shared" si="3160"/>
        <v/>
      </c>
      <c r="DD857" s="527" t="str">
        <f t="shared" si="3160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4">SUM(C455)</f>
        <v>0.21778258453874888</v>
      </c>
      <c r="D859" s="799">
        <f t="shared" si="3174"/>
        <v>0.31457484433374844</v>
      </c>
      <c r="E859" s="799">
        <f t="shared" si="3174"/>
        <v>0.40445337128624798</v>
      </c>
      <c r="F859" s="799">
        <f t="shared" si="3174"/>
        <v>0.35389669987546701</v>
      </c>
      <c r="G859" s="799">
        <f t="shared" si="3174"/>
        <v>0.2123380199252802</v>
      </c>
      <c r="H859" s="799">
        <f t="shared" si="3174"/>
        <v>0.43254041095890411</v>
      </c>
      <c r="I859" s="799">
        <f t="shared" si="3174"/>
        <v>0.23593113325031131</v>
      </c>
      <c r="J859" s="799">
        <f t="shared" si="3174"/>
        <v>0.35389669987546701</v>
      </c>
      <c r="K859" s="799">
        <f t="shared" si="3174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5">SUM(U455)</f>
        <v>0.35389669987546701</v>
      </c>
      <c r="V859" s="799">
        <f t="shared" si="3175"/>
        <v>0.13481779042874933</v>
      </c>
      <c r="W859" s="799">
        <f t="shared" si="3175"/>
        <v>0.20971656288916565</v>
      </c>
      <c r="X859" s="799">
        <f t="shared" si="3175"/>
        <v>0.31457484433374844</v>
      </c>
      <c r="Y859" s="799">
        <f t="shared" si="3175"/>
        <v>0.26963558085749867</v>
      </c>
      <c r="Z859" s="799">
        <f t="shared" si="3175"/>
        <v>0.23593113325031134</v>
      </c>
      <c r="AA859" s="799">
        <f t="shared" si="3175"/>
        <v>0.29491391656288918</v>
      </c>
      <c r="AB859" s="799" t="s">
        <v>947</v>
      </c>
      <c r="AC859" s="799">
        <f t="shared" si="3175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6">SUM(AM455)</f>
        <v>0.40445337128624798</v>
      </c>
      <c r="AN859" s="799">
        <f t="shared" si="3176"/>
        <v>0.262145703611457</v>
      </c>
      <c r="AO859" s="799">
        <f t="shared" si="3176"/>
        <v>0.40445337128624798</v>
      </c>
      <c r="AP859" s="799">
        <f t="shared" si="3176"/>
        <v>0.35389669987546701</v>
      </c>
      <c r="AQ859" s="799">
        <f t="shared" si="3176"/>
        <v>0.29491391656288918</v>
      </c>
      <c r="AR859" s="799">
        <f t="shared" si="3176"/>
        <v>0.26542252490660023</v>
      </c>
      <c r="AS859" s="799">
        <f t="shared" si="3176"/>
        <v>0.262145703611457</v>
      </c>
      <c r="AT859" s="799">
        <f t="shared" si="3176"/>
        <v>0.262145703611457</v>
      </c>
      <c r="AU859" s="799">
        <f t="shared" si="3176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7">SUM(BE455)</f>
        <v>0</v>
      </c>
      <c r="BF859" s="799">
        <f t="shared" si="3177"/>
        <v>0</v>
      </c>
      <c r="BG859" s="799">
        <f t="shared" si="3177"/>
        <v>0</v>
      </c>
      <c r="BH859" s="799">
        <f t="shared" si="3177"/>
        <v>0</v>
      </c>
      <c r="BI859" s="799">
        <f t="shared" si="3177"/>
        <v>0</v>
      </c>
      <c r="BJ859" s="799">
        <f t="shared" si="3177"/>
        <v>0</v>
      </c>
      <c r="BK859" s="799">
        <f t="shared" si="3177"/>
        <v>0</v>
      </c>
      <c r="BL859" s="799">
        <f t="shared" si="3177"/>
        <v>0</v>
      </c>
      <c r="BM859" s="799">
        <f t="shared" si="3177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8">SUM(BV455)</f>
        <v>0.35389669987546701</v>
      </c>
      <c r="BW859" s="799">
        <f t="shared" si="3178"/>
        <v>0.29491391656288918</v>
      </c>
      <c r="BX859" s="799">
        <f t="shared" si="3178"/>
        <v>0.33704447607187332</v>
      </c>
      <c r="BY859" s="799">
        <f t="shared" si="3178"/>
        <v>0</v>
      </c>
      <c r="BZ859" s="613">
        <f t="shared" ref="BZ859:BZ887" si="3179">IF(DE859&lt;3,"",(SUM(B859:R859)-MIN(B859:R859)-MAX(B859:R859))/(DE859-2))</f>
        <v>0.30977844217426409</v>
      </c>
      <c r="CA859" s="613">
        <f t="shared" ref="CA859:CA887" si="3180">IF(DF859&lt;3,"",(SUM(T859:AJ859)-MIN(T859:AJ859)-MAX(T859:AJ859))/(DF859-2))</f>
        <v>0.29036649109207818</v>
      </c>
      <c r="CB859" s="613">
        <f t="shared" ref="CB859:CB887" si="3181">IF(DG859&lt;3,"",(SUM(AL859:BB859)-MIN(AL859:BB859)-MAX(AL859:BB859))/(DG859-2))</f>
        <v>0.32025076693426441</v>
      </c>
      <c r="CC859" s="682">
        <f t="shared" ref="CC859:CC887" si="3182">IF(DH859&lt;3,"",(SUM(BD859:BT859)-MIN(BD859:BT859)-MAX(BD859:BT859))/(DH859-2))</f>
        <v>0</v>
      </c>
      <c r="CD859" s="1325">
        <f t="shared" ref="CD859:CM874" si="318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3"/>
        <v>0.262145703611457</v>
      </c>
      <c r="CF859" s="1326">
        <f t="shared" si="3183"/>
        <v>0.262145703611457</v>
      </c>
      <c r="CG859" s="1326">
        <f t="shared" si="3183"/>
        <v>0.26542252490660023</v>
      </c>
      <c r="CH859" s="1327">
        <f t="shared" si="3183"/>
        <v>0.29491391656288918</v>
      </c>
      <c r="CI859" s="1326">
        <f t="shared" si="3183"/>
        <v>0.31457484433374849</v>
      </c>
      <c r="CJ859" s="1326">
        <f t="shared" si="3183"/>
        <v>0.35389669987546701</v>
      </c>
      <c r="CK859" s="1326">
        <f t="shared" si="3183"/>
        <v>0.40445337128624798</v>
      </c>
      <c r="CL859" s="1326">
        <f t="shared" si="3183"/>
        <v>0.40445337128624798</v>
      </c>
      <c r="CM859" s="1325">
        <f t="shared" si="3183"/>
        <v>0.40445337128624798</v>
      </c>
      <c r="CN859" s="1392" t="str">
        <f t="shared" ref="CN859:DC874" si="3184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4"/>
        <v/>
      </c>
      <c r="CP859" s="1336" t="str">
        <f t="shared" si="3184"/>
        <v/>
      </c>
      <c r="CQ859" s="1336" t="str">
        <f t="shared" si="3184"/>
        <v/>
      </c>
      <c r="CR859" s="1336">
        <f t="shared" si="3184"/>
        <v>0</v>
      </c>
      <c r="CS859" s="1336">
        <f t="shared" si="3184"/>
        <v>0</v>
      </c>
      <c r="CT859" s="1336">
        <f t="shared" si="3184"/>
        <v>0</v>
      </c>
      <c r="CU859" s="1337">
        <f t="shared" si="3184"/>
        <v>0</v>
      </c>
      <c r="CV859" s="1337">
        <f t="shared" si="3184"/>
        <v>0</v>
      </c>
      <c r="CW859" s="1337">
        <f t="shared" si="3184"/>
        <v>0</v>
      </c>
      <c r="CX859" s="1336">
        <f t="shared" si="3184"/>
        <v>0</v>
      </c>
      <c r="CY859" s="1336">
        <f t="shared" si="3184"/>
        <v>0</v>
      </c>
      <c r="CZ859" s="1336">
        <f t="shared" si="3184"/>
        <v>0</v>
      </c>
      <c r="DA859" s="1336">
        <f t="shared" si="3184"/>
        <v>0</v>
      </c>
      <c r="DB859" s="1336" t="str">
        <f t="shared" si="3184"/>
        <v/>
      </c>
      <c r="DC859" s="1335" t="str">
        <f t="shared" si="3184"/>
        <v/>
      </c>
      <c r="DD859" s="1392" t="str">
        <f t="shared" ref="DD859:DD887" si="3185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6">COUNT(B859:R859)</f>
        <v>10</v>
      </c>
      <c r="DF859" s="98">
        <f t="shared" ref="DF859:DF887" si="3187">COUNT(T859:AJ859)</f>
        <v>9</v>
      </c>
      <c r="DG859" s="98">
        <f t="shared" ref="DG859:DG887" si="3188">COUNT(AL859:BB859)</f>
        <v>10</v>
      </c>
      <c r="DH859" s="98">
        <f t="shared" ref="DH859:DH887" si="3189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0">SUM(C464)</f>
        <v>4.3676838777660688E-2</v>
      </c>
      <c r="D860" s="799">
        <f t="shared" si="3190"/>
        <v>3.1544383561643831E-2</v>
      </c>
      <c r="E860" s="799">
        <f t="shared" si="3190"/>
        <v>0</v>
      </c>
      <c r="F860" s="799">
        <f t="shared" si="3190"/>
        <v>0</v>
      </c>
      <c r="G860" s="799">
        <f t="shared" si="3190"/>
        <v>0</v>
      </c>
      <c r="H860" s="799">
        <f t="shared" si="3190"/>
        <v>0</v>
      </c>
      <c r="I860" s="799">
        <f t="shared" si="3190"/>
        <v>4.731657534246575E-2</v>
      </c>
      <c r="J860" s="799">
        <f t="shared" si="3190"/>
        <v>0</v>
      </c>
      <c r="K860" s="799">
        <f t="shared" si="3190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1">SUM(T464)</f>
        <v>0</v>
      </c>
      <c r="U860" s="799">
        <f t="shared" si="3191"/>
        <v>7.0974863013698625E-2</v>
      </c>
      <c r="V860" s="799">
        <f t="shared" si="3191"/>
        <v>8.111412915851271E-2</v>
      </c>
      <c r="W860" s="799">
        <f t="shared" si="3191"/>
        <v>0</v>
      </c>
      <c r="X860" s="799">
        <f t="shared" si="3191"/>
        <v>0</v>
      </c>
      <c r="Y860" s="799">
        <f t="shared" si="3191"/>
        <v>6.759510763209392E-2</v>
      </c>
      <c r="Z860" s="799">
        <f t="shared" si="3191"/>
        <v>8.111412915851271E-2</v>
      </c>
      <c r="AA860" s="799">
        <f t="shared" si="3191"/>
        <v>7.0974863013698625E-2</v>
      </c>
      <c r="AB860" s="799">
        <f t="shared" si="3191"/>
        <v>8.111412915851271E-2</v>
      </c>
      <c r="AC860" s="799">
        <f t="shared" si="3191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2">SUM(AL464)</f>
        <v>3.9430479452054794E-2</v>
      </c>
      <c r="AM860" s="799">
        <f t="shared" si="3192"/>
        <v>8.111412915851271E-2</v>
      </c>
      <c r="AN860" s="799">
        <f t="shared" si="3192"/>
        <v>6.3088767123287662E-2</v>
      </c>
      <c r="AO860" s="799">
        <f t="shared" si="3192"/>
        <v>0</v>
      </c>
      <c r="AP860" s="799">
        <f t="shared" si="3192"/>
        <v>7.0974863013698625E-2</v>
      </c>
      <c r="AQ860" s="799">
        <f t="shared" si="3192"/>
        <v>3.5487431506849312E-2</v>
      </c>
      <c r="AR860" s="799">
        <f t="shared" si="3192"/>
        <v>7.0974863013698625E-2</v>
      </c>
      <c r="AS860" s="799">
        <f t="shared" si="3192"/>
        <v>6.3088767123287662E-2</v>
      </c>
      <c r="AT860" s="799">
        <f t="shared" si="3192"/>
        <v>0</v>
      </c>
      <c r="AU860" s="799">
        <f t="shared" si="3192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3">SUM(BD464)</f>
        <v>0</v>
      </c>
      <c r="BE860" s="799">
        <f t="shared" si="3193"/>
        <v>0</v>
      </c>
      <c r="BF860" s="799">
        <f t="shared" si="3193"/>
        <v>0</v>
      </c>
      <c r="BG860" s="799">
        <f t="shared" si="3193"/>
        <v>0</v>
      </c>
      <c r="BH860" s="799">
        <f t="shared" si="3193"/>
        <v>0</v>
      </c>
      <c r="BI860" s="799">
        <f t="shared" si="3193"/>
        <v>0</v>
      </c>
      <c r="BJ860" s="799">
        <f t="shared" si="3193"/>
        <v>0</v>
      </c>
      <c r="BK860" s="799">
        <f t="shared" si="3193"/>
        <v>0</v>
      </c>
      <c r="BL860" s="799">
        <f t="shared" si="3193"/>
        <v>0</v>
      </c>
      <c r="BM860" s="799">
        <f t="shared" si="3193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4">SUM(BV464)</f>
        <v>7.0974863013698625E-2</v>
      </c>
      <c r="BW860" s="799">
        <f t="shared" si="3194"/>
        <v>7.0974863013698625E-2</v>
      </c>
      <c r="BX860" s="799">
        <f t="shared" si="3194"/>
        <v>6.0835596868884532E-2</v>
      </c>
      <c r="BY860" s="799">
        <f t="shared" si="3194"/>
        <v>0</v>
      </c>
      <c r="BZ860" s="613">
        <f t="shared" si="3179"/>
        <v>2.2414711011591149E-2</v>
      </c>
      <c r="CA860" s="613">
        <f t="shared" si="3180"/>
        <v>4.6471636497064567E-2</v>
      </c>
      <c r="CB860" s="613">
        <f t="shared" si="3181"/>
        <v>5.3019912548923673E-2</v>
      </c>
      <c r="CC860" s="682">
        <f t="shared" si="3182"/>
        <v>0</v>
      </c>
      <c r="CD860" s="1325">
        <f t="shared" si="3183"/>
        <v>0</v>
      </c>
      <c r="CE860" s="1326">
        <f t="shared" si="3183"/>
        <v>0</v>
      </c>
      <c r="CF860" s="1326">
        <f t="shared" si="3183"/>
        <v>3.5487431506849312E-2</v>
      </c>
      <c r="CG860" s="1326">
        <f t="shared" si="3183"/>
        <v>3.9430479452054794E-2</v>
      </c>
      <c r="CH860" s="1327">
        <f t="shared" si="3183"/>
        <v>6.3088767123287662E-2</v>
      </c>
      <c r="CI860" s="1326">
        <f t="shared" si="3183"/>
        <v>6.3088767123287662E-2</v>
      </c>
      <c r="CJ860" s="1326">
        <f t="shared" si="3183"/>
        <v>7.0974863013698625E-2</v>
      </c>
      <c r="CK860" s="1326">
        <f t="shared" si="3183"/>
        <v>7.0974863013698625E-2</v>
      </c>
      <c r="CL860" s="1326">
        <f t="shared" si="3183"/>
        <v>8.111412915851271E-2</v>
      </c>
      <c r="CM860" s="1325">
        <f t="shared" si="3183"/>
        <v>8.111412915851271E-2</v>
      </c>
      <c r="CN860" s="1392" t="str">
        <f t="shared" si="3184"/>
        <v/>
      </c>
      <c r="CO860" s="1335" t="str">
        <f t="shared" si="3184"/>
        <v/>
      </c>
      <c r="CP860" s="1336" t="str">
        <f t="shared" si="3184"/>
        <v/>
      </c>
      <c r="CQ860" s="1336" t="str">
        <f t="shared" si="3184"/>
        <v/>
      </c>
      <c r="CR860" s="1336">
        <f t="shared" si="3184"/>
        <v>0</v>
      </c>
      <c r="CS860" s="1336">
        <f t="shared" si="3184"/>
        <v>0</v>
      </c>
      <c r="CT860" s="1336">
        <f t="shared" si="3184"/>
        <v>0</v>
      </c>
      <c r="CU860" s="1337">
        <f t="shared" si="3184"/>
        <v>0</v>
      </c>
      <c r="CV860" s="1337">
        <f t="shared" si="3184"/>
        <v>0</v>
      </c>
      <c r="CW860" s="1337">
        <f t="shared" si="3184"/>
        <v>0</v>
      </c>
      <c r="CX860" s="1336">
        <f t="shared" si="3184"/>
        <v>0</v>
      </c>
      <c r="CY860" s="1336">
        <f t="shared" si="3184"/>
        <v>0</v>
      </c>
      <c r="CZ860" s="1336">
        <f t="shared" si="3184"/>
        <v>0</v>
      </c>
      <c r="DA860" s="1336">
        <f t="shared" si="3184"/>
        <v>0</v>
      </c>
      <c r="DB860" s="1336" t="str">
        <f t="shared" si="3184"/>
        <v/>
      </c>
      <c r="DC860" s="1335" t="str">
        <f t="shared" si="3184"/>
        <v/>
      </c>
      <c r="DD860" s="1392" t="str">
        <f t="shared" si="3185"/>
        <v/>
      </c>
      <c r="DE860" s="644">
        <f t="shared" si="3186"/>
        <v>10</v>
      </c>
      <c r="DF860" s="98">
        <f t="shared" si="3187"/>
        <v>10</v>
      </c>
      <c r="DG860" s="98">
        <f t="shared" si="3188"/>
        <v>10</v>
      </c>
      <c r="DH860" s="98">
        <f t="shared" si="3189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5">SUM(C473)</f>
        <v>4.2593941948462492E-2</v>
      </c>
      <c r="D861" s="799">
        <f t="shared" si="3195"/>
        <v>6.1524582814445818E-2</v>
      </c>
      <c r="E861" s="799">
        <f t="shared" si="3195"/>
        <v>7.9103035047144624E-2</v>
      </c>
      <c r="F861" s="799">
        <f t="shared" si="3195"/>
        <v>0.13843031133250311</v>
      </c>
      <c r="G861" s="799">
        <f t="shared" si="3195"/>
        <v>5.5372124533001242E-2</v>
      </c>
      <c r="H861" s="799">
        <f t="shared" si="3195"/>
        <v>9.2286874221668744E-2</v>
      </c>
      <c r="I861" s="799">
        <f t="shared" si="3195"/>
        <v>4.6143437110834372E-2</v>
      </c>
      <c r="J861" s="799">
        <f t="shared" si="3195"/>
        <v>6.9215155666251554E-2</v>
      </c>
      <c r="K861" s="799">
        <f t="shared" si="3195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6">SUM(U473)</f>
        <v>2.3071718555417186E-2</v>
      </c>
      <c r="V861" s="799">
        <f t="shared" si="3196"/>
        <v>7.9103035047144624E-2</v>
      </c>
      <c r="W861" s="799">
        <f t="shared" si="3196"/>
        <v>6.1524582814445818E-2</v>
      </c>
      <c r="X861" s="799">
        <f t="shared" si="3196"/>
        <v>6.1524582814445818E-2</v>
      </c>
      <c r="Y861" s="799">
        <f t="shared" si="3196"/>
        <v>7.9103035047144624E-2</v>
      </c>
      <c r="Z861" s="799">
        <f t="shared" si="3196"/>
        <v>7.9103035047144624E-2</v>
      </c>
      <c r="AA861" s="799">
        <f t="shared" si="3196"/>
        <v>6.9215155666251554E-2</v>
      </c>
      <c r="AB861" s="799">
        <f t="shared" si="3196"/>
        <v>7.9103035047144624E-2</v>
      </c>
      <c r="AC861" s="799">
        <f t="shared" si="3196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7">SUM(AM473)</f>
        <v>0.15820607009428925</v>
      </c>
      <c r="AN861" s="799">
        <f t="shared" si="3197"/>
        <v>6.1524582814445818E-2</v>
      </c>
      <c r="AO861" s="799">
        <f t="shared" si="3197"/>
        <v>7.9103035047144624E-2</v>
      </c>
      <c r="AP861" s="799">
        <f t="shared" si="3197"/>
        <v>6.9215155666251554E-2</v>
      </c>
      <c r="AQ861" s="799">
        <f t="shared" si="3197"/>
        <v>6.9215155666251554E-2</v>
      </c>
      <c r="AR861" s="799">
        <f t="shared" si="3197"/>
        <v>6.9215155666251554E-2</v>
      </c>
      <c r="AS861" s="799">
        <f t="shared" si="3197"/>
        <v>0.12304916562889164</v>
      </c>
      <c r="AT861" s="799">
        <f t="shared" si="3197"/>
        <v>6.1524582814445818E-2</v>
      </c>
      <c r="AU861" s="799">
        <f t="shared" si="3197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8">SUM(BE473)</f>
        <v>0</v>
      </c>
      <c r="BF861" s="799">
        <f t="shared" si="3198"/>
        <v>0</v>
      </c>
      <c r="BG861" s="799">
        <f t="shared" si="3198"/>
        <v>0</v>
      </c>
      <c r="BH861" s="799">
        <f t="shared" si="3198"/>
        <v>0</v>
      </c>
      <c r="BI861" s="799">
        <f t="shared" si="3198"/>
        <v>0</v>
      </c>
      <c r="BJ861" s="799">
        <f t="shared" si="3198"/>
        <v>0</v>
      </c>
      <c r="BK861" s="799">
        <f t="shared" si="3198"/>
        <v>0</v>
      </c>
      <c r="BL861" s="799">
        <f t="shared" si="3198"/>
        <v>0</v>
      </c>
      <c r="BM861" s="799">
        <f t="shared" si="3198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9">SUM(BV473)</f>
        <v>6.9215155666251554E-2</v>
      </c>
      <c r="BW861" s="799">
        <f t="shared" si="3199"/>
        <v>6.9215155666251554E-2</v>
      </c>
      <c r="BX861" s="799">
        <f t="shared" si="3199"/>
        <v>7.9103035047144624E-2</v>
      </c>
      <c r="BY861" s="799">
        <f t="shared" si="3199"/>
        <v>0</v>
      </c>
      <c r="BZ861" s="613">
        <f t="shared" si="3179"/>
        <v>6.5067739592599178E-2</v>
      </c>
      <c r="CA861" s="613">
        <f t="shared" si="3180"/>
        <v>7.2236452143746674E-2</v>
      </c>
      <c r="CB861" s="613">
        <f t="shared" si="3181"/>
        <v>7.8416376756804851E-2</v>
      </c>
      <c r="CC861" s="682">
        <f t="shared" si="3182"/>
        <v>0</v>
      </c>
      <c r="CD861" s="1325">
        <f t="shared" si="3183"/>
        <v>6.1524582814445818E-2</v>
      </c>
      <c r="CE861" s="1326">
        <f t="shared" si="3183"/>
        <v>6.1524582814445818E-2</v>
      </c>
      <c r="CF861" s="1326">
        <f t="shared" si="3183"/>
        <v>6.9215155666251554E-2</v>
      </c>
      <c r="CG861" s="1326">
        <f t="shared" si="3183"/>
        <v>6.9215155666251554E-2</v>
      </c>
      <c r="CH861" s="1327">
        <f t="shared" si="3183"/>
        <v>6.9215155666251554E-2</v>
      </c>
      <c r="CI861" s="1326">
        <f t="shared" si="3183"/>
        <v>7.6905728518057284E-2</v>
      </c>
      <c r="CJ861" s="1326">
        <f t="shared" si="3183"/>
        <v>7.9103035047144624E-2</v>
      </c>
      <c r="CK861" s="1326">
        <f t="shared" si="3183"/>
        <v>7.9103035047144624E-2</v>
      </c>
      <c r="CL861" s="1326">
        <f t="shared" si="3183"/>
        <v>0.12304916562889164</v>
      </c>
      <c r="CM861" s="1325">
        <f t="shared" si="3183"/>
        <v>0.15820607009428925</v>
      </c>
      <c r="CN861" s="1392" t="str">
        <f t="shared" si="3184"/>
        <v/>
      </c>
      <c r="CO861" s="1335" t="str">
        <f t="shared" si="3184"/>
        <v/>
      </c>
      <c r="CP861" s="1336" t="str">
        <f t="shared" si="3184"/>
        <v/>
      </c>
      <c r="CQ861" s="1336" t="str">
        <f t="shared" si="3184"/>
        <v/>
      </c>
      <c r="CR861" s="1336">
        <f t="shared" si="3184"/>
        <v>0</v>
      </c>
      <c r="CS861" s="1336">
        <f t="shared" si="3184"/>
        <v>0</v>
      </c>
      <c r="CT861" s="1336">
        <f t="shared" si="3184"/>
        <v>0</v>
      </c>
      <c r="CU861" s="1337">
        <f t="shared" si="3184"/>
        <v>0</v>
      </c>
      <c r="CV861" s="1337">
        <f t="shared" si="3184"/>
        <v>0</v>
      </c>
      <c r="CW861" s="1337">
        <f t="shared" si="3184"/>
        <v>0</v>
      </c>
      <c r="CX861" s="1336">
        <f t="shared" si="3184"/>
        <v>0</v>
      </c>
      <c r="CY861" s="1336">
        <f t="shared" si="3184"/>
        <v>0</v>
      </c>
      <c r="CZ861" s="1336">
        <f t="shared" si="3184"/>
        <v>0</v>
      </c>
      <c r="DA861" s="1336">
        <f t="shared" si="3184"/>
        <v>0</v>
      </c>
      <c r="DB861" s="1336" t="str">
        <f t="shared" si="3184"/>
        <v/>
      </c>
      <c r="DC861" s="1335" t="str">
        <f t="shared" si="3184"/>
        <v/>
      </c>
      <c r="DD861" s="1392" t="str">
        <f t="shared" si="3185"/>
        <v/>
      </c>
      <c r="DE861" s="644">
        <f t="shared" si="3186"/>
        <v>10</v>
      </c>
      <c r="DF861" s="98">
        <f t="shared" si="3187"/>
        <v>10</v>
      </c>
      <c r="DG861" s="98">
        <f t="shared" si="3188"/>
        <v>10</v>
      </c>
      <c r="DH861" s="98">
        <f t="shared" si="3189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0">SUM(C482)</f>
        <v>9.0241402433183255E-3</v>
      </c>
      <c r="D862" s="799">
        <f t="shared" si="3200"/>
        <v>1.3034869240348693E-2</v>
      </c>
      <c r="E862" s="799">
        <f t="shared" si="3200"/>
        <v>1.6759117594734033E-2</v>
      </c>
      <c r="F862" s="799">
        <f t="shared" si="3200"/>
        <v>9.7761519302615191E-3</v>
      </c>
      <c r="G862" s="799">
        <f t="shared" si="3200"/>
        <v>1.1731382316313821E-2</v>
      </c>
      <c r="H862" s="799">
        <f t="shared" si="3200"/>
        <v>1.9552303860523038E-2</v>
      </c>
      <c r="I862" s="799">
        <f t="shared" si="3200"/>
        <v>0</v>
      </c>
      <c r="J862" s="799">
        <f t="shared" si="3200"/>
        <v>1.4664227895392278E-2</v>
      </c>
      <c r="K862" s="799">
        <f t="shared" si="3200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1">SUM(T482)</f>
        <v>1.6759117594734033E-2</v>
      </c>
      <c r="U862" s="799">
        <f t="shared" si="3201"/>
        <v>2.9328455790784556E-2</v>
      </c>
      <c r="V862" s="799">
        <f t="shared" si="3201"/>
        <v>1.6759117594734033E-2</v>
      </c>
      <c r="W862" s="799">
        <f t="shared" si="3201"/>
        <v>1.3034869240348693E-2</v>
      </c>
      <c r="X862" s="799">
        <f t="shared" si="3201"/>
        <v>8.6899128268991283E-3</v>
      </c>
      <c r="Y862" s="799">
        <f t="shared" si="3201"/>
        <v>1.6759117594734033E-2</v>
      </c>
      <c r="Z862" s="799">
        <f t="shared" si="3201"/>
        <v>8.3795587973670167E-3</v>
      </c>
      <c r="AA862" s="799">
        <f t="shared" si="3201"/>
        <v>1.4664227895392278E-2</v>
      </c>
      <c r="AB862" s="799">
        <f t="shared" si="3201"/>
        <v>1.6759117594734033E-2</v>
      </c>
      <c r="AC862" s="799">
        <f t="shared" si="3201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2">SUM(AL482)</f>
        <v>1.6293586550435866E-2</v>
      </c>
      <c r="AM862" s="799">
        <f t="shared" si="3202"/>
        <v>1.6759117594734033E-2</v>
      </c>
      <c r="AN862" s="799">
        <f t="shared" si="3202"/>
        <v>2.6069738480697387E-2</v>
      </c>
      <c r="AO862" s="799">
        <f t="shared" si="3202"/>
        <v>1.6759117594734033E-2</v>
      </c>
      <c r="AP862" s="799">
        <f t="shared" si="3202"/>
        <v>1.4664227895392278E-2</v>
      </c>
      <c r="AQ862" s="799">
        <f t="shared" si="3202"/>
        <v>2.9328455790784556E-2</v>
      </c>
      <c r="AR862" s="799">
        <f t="shared" si="3202"/>
        <v>2.9328455790784556E-2</v>
      </c>
      <c r="AS862" s="799">
        <f t="shared" si="3202"/>
        <v>1.3034869240348693E-2</v>
      </c>
      <c r="AT862" s="799">
        <f t="shared" si="3202"/>
        <v>1.3034869240348693E-2</v>
      </c>
      <c r="AU862" s="799">
        <f t="shared" si="3202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3">SUM(BD482)</f>
        <v>0</v>
      </c>
      <c r="BE862" s="799">
        <f t="shared" si="3203"/>
        <v>0</v>
      </c>
      <c r="BF862" s="799">
        <f t="shared" si="3203"/>
        <v>0</v>
      </c>
      <c r="BG862" s="799">
        <f t="shared" si="3203"/>
        <v>0</v>
      </c>
      <c r="BH862" s="799">
        <f t="shared" si="3203"/>
        <v>0</v>
      </c>
      <c r="BI862" s="799">
        <f t="shared" si="3203"/>
        <v>0</v>
      </c>
      <c r="BJ862" s="799">
        <f t="shared" si="3203"/>
        <v>0</v>
      </c>
      <c r="BK862" s="799">
        <f t="shared" si="3203"/>
        <v>0</v>
      </c>
      <c r="BL862" s="799">
        <f t="shared" si="3203"/>
        <v>0</v>
      </c>
      <c r="BM862" s="799">
        <f t="shared" si="3203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4">SUM(BV482)</f>
        <v>1.4664227895392278E-2</v>
      </c>
      <c r="BW862" s="799">
        <f t="shared" si="3204"/>
        <v>1.4664227895392278E-2</v>
      </c>
      <c r="BX862" s="799">
        <f t="shared" si="3204"/>
        <v>1.6759117594734033E-2</v>
      </c>
      <c r="BY862" s="799">
        <f t="shared" si="3204"/>
        <v>0</v>
      </c>
      <c r="BZ862" s="613">
        <f t="shared" si="3179"/>
        <v>1.100309480758967E-2</v>
      </c>
      <c r="CA862" s="613">
        <f t="shared" si="3180"/>
        <v>1.4608461155710725E-2</v>
      </c>
      <c r="CB862" s="613">
        <f t="shared" si="3181"/>
        <v>1.8708528842732608E-2</v>
      </c>
      <c r="CC862" s="682">
        <f t="shared" si="3182"/>
        <v>0</v>
      </c>
      <c r="CD862" s="1325">
        <f t="shared" si="3183"/>
        <v>1.3034869240348693E-2</v>
      </c>
      <c r="CE862" s="1326">
        <f t="shared" si="3183"/>
        <v>1.3034869240348693E-2</v>
      </c>
      <c r="CF862" s="1326">
        <f t="shared" si="3183"/>
        <v>1.4664227895392278E-2</v>
      </c>
      <c r="CG862" s="1326">
        <f t="shared" si="3183"/>
        <v>1.6293586550435866E-2</v>
      </c>
      <c r="CH862" s="1327">
        <f t="shared" si="3183"/>
        <v>1.6759117594734033E-2</v>
      </c>
      <c r="CI862" s="1326">
        <f t="shared" si="3183"/>
        <v>1.6759117594734033E-2</v>
      </c>
      <c r="CJ862" s="1326">
        <f t="shared" si="3183"/>
        <v>1.6759117594734033E-2</v>
      </c>
      <c r="CK862" s="1326">
        <f t="shared" si="3183"/>
        <v>2.6069738480697387E-2</v>
      </c>
      <c r="CL862" s="1326">
        <f t="shared" si="3183"/>
        <v>2.9328455790784556E-2</v>
      </c>
      <c r="CM862" s="1325">
        <f t="shared" si="3183"/>
        <v>2.9328455790784556E-2</v>
      </c>
      <c r="CN862" s="1392" t="str">
        <f t="shared" si="3184"/>
        <v/>
      </c>
      <c r="CO862" s="1335" t="str">
        <f t="shared" si="3184"/>
        <v/>
      </c>
      <c r="CP862" s="1336" t="str">
        <f t="shared" si="3184"/>
        <v/>
      </c>
      <c r="CQ862" s="1336" t="str">
        <f t="shared" si="3184"/>
        <v/>
      </c>
      <c r="CR862" s="1336">
        <f t="shared" si="3184"/>
        <v>0</v>
      </c>
      <c r="CS862" s="1336">
        <f t="shared" si="3184"/>
        <v>0</v>
      </c>
      <c r="CT862" s="1336">
        <f t="shared" si="3184"/>
        <v>0</v>
      </c>
      <c r="CU862" s="1337">
        <f t="shared" si="3184"/>
        <v>0</v>
      </c>
      <c r="CV862" s="1337">
        <f t="shared" si="3184"/>
        <v>0</v>
      </c>
      <c r="CW862" s="1337">
        <f t="shared" si="3184"/>
        <v>0</v>
      </c>
      <c r="CX862" s="1336">
        <f t="shared" si="3184"/>
        <v>0</v>
      </c>
      <c r="CY862" s="1336">
        <f t="shared" si="3184"/>
        <v>0</v>
      </c>
      <c r="CZ862" s="1336">
        <f t="shared" si="3184"/>
        <v>0</v>
      </c>
      <c r="DA862" s="1336">
        <f t="shared" si="3184"/>
        <v>0</v>
      </c>
      <c r="DB862" s="1336" t="str">
        <f t="shared" si="3184"/>
        <v/>
      </c>
      <c r="DC862" s="1335" t="str">
        <f t="shared" si="3184"/>
        <v/>
      </c>
      <c r="DD862" s="1392" t="str">
        <f t="shared" si="3185"/>
        <v/>
      </c>
      <c r="DE862" s="644">
        <f t="shared" si="3186"/>
        <v>10</v>
      </c>
      <c r="DF862" s="98">
        <f t="shared" si="3187"/>
        <v>10</v>
      </c>
      <c r="DG862" s="98">
        <f t="shared" si="3188"/>
        <v>10</v>
      </c>
      <c r="DH862" s="98">
        <f t="shared" si="3189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5">SUM(C491)</f>
        <v>4.0933500143691915E-3</v>
      </c>
      <c r="D863" s="799">
        <f t="shared" si="3205"/>
        <v>5.9126166874221651E-3</v>
      </c>
      <c r="E863" s="799">
        <f t="shared" si="3205"/>
        <v>0</v>
      </c>
      <c r="F863" s="799">
        <f t="shared" si="3205"/>
        <v>6.6516937733499364E-3</v>
      </c>
      <c r="G863" s="799">
        <f t="shared" si="3205"/>
        <v>7.9820325280199247E-3</v>
      </c>
      <c r="H863" s="799">
        <f t="shared" si="3205"/>
        <v>0</v>
      </c>
      <c r="I863" s="799">
        <f t="shared" si="3205"/>
        <v>0</v>
      </c>
      <c r="J863" s="799">
        <f t="shared" si="3205"/>
        <v>0</v>
      </c>
      <c r="K863" s="799">
        <f t="shared" si="3205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6">SUM(U491)</f>
        <v>9.9775406600249045E-3</v>
      </c>
      <c r="V863" s="799">
        <f t="shared" si="3206"/>
        <v>3.800967870485678E-3</v>
      </c>
      <c r="W863" s="799">
        <f t="shared" si="3206"/>
        <v>5.9126166874221651E-3</v>
      </c>
      <c r="X863" s="799">
        <f t="shared" si="3206"/>
        <v>5.9126166874221651E-3</v>
      </c>
      <c r="Y863" s="799">
        <f t="shared" si="3206"/>
        <v>1.1402903611457035E-2</v>
      </c>
      <c r="Z863" s="799">
        <f t="shared" si="3206"/>
        <v>3.800967870485678E-3</v>
      </c>
      <c r="AA863" s="799">
        <f t="shared" si="3206"/>
        <v>6.6516937733499364E-3</v>
      </c>
      <c r="AB863" s="799">
        <f t="shared" si="3206"/>
        <v>1.1402903611457035E-2</v>
      </c>
      <c r="AC863" s="799">
        <f t="shared" si="3206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7">SUM(AM491)</f>
        <v>3.8009678704856782E-2</v>
      </c>
      <c r="AN863" s="799">
        <f t="shared" si="3207"/>
        <v>0</v>
      </c>
      <c r="AO863" s="799">
        <f t="shared" si="3207"/>
        <v>3.0407742963885424E-2</v>
      </c>
      <c r="AP863" s="799">
        <f t="shared" si="3207"/>
        <v>0</v>
      </c>
      <c r="AQ863" s="799">
        <f t="shared" si="3207"/>
        <v>2.6606775093399745E-2</v>
      </c>
      <c r="AR863" s="799">
        <f t="shared" si="3207"/>
        <v>0</v>
      </c>
      <c r="AS863" s="799">
        <f t="shared" si="3207"/>
        <v>2.9563083437110838E-2</v>
      </c>
      <c r="AT863" s="799">
        <f t="shared" si="3207"/>
        <v>0</v>
      </c>
      <c r="AU863" s="799">
        <f t="shared" si="3207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8">SUM(BE491)</f>
        <v>0</v>
      </c>
      <c r="BF863" s="799">
        <f t="shared" si="3208"/>
        <v>0</v>
      </c>
      <c r="BG863" s="799">
        <f t="shared" si="3208"/>
        <v>0</v>
      </c>
      <c r="BH863" s="799">
        <f t="shared" si="3208"/>
        <v>0</v>
      </c>
      <c r="BI863" s="799">
        <f t="shared" si="3208"/>
        <v>0</v>
      </c>
      <c r="BJ863" s="799">
        <f t="shared" si="3208"/>
        <v>0</v>
      </c>
      <c r="BK863" s="799">
        <f t="shared" si="3208"/>
        <v>0</v>
      </c>
      <c r="BL863" s="799">
        <f t="shared" si="3208"/>
        <v>0</v>
      </c>
      <c r="BM863" s="799">
        <f t="shared" si="3208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9">SUM(BV491)</f>
        <v>9.9775406600249045E-3</v>
      </c>
      <c r="BW863" s="799">
        <f t="shared" si="3209"/>
        <v>9.9775406600249045E-3</v>
      </c>
      <c r="BX863" s="799">
        <f t="shared" si="3209"/>
        <v>3.8009678704856782E-2</v>
      </c>
      <c r="BY863" s="799">
        <f t="shared" si="3209"/>
        <v>0</v>
      </c>
      <c r="BZ863" s="613">
        <f t="shared" si="3179"/>
        <v>4.5581157972506932E-3</v>
      </c>
      <c r="CA863" s="613">
        <f t="shared" si="3180"/>
        <v>7.3577763465130733E-3</v>
      </c>
      <c r="CB863" s="613">
        <f t="shared" si="3181"/>
        <v>1.5573410024906599E-2</v>
      </c>
      <c r="CC863" s="682">
        <f t="shared" si="3182"/>
        <v>0</v>
      </c>
      <c r="CD863" s="1325">
        <f t="shared" si="3183"/>
        <v>0</v>
      </c>
      <c r="CE863" s="1326">
        <f t="shared" si="3183"/>
        <v>0</v>
      </c>
      <c r="CF863" s="1326">
        <f t="shared" si="3183"/>
        <v>0</v>
      </c>
      <c r="CG863" s="1326">
        <f t="shared" si="3183"/>
        <v>0</v>
      </c>
      <c r="CH863" s="1327">
        <f t="shared" si="3183"/>
        <v>0</v>
      </c>
      <c r="CI863" s="1326">
        <f t="shared" si="3183"/>
        <v>2.6606775093399745E-2</v>
      </c>
      <c r="CJ863" s="1326">
        <f t="shared" si="3183"/>
        <v>2.9563083437110838E-2</v>
      </c>
      <c r="CK863" s="1326">
        <f t="shared" si="3183"/>
        <v>3.0407742963885424E-2</v>
      </c>
      <c r="CL863" s="1326">
        <f t="shared" si="3183"/>
        <v>3.8009678704856782E-2</v>
      </c>
      <c r="CM863" s="1325">
        <f t="shared" si="3183"/>
        <v>0.11402903611457034</v>
      </c>
      <c r="CN863" s="1392" t="str">
        <f t="shared" si="3184"/>
        <v/>
      </c>
      <c r="CO863" s="1335" t="str">
        <f t="shared" si="3184"/>
        <v/>
      </c>
      <c r="CP863" s="1336" t="str">
        <f t="shared" si="3184"/>
        <v/>
      </c>
      <c r="CQ863" s="1336" t="str">
        <f t="shared" si="3184"/>
        <v/>
      </c>
      <c r="CR863" s="1336">
        <f t="shared" si="3184"/>
        <v>0</v>
      </c>
      <c r="CS863" s="1336">
        <f t="shared" si="3184"/>
        <v>0</v>
      </c>
      <c r="CT863" s="1336">
        <f t="shared" si="3184"/>
        <v>0</v>
      </c>
      <c r="CU863" s="1337">
        <f t="shared" si="3184"/>
        <v>0</v>
      </c>
      <c r="CV863" s="1337">
        <f t="shared" si="3184"/>
        <v>0</v>
      </c>
      <c r="CW863" s="1337">
        <f t="shared" si="3184"/>
        <v>0</v>
      </c>
      <c r="CX863" s="1336">
        <f t="shared" si="3184"/>
        <v>0</v>
      </c>
      <c r="CY863" s="1336">
        <f t="shared" si="3184"/>
        <v>0</v>
      </c>
      <c r="CZ863" s="1336">
        <f t="shared" si="3184"/>
        <v>0</v>
      </c>
      <c r="DA863" s="1336">
        <f t="shared" si="3184"/>
        <v>0</v>
      </c>
      <c r="DB863" s="1336" t="str">
        <f t="shared" si="3184"/>
        <v/>
      </c>
      <c r="DC863" s="1335" t="str">
        <f t="shared" si="3184"/>
        <v/>
      </c>
      <c r="DD863" s="1392" t="str">
        <f t="shared" si="3185"/>
        <v/>
      </c>
      <c r="DE863" s="644">
        <f t="shared" si="3186"/>
        <v>10</v>
      </c>
      <c r="DF863" s="98">
        <f t="shared" si="3187"/>
        <v>10</v>
      </c>
      <c r="DG863" s="98">
        <f t="shared" si="3188"/>
        <v>10</v>
      </c>
      <c r="DH863" s="98">
        <f t="shared" si="3189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0">SUM(C500)</f>
        <v>0</v>
      </c>
      <c r="D864" s="799">
        <f t="shared" si="3210"/>
        <v>0</v>
      </c>
      <c r="E864" s="799">
        <f t="shared" si="3210"/>
        <v>0</v>
      </c>
      <c r="F864" s="799">
        <f t="shared" si="3210"/>
        <v>0</v>
      </c>
      <c r="G864" s="799">
        <f t="shared" si="3210"/>
        <v>0</v>
      </c>
      <c r="H864" s="799">
        <f t="shared" si="3210"/>
        <v>0</v>
      </c>
      <c r="I864" s="799">
        <f t="shared" si="3210"/>
        <v>0</v>
      </c>
      <c r="J864" s="799">
        <f t="shared" si="3210"/>
        <v>0</v>
      </c>
      <c r="K864" s="799">
        <f t="shared" si="3210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1">SUM(T500)</f>
        <v>0</v>
      </c>
      <c r="U864" s="799">
        <f t="shared" si="3211"/>
        <v>0</v>
      </c>
      <c r="V864" s="799">
        <f t="shared" si="3211"/>
        <v>0</v>
      </c>
      <c r="W864" s="799">
        <f t="shared" si="3211"/>
        <v>0</v>
      </c>
      <c r="X864" s="799">
        <f t="shared" si="3211"/>
        <v>0</v>
      </c>
      <c r="Y864" s="799">
        <f t="shared" si="3211"/>
        <v>0</v>
      </c>
      <c r="Z864" s="799">
        <f t="shared" si="3211"/>
        <v>0</v>
      </c>
      <c r="AA864" s="799">
        <f t="shared" si="3211"/>
        <v>0</v>
      </c>
      <c r="AB864" s="799">
        <f t="shared" si="3211"/>
        <v>0</v>
      </c>
      <c r="AC864" s="799">
        <f t="shared" si="3211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2">SUM(AL500)</f>
        <v>0</v>
      </c>
      <c r="AM864" s="799">
        <f t="shared" si="3212"/>
        <v>0</v>
      </c>
      <c r="AN864" s="799">
        <f t="shared" si="3212"/>
        <v>0</v>
      </c>
      <c r="AO864" s="799">
        <f t="shared" si="3212"/>
        <v>0</v>
      </c>
      <c r="AP864" s="799">
        <f t="shared" si="3212"/>
        <v>0</v>
      </c>
      <c r="AQ864" s="799">
        <f t="shared" si="3212"/>
        <v>0</v>
      </c>
      <c r="AR864" s="799">
        <f t="shared" si="3212"/>
        <v>0</v>
      </c>
      <c r="AS864" s="799">
        <f t="shared" si="3212"/>
        <v>0</v>
      </c>
      <c r="AT864" s="799">
        <f t="shared" si="3212"/>
        <v>0</v>
      </c>
      <c r="AU864" s="799">
        <f t="shared" si="3212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3">SUM(BD500)</f>
        <v>0</v>
      </c>
      <c r="BE864" s="799">
        <f t="shared" si="3213"/>
        <v>0</v>
      </c>
      <c r="BF864" s="799">
        <f t="shared" si="3213"/>
        <v>0</v>
      </c>
      <c r="BG864" s="799">
        <f t="shared" si="3213"/>
        <v>0</v>
      </c>
      <c r="BH864" s="799">
        <f t="shared" si="3213"/>
        <v>0</v>
      </c>
      <c r="BI864" s="799">
        <f t="shared" si="3213"/>
        <v>0</v>
      </c>
      <c r="BJ864" s="799">
        <f t="shared" si="3213"/>
        <v>0</v>
      </c>
      <c r="BK864" s="799">
        <f t="shared" si="3213"/>
        <v>0</v>
      </c>
      <c r="BL864" s="799">
        <f t="shared" si="3213"/>
        <v>0</v>
      </c>
      <c r="BM864" s="799">
        <f t="shared" si="3213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4">SUM(BV500)</f>
        <v>0</v>
      </c>
      <c r="BW864" s="799">
        <f t="shared" si="3214"/>
        <v>0</v>
      </c>
      <c r="BX864" s="799">
        <f t="shared" si="3214"/>
        <v>0</v>
      </c>
      <c r="BY864" s="799">
        <f t="shared" si="3214"/>
        <v>0</v>
      </c>
      <c r="BZ864" s="613">
        <f t="shared" si="3179"/>
        <v>0</v>
      </c>
      <c r="CA864" s="613">
        <f t="shared" si="3180"/>
        <v>0</v>
      </c>
      <c r="CB864" s="613">
        <f t="shared" si="3181"/>
        <v>0</v>
      </c>
      <c r="CC864" s="682">
        <f t="shared" si="3182"/>
        <v>0</v>
      </c>
      <c r="CD864" s="1325">
        <f t="shared" si="3183"/>
        <v>0</v>
      </c>
      <c r="CE864" s="1326">
        <f t="shared" si="3183"/>
        <v>0</v>
      </c>
      <c r="CF864" s="1326">
        <f t="shared" si="3183"/>
        <v>0</v>
      </c>
      <c r="CG864" s="1326">
        <f t="shared" si="3183"/>
        <v>0</v>
      </c>
      <c r="CH864" s="1327">
        <f t="shared" si="3183"/>
        <v>0</v>
      </c>
      <c r="CI864" s="1326">
        <f t="shared" si="3183"/>
        <v>0</v>
      </c>
      <c r="CJ864" s="1326">
        <f t="shared" si="3183"/>
        <v>0</v>
      </c>
      <c r="CK864" s="1326">
        <f t="shared" si="3183"/>
        <v>0</v>
      </c>
      <c r="CL864" s="1326">
        <f t="shared" si="3183"/>
        <v>0</v>
      </c>
      <c r="CM864" s="1325">
        <f t="shared" si="3183"/>
        <v>0</v>
      </c>
      <c r="CN864" s="1392" t="str">
        <f t="shared" si="3184"/>
        <v/>
      </c>
      <c r="CO864" s="1335" t="str">
        <f t="shared" si="3184"/>
        <v/>
      </c>
      <c r="CP864" s="1336" t="str">
        <f t="shared" si="3184"/>
        <v/>
      </c>
      <c r="CQ864" s="1336" t="str">
        <f t="shared" si="3184"/>
        <v/>
      </c>
      <c r="CR864" s="1336">
        <f t="shared" si="3184"/>
        <v>0</v>
      </c>
      <c r="CS864" s="1336">
        <f t="shared" si="3184"/>
        <v>0</v>
      </c>
      <c r="CT864" s="1336">
        <f t="shared" si="3184"/>
        <v>0</v>
      </c>
      <c r="CU864" s="1337">
        <f t="shared" si="3184"/>
        <v>0</v>
      </c>
      <c r="CV864" s="1337">
        <f t="shared" si="3184"/>
        <v>0</v>
      </c>
      <c r="CW864" s="1337">
        <f t="shared" si="3184"/>
        <v>0</v>
      </c>
      <c r="CX864" s="1336">
        <f t="shared" si="3184"/>
        <v>0</v>
      </c>
      <c r="CY864" s="1336">
        <f t="shared" si="3184"/>
        <v>0</v>
      </c>
      <c r="CZ864" s="1336">
        <f t="shared" si="3184"/>
        <v>0</v>
      </c>
      <c r="DA864" s="1336">
        <f t="shared" si="3184"/>
        <v>0</v>
      </c>
      <c r="DB864" s="1336" t="str">
        <f t="shared" si="3184"/>
        <v/>
      </c>
      <c r="DC864" s="1335" t="str">
        <f t="shared" si="3184"/>
        <v/>
      </c>
      <c r="DD864" s="1392" t="str">
        <f t="shared" si="3185"/>
        <v/>
      </c>
      <c r="DE864" s="644">
        <f t="shared" si="3186"/>
        <v>10</v>
      </c>
      <c r="DF864" s="98">
        <f t="shared" si="3187"/>
        <v>10</v>
      </c>
      <c r="DG864" s="98">
        <f t="shared" si="3188"/>
        <v>10</v>
      </c>
      <c r="DH864" s="98">
        <f t="shared" si="3189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5">SUM(C506)</f>
        <v>4.8128747964364407E-2</v>
      </c>
      <c r="D865" s="799">
        <f t="shared" si="3215"/>
        <v>0</v>
      </c>
      <c r="E865" s="799">
        <f t="shared" si="3215"/>
        <v>0</v>
      </c>
      <c r="F865" s="799">
        <f t="shared" si="3215"/>
        <v>0</v>
      </c>
      <c r="G865" s="799">
        <f t="shared" si="3215"/>
        <v>0</v>
      </c>
      <c r="H865" s="799">
        <f t="shared" si="3215"/>
        <v>0</v>
      </c>
      <c r="I865" s="799">
        <f t="shared" si="3215"/>
        <v>0</v>
      </c>
      <c r="J865" s="799">
        <f t="shared" si="3215"/>
        <v>0</v>
      </c>
      <c r="K865" s="799">
        <f t="shared" si="3215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6">SUM(U506)</f>
        <v>7.8209215442092153E-2</v>
      </c>
      <c r="V865" s="799">
        <f t="shared" si="3216"/>
        <v>8.9381960505248173E-2</v>
      </c>
      <c r="W865" s="799">
        <f t="shared" si="3216"/>
        <v>6.9519302615193027E-2</v>
      </c>
      <c r="X865" s="799">
        <f t="shared" si="3216"/>
        <v>0</v>
      </c>
      <c r="Y865" s="799">
        <f t="shared" si="3216"/>
        <v>0</v>
      </c>
      <c r="Z865" s="799">
        <f t="shared" si="3216"/>
        <v>0</v>
      </c>
      <c r="AA865" s="799">
        <f t="shared" si="3216"/>
        <v>0</v>
      </c>
      <c r="AB865" s="799">
        <f t="shared" si="3216"/>
        <v>0</v>
      </c>
      <c r="AC865" s="799">
        <f t="shared" si="3216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7">SUM(AM506)</f>
        <v>0</v>
      </c>
      <c r="AN865" s="799">
        <f t="shared" si="3217"/>
        <v>0</v>
      </c>
      <c r="AO865" s="799">
        <f t="shared" si="3217"/>
        <v>0</v>
      </c>
      <c r="AP865" s="799">
        <f t="shared" si="3217"/>
        <v>0</v>
      </c>
      <c r="AQ865" s="799">
        <f t="shared" si="3217"/>
        <v>0</v>
      </c>
      <c r="AR865" s="799">
        <f t="shared" si="3217"/>
        <v>0</v>
      </c>
      <c r="AS865" s="799">
        <f t="shared" si="3217"/>
        <v>0</v>
      </c>
      <c r="AT865" s="799">
        <f t="shared" si="3217"/>
        <v>0</v>
      </c>
      <c r="AU865" s="799">
        <f t="shared" si="3217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8">SUM(BE506)</f>
        <v>0</v>
      </c>
      <c r="BF865" s="799">
        <f t="shared" si="3218"/>
        <v>0</v>
      </c>
      <c r="BG865" s="799">
        <f t="shared" si="3218"/>
        <v>0</v>
      </c>
      <c r="BH865" s="799">
        <f t="shared" si="3218"/>
        <v>0</v>
      </c>
      <c r="BI865" s="799">
        <f t="shared" si="3218"/>
        <v>0</v>
      </c>
      <c r="BJ865" s="799">
        <f t="shared" si="3218"/>
        <v>0</v>
      </c>
      <c r="BK865" s="799">
        <f t="shared" si="3218"/>
        <v>0</v>
      </c>
      <c r="BL865" s="799">
        <f t="shared" si="3218"/>
        <v>0</v>
      </c>
      <c r="BM865" s="799">
        <f t="shared" si="3218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9">SUM(BV506)</f>
        <v>0</v>
      </c>
      <c r="BW865" s="799">
        <f t="shared" si="3219"/>
        <v>7.8209215442092153E-2</v>
      </c>
      <c r="BX865" s="799">
        <f t="shared" si="3219"/>
        <v>0</v>
      </c>
      <c r="BY865" s="799">
        <f t="shared" si="3219"/>
        <v>0</v>
      </c>
      <c r="BZ865" s="613">
        <f t="shared" si="3179"/>
        <v>6.0160934955455509E-3</v>
      </c>
      <c r="CA865" s="613">
        <f t="shared" si="3180"/>
        <v>2.9638809820316671E-2</v>
      </c>
      <c r="CB865" s="613">
        <f t="shared" si="3181"/>
        <v>0</v>
      </c>
      <c r="CC865" s="682">
        <f t="shared" si="3182"/>
        <v>0</v>
      </c>
      <c r="CD865" s="1325">
        <f t="shared" si="3183"/>
        <v>0</v>
      </c>
      <c r="CE865" s="1326">
        <f t="shared" si="3183"/>
        <v>0</v>
      </c>
      <c r="CF865" s="1326">
        <f t="shared" si="3183"/>
        <v>0</v>
      </c>
      <c r="CG865" s="1326">
        <f t="shared" si="3183"/>
        <v>0</v>
      </c>
      <c r="CH865" s="1327">
        <f t="shared" si="3183"/>
        <v>0</v>
      </c>
      <c r="CI865" s="1326">
        <f t="shared" si="3183"/>
        <v>0</v>
      </c>
      <c r="CJ865" s="1326">
        <f t="shared" si="3183"/>
        <v>0</v>
      </c>
      <c r="CK865" s="1326">
        <f t="shared" si="3183"/>
        <v>0</v>
      </c>
      <c r="CL865" s="1326">
        <f t="shared" si="3183"/>
        <v>0</v>
      </c>
      <c r="CM865" s="1325">
        <f t="shared" si="3183"/>
        <v>0</v>
      </c>
      <c r="CN865" s="1392" t="str">
        <f t="shared" si="3184"/>
        <v/>
      </c>
      <c r="CO865" s="1335" t="str">
        <f t="shared" si="3184"/>
        <v/>
      </c>
      <c r="CP865" s="1336" t="str">
        <f t="shared" si="3184"/>
        <v/>
      </c>
      <c r="CQ865" s="1336" t="str">
        <f t="shared" si="3184"/>
        <v/>
      </c>
      <c r="CR865" s="1336">
        <f t="shared" si="3184"/>
        <v>0</v>
      </c>
      <c r="CS865" s="1336">
        <f t="shared" si="3184"/>
        <v>0</v>
      </c>
      <c r="CT865" s="1336">
        <f t="shared" si="3184"/>
        <v>0</v>
      </c>
      <c r="CU865" s="1337">
        <f t="shared" si="3184"/>
        <v>0</v>
      </c>
      <c r="CV865" s="1337">
        <f t="shared" si="3184"/>
        <v>0</v>
      </c>
      <c r="CW865" s="1337">
        <f t="shared" si="3184"/>
        <v>0</v>
      </c>
      <c r="CX865" s="1336">
        <f t="shared" si="3184"/>
        <v>0</v>
      </c>
      <c r="CY865" s="1336">
        <f t="shared" si="3184"/>
        <v>0</v>
      </c>
      <c r="CZ865" s="1336">
        <f t="shared" si="3184"/>
        <v>0</v>
      </c>
      <c r="DA865" s="1336">
        <f t="shared" si="3184"/>
        <v>0</v>
      </c>
      <c r="DB865" s="1336" t="str">
        <f t="shared" si="3184"/>
        <v/>
      </c>
      <c r="DC865" s="1335" t="str">
        <f t="shared" si="3184"/>
        <v/>
      </c>
      <c r="DD865" s="1392" t="str">
        <f t="shared" si="3185"/>
        <v/>
      </c>
      <c r="DE865" s="644">
        <f t="shared" si="3186"/>
        <v>10</v>
      </c>
      <c r="DF865" s="98">
        <f t="shared" si="3187"/>
        <v>10</v>
      </c>
      <c r="DG865" s="98">
        <f t="shared" si="3188"/>
        <v>10</v>
      </c>
      <c r="DH865" s="98">
        <f t="shared" si="3189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0">SUM(C512)</f>
        <v>0</v>
      </c>
      <c r="D866" s="799">
        <f t="shared" si="3220"/>
        <v>7.0388293897882939E-2</v>
      </c>
      <c r="E866" s="799">
        <f t="shared" si="3220"/>
        <v>0</v>
      </c>
      <c r="F866" s="799">
        <f t="shared" si="3220"/>
        <v>7.9186830635118305E-2</v>
      </c>
      <c r="G866" s="799">
        <f t="shared" si="3220"/>
        <v>6.3349464508094644E-2</v>
      </c>
      <c r="H866" s="799">
        <f t="shared" si="3220"/>
        <v>0.1055824408468244</v>
      </c>
      <c r="I866" s="799">
        <f t="shared" si="3220"/>
        <v>2.63956102117061E-2</v>
      </c>
      <c r="J866" s="799">
        <f t="shared" si="3220"/>
        <v>7.9186830635118305E-2</v>
      </c>
      <c r="K866" s="799">
        <f t="shared" si="3220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1">SUM(T512)</f>
        <v>0</v>
      </c>
      <c r="U866" s="799">
        <f t="shared" si="3221"/>
        <v>0</v>
      </c>
      <c r="V866" s="799">
        <f t="shared" si="3221"/>
        <v>0</v>
      </c>
      <c r="W866" s="799">
        <f t="shared" si="3221"/>
        <v>0</v>
      </c>
      <c r="X866" s="799">
        <f t="shared" si="3221"/>
        <v>7.0388293897882939E-2</v>
      </c>
      <c r="Y866" s="799">
        <f t="shared" si="3221"/>
        <v>9.0499235011563775E-2</v>
      </c>
      <c r="Z866" s="799">
        <f t="shared" si="3221"/>
        <v>7.5416029176303152E-3</v>
      </c>
      <c r="AA866" s="799">
        <f t="shared" si="3221"/>
        <v>7.9186830635118305E-2</v>
      </c>
      <c r="AB866" s="799">
        <f t="shared" si="3221"/>
        <v>9.0499235011563775E-2</v>
      </c>
      <c r="AC866" s="799">
        <f t="shared" si="3221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2">SUM(AL512)</f>
        <v>5.2791220423412201E-2</v>
      </c>
      <c r="AM866" s="799">
        <f t="shared" si="3222"/>
        <v>9.0499235011563775E-2</v>
      </c>
      <c r="AN866" s="799">
        <f t="shared" si="3222"/>
        <v>7.0388293897882939E-2</v>
      </c>
      <c r="AO866" s="799">
        <f t="shared" si="3222"/>
        <v>9.0499235011563775E-2</v>
      </c>
      <c r="AP866" s="799">
        <f t="shared" si="3222"/>
        <v>7.9186830635118305E-2</v>
      </c>
      <c r="AQ866" s="799">
        <f t="shared" si="3222"/>
        <v>7.9186830635118305E-2</v>
      </c>
      <c r="AR866" s="799">
        <f t="shared" si="3222"/>
        <v>7.9186830635118305E-2</v>
      </c>
      <c r="AS866" s="799">
        <f t="shared" si="3222"/>
        <v>7.0388293897882939E-2</v>
      </c>
      <c r="AT866" s="799">
        <f t="shared" si="3222"/>
        <v>7.0388293897882939E-2</v>
      </c>
      <c r="AU866" s="799">
        <f t="shared" si="3222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3">SUM(BD512)</f>
        <v>0</v>
      </c>
      <c r="BE866" s="799">
        <f t="shared" si="3223"/>
        <v>0</v>
      </c>
      <c r="BF866" s="799">
        <f t="shared" si="3223"/>
        <v>0</v>
      </c>
      <c r="BG866" s="799">
        <f t="shared" si="3223"/>
        <v>0</v>
      </c>
      <c r="BH866" s="799">
        <f t="shared" si="3223"/>
        <v>0</v>
      </c>
      <c r="BI866" s="799">
        <f t="shared" si="3223"/>
        <v>0</v>
      </c>
      <c r="BJ866" s="799">
        <f t="shared" si="3223"/>
        <v>0</v>
      </c>
      <c r="BK866" s="799">
        <f t="shared" si="3223"/>
        <v>0</v>
      </c>
      <c r="BL866" s="799">
        <f t="shared" si="3223"/>
        <v>0</v>
      </c>
      <c r="BM866" s="799">
        <f t="shared" si="3223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4">SUM(BV512)</f>
        <v>7.9186830635118305E-2</v>
      </c>
      <c r="BW866" s="799">
        <f t="shared" si="3224"/>
        <v>7.9186830635118305E-2</v>
      </c>
      <c r="BX866" s="799">
        <f t="shared" si="3224"/>
        <v>9.0499235011563775E-2</v>
      </c>
      <c r="BY866" s="799">
        <f t="shared" si="3224"/>
        <v>0</v>
      </c>
      <c r="BZ866" s="613">
        <f t="shared" si="3179"/>
        <v>4.3772720267745951E-2</v>
      </c>
      <c r="CA866" s="613">
        <f t="shared" si="3180"/>
        <v>3.5901172222469316E-2</v>
      </c>
      <c r="CB866" s="613">
        <f t="shared" si="3181"/>
        <v>7.8715480452766412E-2</v>
      </c>
      <c r="CC866" s="682">
        <f t="shared" si="3182"/>
        <v>0</v>
      </c>
      <c r="CD866" s="1325">
        <f t="shared" si="3183"/>
        <v>5.2791220423412201E-2</v>
      </c>
      <c r="CE866" s="1326">
        <f t="shared" si="3183"/>
        <v>7.0388293897882939E-2</v>
      </c>
      <c r="CF866" s="1326">
        <f t="shared" si="3183"/>
        <v>7.0388293897882939E-2</v>
      </c>
      <c r="CG866" s="1326">
        <f t="shared" si="3183"/>
        <v>7.0388293897882939E-2</v>
      </c>
      <c r="CH866" s="1327">
        <f t="shared" si="3183"/>
        <v>7.9186830635118305E-2</v>
      </c>
      <c r="CI866" s="1326">
        <f t="shared" si="3183"/>
        <v>7.9186830635118305E-2</v>
      </c>
      <c r="CJ866" s="1326">
        <f t="shared" si="3183"/>
        <v>7.9186830635118305E-2</v>
      </c>
      <c r="CK866" s="1326">
        <f t="shared" si="3183"/>
        <v>9.0499235011563775E-2</v>
      </c>
      <c r="CL866" s="1326">
        <f t="shared" si="3183"/>
        <v>9.0499235011563775E-2</v>
      </c>
      <c r="CM866" s="1325">
        <f t="shared" si="3183"/>
        <v>9.0499235011563775E-2</v>
      </c>
      <c r="CN866" s="1392" t="str">
        <f t="shared" si="3184"/>
        <v/>
      </c>
      <c r="CO866" s="1335" t="str">
        <f t="shared" si="3184"/>
        <v/>
      </c>
      <c r="CP866" s="1336" t="str">
        <f t="shared" si="3184"/>
        <v/>
      </c>
      <c r="CQ866" s="1336" t="str">
        <f t="shared" si="3184"/>
        <v/>
      </c>
      <c r="CR866" s="1336">
        <f t="shared" si="3184"/>
        <v>0</v>
      </c>
      <c r="CS866" s="1336">
        <f t="shared" si="3184"/>
        <v>0</v>
      </c>
      <c r="CT866" s="1336">
        <f t="shared" si="3184"/>
        <v>0</v>
      </c>
      <c r="CU866" s="1337">
        <f t="shared" si="3184"/>
        <v>0</v>
      </c>
      <c r="CV866" s="1337">
        <f t="shared" si="3184"/>
        <v>0</v>
      </c>
      <c r="CW866" s="1337">
        <f t="shared" si="3184"/>
        <v>0</v>
      </c>
      <c r="CX866" s="1336">
        <f t="shared" si="3184"/>
        <v>0</v>
      </c>
      <c r="CY866" s="1336">
        <f t="shared" si="3184"/>
        <v>0</v>
      </c>
      <c r="CZ866" s="1336">
        <f t="shared" si="3184"/>
        <v>0</v>
      </c>
      <c r="DA866" s="1336">
        <f t="shared" si="3184"/>
        <v>0</v>
      </c>
      <c r="DB866" s="1336" t="str">
        <f t="shared" si="3184"/>
        <v/>
      </c>
      <c r="DC866" s="1335" t="str">
        <f t="shared" si="3184"/>
        <v/>
      </c>
      <c r="DD866" s="1392" t="str">
        <f t="shared" si="3185"/>
        <v/>
      </c>
      <c r="DE866" s="644">
        <f t="shared" si="3186"/>
        <v>10</v>
      </c>
      <c r="DF866" s="98">
        <f t="shared" si="3187"/>
        <v>10</v>
      </c>
      <c r="DG866" s="98">
        <f t="shared" si="3188"/>
        <v>10</v>
      </c>
      <c r="DH866" s="98">
        <f t="shared" si="3189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5">SUM(C518)</f>
        <v>5.4144841459909956E-2</v>
      </c>
      <c r="D867" s="799">
        <f t="shared" si="3225"/>
        <v>3.1283686176836863E-2</v>
      </c>
      <c r="E867" s="799">
        <f t="shared" si="3225"/>
        <v>0.10055470556840419</v>
      </c>
      <c r="F867" s="799">
        <f t="shared" si="3225"/>
        <v>8.7985367372353671E-2</v>
      </c>
      <c r="G867" s="799">
        <f t="shared" si="3225"/>
        <v>7.0388293897882939E-2</v>
      </c>
      <c r="H867" s="799">
        <f t="shared" si="3225"/>
        <v>0.11731382316313822</v>
      </c>
      <c r="I867" s="799">
        <f t="shared" si="3225"/>
        <v>5.8656911581569111E-2</v>
      </c>
      <c r="J867" s="799">
        <f t="shared" si="3225"/>
        <v>8.7985367372353671E-2</v>
      </c>
      <c r="K867" s="799">
        <f t="shared" si="3225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6">SUM(U518)</f>
        <v>8.7985367372353671E-2</v>
      </c>
      <c r="V867" s="799">
        <f t="shared" si="3226"/>
        <v>0.10055470556840419</v>
      </c>
      <c r="W867" s="799">
        <f t="shared" si="3226"/>
        <v>7.8209215442092153E-2</v>
      </c>
      <c r="X867" s="799">
        <f t="shared" si="3226"/>
        <v>7.8209215442092153E-2</v>
      </c>
      <c r="Y867" s="799">
        <f t="shared" si="3226"/>
        <v>5.0277352784202096E-2</v>
      </c>
      <c r="Z867" s="799">
        <f t="shared" si="3226"/>
        <v>0.10055470556840419</v>
      </c>
      <c r="AA867" s="799">
        <f t="shared" si="3226"/>
        <v>8.7985367372353671E-2</v>
      </c>
      <c r="AB867" s="799">
        <f t="shared" si="3226"/>
        <v>0.10055470556840419</v>
      </c>
      <c r="AC867" s="799">
        <f t="shared" si="3226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7">SUM(AM518)</f>
        <v>5.0277352784202096E-2</v>
      </c>
      <c r="AN867" s="799">
        <f t="shared" si="3227"/>
        <v>7.1691780821917794E-2</v>
      </c>
      <c r="AO867" s="799">
        <f t="shared" si="3227"/>
        <v>0.10055470556840419</v>
      </c>
      <c r="AP867" s="799">
        <f t="shared" si="3227"/>
        <v>8.7985367372353671E-2</v>
      </c>
      <c r="AQ867" s="799">
        <f t="shared" si="3227"/>
        <v>4.3992683686176835E-2</v>
      </c>
      <c r="AR867" s="799">
        <f t="shared" si="3227"/>
        <v>4.3992683686176835E-2</v>
      </c>
      <c r="AS867" s="799">
        <f t="shared" si="3227"/>
        <v>7.8209215442092153E-2</v>
      </c>
      <c r="AT867" s="799">
        <f t="shared" si="3227"/>
        <v>7.8209215442092153E-2</v>
      </c>
      <c r="AU867" s="799">
        <f t="shared" si="3227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8">SUM(BE518)</f>
        <v>0</v>
      </c>
      <c r="BF867" s="799">
        <f t="shared" si="3228"/>
        <v>0</v>
      </c>
      <c r="BG867" s="799">
        <f t="shared" si="3228"/>
        <v>0</v>
      </c>
      <c r="BH867" s="799">
        <f t="shared" si="3228"/>
        <v>0</v>
      </c>
      <c r="BI867" s="799">
        <f t="shared" si="3228"/>
        <v>0</v>
      </c>
      <c r="BJ867" s="799">
        <f t="shared" si="3228"/>
        <v>0</v>
      </c>
      <c r="BK867" s="799">
        <f t="shared" si="3228"/>
        <v>0</v>
      </c>
      <c r="BL867" s="799">
        <f t="shared" si="3228"/>
        <v>0</v>
      </c>
      <c r="BM867" s="799">
        <f t="shared" si="3228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9">SUM(BV518)</f>
        <v>8.7985367372353671E-2</v>
      </c>
      <c r="BW867" s="799">
        <f t="shared" si="3229"/>
        <v>8.7985367372353671E-2</v>
      </c>
      <c r="BX867" s="799">
        <f t="shared" si="3229"/>
        <v>0.10055470556840419</v>
      </c>
      <c r="BY867" s="799">
        <f t="shared" si="3229"/>
        <v>0</v>
      </c>
      <c r="BZ867" s="613">
        <f t="shared" si="3179"/>
        <v>7.017343341589917E-2</v>
      </c>
      <c r="CA867" s="613">
        <f t="shared" si="3180"/>
        <v>7.9256660291763023E-2</v>
      </c>
      <c r="CB867" s="613">
        <f t="shared" si="3181"/>
        <v>7.1197115170788111E-2</v>
      </c>
      <c r="CC867" s="682">
        <f t="shared" si="3182"/>
        <v>0</v>
      </c>
      <c r="CD867" s="1325">
        <f t="shared" si="3183"/>
        <v>4.3992683686176835E-2</v>
      </c>
      <c r="CE867" s="1326">
        <f t="shared" si="3183"/>
        <v>4.3992683686176835E-2</v>
      </c>
      <c r="CF867" s="1326">
        <f t="shared" si="3183"/>
        <v>5.0277352784202096E-2</v>
      </c>
      <c r="CG867" s="1326">
        <f t="shared" si="3183"/>
        <v>5.8656600249066007E-2</v>
      </c>
      <c r="CH867" s="1327">
        <f t="shared" si="3183"/>
        <v>7.1691780821917794E-2</v>
      </c>
      <c r="CI867" s="1326">
        <f t="shared" si="3183"/>
        <v>7.8209215442092153E-2</v>
      </c>
      <c r="CJ867" s="1326">
        <f t="shared" si="3183"/>
        <v>7.8209215442092153E-2</v>
      </c>
      <c r="CK867" s="1326">
        <f t="shared" si="3183"/>
        <v>8.7985367372353671E-2</v>
      </c>
      <c r="CL867" s="1326">
        <f t="shared" si="3183"/>
        <v>0.10055470556840419</v>
      </c>
      <c r="CM867" s="1325">
        <f t="shared" si="3183"/>
        <v>0.10055470556840419</v>
      </c>
      <c r="CN867" s="1392" t="str">
        <f t="shared" si="3184"/>
        <v/>
      </c>
      <c r="CO867" s="1335" t="str">
        <f t="shared" si="3184"/>
        <v/>
      </c>
      <c r="CP867" s="1336" t="str">
        <f t="shared" si="3184"/>
        <v/>
      </c>
      <c r="CQ867" s="1336" t="str">
        <f t="shared" si="3184"/>
        <v/>
      </c>
      <c r="CR867" s="1336">
        <f t="shared" si="3184"/>
        <v>0</v>
      </c>
      <c r="CS867" s="1336">
        <f t="shared" si="3184"/>
        <v>0</v>
      </c>
      <c r="CT867" s="1336">
        <f t="shared" si="3184"/>
        <v>0</v>
      </c>
      <c r="CU867" s="1337">
        <f t="shared" si="3184"/>
        <v>0</v>
      </c>
      <c r="CV867" s="1337">
        <f t="shared" si="3184"/>
        <v>0</v>
      </c>
      <c r="CW867" s="1337">
        <f t="shared" si="3184"/>
        <v>0</v>
      </c>
      <c r="CX867" s="1336">
        <f t="shared" si="3184"/>
        <v>0</v>
      </c>
      <c r="CY867" s="1336">
        <f t="shared" si="3184"/>
        <v>0</v>
      </c>
      <c r="CZ867" s="1336">
        <f t="shared" si="3184"/>
        <v>0</v>
      </c>
      <c r="DA867" s="1336">
        <f t="shared" si="3184"/>
        <v>0</v>
      </c>
      <c r="DB867" s="1336" t="str">
        <f t="shared" si="3184"/>
        <v/>
      </c>
      <c r="DC867" s="1335" t="str">
        <f t="shared" si="3184"/>
        <v/>
      </c>
      <c r="DD867" s="1392" t="str">
        <f t="shared" si="3185"/>
        <v/>
      </c>
      <c r="DE867" s="644">
        <f t="shared" si="3186"/>
        <v>10</v>
      </c>
      <c r="DF867" s="98">
        <f t="shared" si="3187"/>
        <v>10</v>
      </c>
      <c r="DG867" s="98">
        <f t="shared" si="3188"/>
        <v>10</v>
      </c>
      <c r="DH867" s="98">
        <f t="shared" si="3189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0">SUM(C524)</f>
        <v>0</v>
      </c>
      <c r="D868" s="799">
        <f t="shared" si="3230"/>
        <v>0</v>
      </c>
      <c r="E868" s="799">
        <f t="shared" si="3230"/>
        <v>0</v>
      </c>
      <c r="F868" s="799">
        <f t="shared" si="3230"/>
        <v>0</v>
      </c>
      <c r="G868" s="799">
        <f t="shared" si="3230"/>
        <v>0</v>
      </c>
      <c r="H868" s="799">
        <f t="shared" si="3230"/>
        <v>0</v>
      </c>
      <c r="I868" s="799">
        <f t="shared" si="3230"/>
        <v>0</v>
      </c>
      <c r="J868" s="799">
        <f t="shared" si="3230"/>
        <v>0</v>
      </c>
      <c r="K868" s="799">
        <f t="shared" si="3230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1">SUM(T524)</f>
        <v>0</v>
      </c>
      <c r="U868" s="799">
        <f t="shared" si="3231"/>
        <v>0</v>
      </c>
      <c r="V868" s="799">
        <f t="shared" si="3231"/>
        <v>0</v>
      </c>
      <c r="W868" s="799">
        <f t="shared" si="3231"/>
        <v>0</v>
      </c>
      <c r="X868" s="799">
        <f t="shared" si="3231"/>
        <v>0</v>
      </c>
      <c r="Y868" s="799">
        <f t="shared" si="3231"/>
        <v>0</v>
      </c>
      <c r="Z868" s="799">
        <f t="shared" si="3231"/>
        <v>0</v>
      </c>
      <c r="AA868" s="799">
        <f t="shared" si="3231"/>
        <v>0</v>
      </c>
      <c r="AB868" s="799">
        <f t="shared" si="3231"/>
        <v>0</v>
      </c>
      <c r="AC868" s="799">
        <f t="shared" si="3231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2">SUM(AL524)</f>
        <v>0</v>
      </c>
      <c r="AM868" s="799">
        <f t="shared" si="3232"/>
        <v>0</v>
      </c>
      <c r="AN868" s="799">
        <f t="shared" si="3232"/>
        <v>0</v>
      </c>
      <c r="AO868" s="799">
        <f t="shared" si="3232"/>
        <v>0</v>
      </c>
      <c r="AP868" s="799">
        <f t="shared" si="3232"/>
        <v>0</v>
      </c>
      <c r="AQ868" s="799">
        <f t="shared" si="3232"/>
        <v>0</v>
      </c>
      <c r="AR868" s="799">
        <f t="shared" si="3232"/>
        <v>0</v>
      </c>
      <c r="AS868" s="799">
        <f t="shared" si="3232"/>
        <v>0</v>
      </c>
      <c r="AT868" s="799">
        <f t="shared" si="3232"/>
        <v>0</v>
      </c>
      <c r="AU868" s="799">
        <f t="shared" si="3232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3">SUM(BD524)</f>
        <v>0</v>
      </c>
      <c r="BE868" s="799">
        <f t="shared" si="3233"/>
        <v>0</v>
      </c>
      <c r="BF868" s="799">
        <f t="shared" si="3233"/>
        <v>0</v>
      </c>
      <c r="BG868" s="799">
        <f t="shared" si="3233"/>
        <v>0</v>
      </c>
      <c r="BH868" s="799">
        <f t="shared" si="3233"/>
        <v>0</v>
      </c>
      <c r="BI868" s="799">
        <f t="shared" si="3233"/>
        <v>0</v>
      </c>
      <c r="BJ868" s="799">
        <f t="shared" si="3233"/>
        <v>0</v>
      </c>
      <c r="BK868" s="799">
        <f t="shared" si="3233"/>
        <v>0</v>
      </c>
      <c r="BL868" s="799">
        <f t="shared" si="3233"/>
        <v>0</v>
      </c>
      <c r="BM868" s="799">
        <f t="shared" si="3233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4">SUM(BV524)</f>
        <v>0</v>
      </c>
      <c r="BW868" s="799">
        <f t="shared" si="3234"/>
        <v>0</v>
      </c>
      <c r="BX868" s="799">
        <f t="shared" si="3234"/>
        <v>0</v>
      </c>
      <c r="BY868" s="799">
        <f t="shared" si="3234"/>
        <v>0</v>
      </c>
      <c r="BZ868" s="613">
        <f t="shared" si="3179"/>
        <v>0</v>
      </c>
      <c r="CA868" s="613">
        <f t="shared" si="3180"/>
        <v>0</v>
      </c>
      <c r="CB868" s="613">
        <f t="shared" si="3181"/>
        <v>0</v>
      </c>
      <c r="CC868" s="682">
        <f t="shared" si="3182"/>
        <v>0</v>
      </c>
      <c r="CD868" s="1325">
        <f t="shared" si="3183"/>
        <v>0</v>
      </c>
      <c r="CE868" s="1326">
        <f t="shared" si="3183"/>
        <v>0</v>
      </c>
      <c r="CF868" s="1326">
        <f t="shared" si="3183"/>
        <v>0</v>
      </c>
      <c r="CG868" s="1326">
        <f t="shared" si="3183"/>
        <v>0</v>
      </c>
      <c r="CH868" s="1327">
        <f t="shared" si="3183"/>
        <v>0</v>
      </c>
      <c r="CI868" s="1326">
        <f t="shared" si="3183"/>
        <v>0</v>
      </c>
      <c r="CJ868" s="1326">
        <f t="shared" si="3183"/>
        <v>0</v>
      </c>
      <c r="CK868" s="1326">
        <f t="shared" si="3183"/>
        <v>0</v>
      </c>
      <c r="CL868" s="1326">
        <f t="shared" si="3183"/>
        <v>0</v>
      </c>
      <c r="CM868" s="1325">
        <f t="shared" si="3183"/>
        <v>0</v>
      </c>
      <c r="CN868" s="1392" t="str">
        <f t="shared" si="3184"/>
        <v/>
      </c>
      <c r="CO868" s="1335" t="str">
        <f t="shared" si="3184"/>
        <v/>
      </c>
      <c r="CP868" s="1336" t="str">
        <f t="shared" si="3184"/>
        <v/>
      </c>
      <c r="CQ868" s="1336" t="str">
        <f t="shared" si="3184"/>
        <v/>
      </c>
      <c r="CR868" s="1336">
        <f t="shared" si="3184"/>
        <v>0</v>
      </c>
      <c r="CS868" s="1336">
        <f t="shared" si="3184"/>
        <v>0</v>
      </c>
      <c r="CT868" s="1336">
        <f t="shared" si="3184"/>
        <v>0</v>
      </c>
      <c r="CU868" s="1337">
        <f t="shared" si="3184"/>
        <v>0</v>
      </c>
      <c r="CV868" s="1337">
        <f t="shared" si="3184"/>
        <v>0</v>
      </c>
      <c r="CW868" s="1337">
        <f t="shared" si="3184"/>
        <v>0</v>
      </c>
      <c r="CX868" s="1336">
        <f t="shared" si="3184"/>
        <v>0</v>
      </c>
      <c r="CY868" s="1336">
        <f t="shared" si="3184"/>
        <v>0</v>
      </c>
      <c r="CZ868" s="1336">
        <f t="shared" si="3184"/>
        <v>0</v>
      </c>
      <c r="DA868" s="1336">
        <f t="shared" si="3184"/>
        <v>0</v>
      </c>
      <c r="DB868" s="1336" t="str">
        <f t="shared" si="3184"/>
        <v/>
      </c>
      <c r="DC868" s="1335" t="str">
        <f t="shared" si="3184"/>
        <v/>
      </c>
      <c r="DD868" s="1392" t="str">
        <f t="shared" si="3185"/>
        <v/>
      </c>
      <c r="DE868" s="644">
        <f t="shared" si="3186"/>
        <v>10</v>
      </c>
      <c r="DF868" s="98">
        <f t="shared" si="3187"/>
        <v>10</v>
      </c>
      <c r="DG868" s="98">
        <f t="shared" si="3188"/>
        <v>10</v>
      </c>
      <c r="DH868" s="98">
        <f t="shared" si="3189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5">SUM(C530)</f>
        <v>0</v>
      </c>
      <c r="D869" s="1114">
        <f t="shared" si="3235"/>
        <v>0</v>
      </c>
      <c r="E869" s="1114">
        <f t="shared" si="3235"/>
        <v>0</v>
      </c>
      <c r="F869" s="1114">
        <f t="shared" si="3235"/>
        <v>0</v>
      </c>
      <c r="G869" s="1114">
        <f t="shared" si="3235"/>
        <v>0</v>
      </c>
      <c r="H869" s="1114">
        <f t="shared" si="3235"/>
        <v>0</v>
      </c>
      <c r="I869" s="1114">
        <f t="shared" si="3235"/>
        <v>0</v>
      </c>
      <c r="J869" s="1114">
        <f t="shared" si="3235"/>
        <v>0</v>
      </c>
      <c r="K869" s="1114">
        <f t="shared" si="3235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6">SUM(U530)</f>
        <v>0</v>
      </c>
      <c r="V869" s="1114">
        <f t="shared" si="3236"/>
        <v>0</v>
      </c>
      <c r="W869" s="1114">
        <f t="shared" si="3236"/>
        <v>0</v>
      </c>
      <c r="X869" s="1114">
        <f t="shared" si="3236"/>
        <v>0</v>
      </c>
      <c r="Y869" s="1114">
        <f t="shared" si="3236"/>
        <v>0</v>
      </c>
      <c r="Z869" s="1114">
        <f t="shared" si="3236"/>
        <v>0</v>
      </c>
      <c r="AA869" s="1114">
        <f t="shared" si="3236"/>
        <v>0</v>
      </c>
      <c r="AB869" s="1114">
        <f t="shared" si="3236"/>
        <v>0</v>
      </c>
      <c r="AC869" s="1114">
        <f t="shared" si="3236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7">SUM(AM530)</f>
        <v>0</v>
      </c>
      <c r="AN869" s="1114">
        <f t="shared" si="3237"/>
        <v>0</v>
      </c>
      <c r="AO869" s="1114">
        <f t="shared" si="3237"/>
        <v>0</v>
      </c>
      <c r="AP869" s="1114">
        <f t="shared" si="3237"/>
        <v>0</v>
      </c>
      <c r="AQ869" s="1114">
        <f t="shared" si="3237"/>
        <v>0</v>
      </c>
      <c r="AR869" s="1114">
        <f t="shared" si="3237"/>
        <v>0</v>
      </c>
      <c r="AS869" s="1114">
        <f t="shared" si="3237"/>
        <v>0</v>
      </c>
      <c r="AT869" s="1114">
        <f t="shared" si="3237"/>
        <v>0</v>
      </c>
      <c r="AU869" s="1114">
        <f t="shared" si="3237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8">SUM(BE530)</f>
        <v>0</v>
      </c>
      <c r="BF869" s="1114">
        <f t="shared" si="3238"/>
        <v>0</v>
      </c>
      <c r="BG869" s="1114">
        <f t="shared" si="3238"/>
        <v>0</v>
      </c>
      <c r="BH869" s="1114">
        <f t="shared" si="3238"/>
        <v>0</v>
      </c>
      <c r="BI869" s="1114">
        <f t="shared" si="3238"/>
        <v>0</v>
      </c>
      <c r="BJ869" s="1114">
        <f t="shared" si="3238"/>
        <v>0</v>
      </c>
      <c r="BK869" s="1114">
        <f t="shared" si="3238"/>
        <v>0</v>
      </c>
      <c r="BL869" s="1114">
        <f t="shared" si="3238"/>
        <v>0</v>
      </c>
      <c r="BM869" s="1114">
        <f t="shared" si="3238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9">SUM(BV530)</f>
        <v>0</v>
      </c>
      <c r="BW869" s="1114">
        <f t="shared" si="3239"/>
        <v>0</v>
      </c>
      <c r="BX869" s="1114">
        <f t="shared" si="3239"/>
        <v>0</v>
      </c>
      <c r="BY869" s="1114">
        <f t="shared" si="3239"/>
        <v>0</v>
      </c>
      <c r="BZ869" s="613">
        <f t="shared" si="3179"/>
        <v>0</v>
      </c>
      <c r="CA869" s="613">
        <f t="shared" si="3180"/>
        <v>0</v>
      </c>
      <c r="CB869" s="613">
        <f t="shared" si="3181"/>
        <v>0</v>
      </c>
      <c r="CC869" s="682">
        <f t="shared" si="3182"/>
        <v>0</v>
      </c>
      <c r="CD869" s="1325">
        <f t="shared" si="3183"/>
        <v>0</v>
      </c>
      <c r="CE869" s="1326">
        <f t="shared" si="3183"/>
        <v>0</v>
      </c>
      <c r="CF869" s="1326">
        <f t="shared" si="3183"/>
        <v>0</v>
      </c>
      <c r="CG869" s="1326">
        <f t="shared" si="3183"/>
        <v>0</v>
      </c>
      <c r="CH869" s="1327">
        <f t="shared" si="3183"/>
        <v>0</v>
      </c>
      <c r="CI869" s="1326">
        <f t="shared" si="3183"/>
        <v>0</v>
      </c>
      <c r="CJ869" s="1326">
        <f t="shared" si="3183"/>
        <v>0</v>
      </c>
      <c r="CK869" s="1326">
        <f t="shared" si="3183"/>
        <v>0</v>
      </c>
      <c r="CL869" s="1326">
        <f t="shared" si="3183"/>
        <v>0</v>
      </c>
      <c r="CM869" s="1325">
        <f t="shared" si="3183"/>
        <v>0</v>
      </c>
      <c r="CN869" s="1392" t="str">
        <f t="shared" si="3184"/>
        <v/>
      </c>
      <c r="CO869" s="1335" t="str">
        <f t="shared" si="3184"/>
        <v/>
      </c>
      <c r="CP869" s="1336" t="str">
        <f t="shared" si="3184"/>
        <v/>
      </c>
      <c r="CQ869" s="1336" t="str">
        <f t="shared" si="3184"/>
        <v/>
      </c>
      <c r="CR869" s="1336">
        <f t="shared" si="3184"/>
        <v>0</v>
      </c>
      <c r="CS869" s="1336">
        <f t="shared" si="3184"/>
        <v>0</v>
      </c>
      <c r="CT869" s="1336">
        <f t="shared" si="3184"/>
        <v>0</v>
      </c>
      <c r="CU869" s="1337">
        <f t="shared" si="3184"/>
        <v>0</v>
      </c>
      <c r="CV869" s="1337">
        <f t="shared" si="3184"/>
        <v>0</v>
      </c>
      <c r="CW869" s="1337">
        <f t="shared" si="3184"/>
        <v>0</v>
      </c>
      <c r="CX869" s="1336">
        <f t="shared" si="3184"/>
        <v>0</v>
      </c>
      <c r="CY869" s="1336">
        <f t="shared" si="3184"/>
        <v>0</v>
      </c>
      <c r="CZ869" s="1336">
        <f t="shared" si="3184"/>
        <v>0</v>
      </c>
      <c r="DA869" s="1336">
        <f t="shared" si="3184"/>
        <v>0</v>
      </c>
      <c r="DB869" s="1336" t="str">
        <f t="shared" si="3184"/>
        <v/>
      </c>
      <c r="DC869" s="1335" t="str">
        <f t="shared" si="3184"/>
        <v/>
      </c>
      <c r="DD869" s="1392" t="str">
        <f t="shared" si="3185"/>
        <v/>
      </c>
      <c r="DE869" s="644">
        <f t="shared" si="3186"/>
        <v>10</v>
      </c>
      <c r="DF869" s="98">
        <f t="shared" si="3187"/>
        <v>10</v>
      </c>
      <c r="DG869" s="98">
        <f t="shared" si="3188"/>
        <v>10</v>
      </c>
      <c r="DH869" s="98">
        <f t="shared" si="3189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114">
        <f>SUM(B536)</f>
        <v>0</v>
      </c>
      <c r="C870" s="1114">
        <f t="shared" ref="C870:K870" si="3240">SUM(C536)</f>
        <v>0</v>
      </c>
      <c r="D870" s="1114">
        <f t="shared" si="3240"/>
        <v>0</v>
      </c>
      <c r="E870" s="1114">
        <f t="shared" si="3240"/>
        <v>0</v>
      </c>
      <c r="F870" s="1114">
        <f t="shared" si="3240"/>
        <v>0</v>
      </c>
      <c r="G870" s="1114">
        <f t="shared" si="3240"/>
        <v>0</v>
      </c>
      <c r="H870" s="1114">
        <f t="shared" si="3240"/>
        <v>0</v>
      </c>
      <c r="I870" s="1114">
        <f t="shared" si="3240"/>
        <v>0</v>
      </c>
      <c r="J870" s="1114">
        <f t="shared" si="3240"/>
        <v>0</v>
      </c>
      <c r="K870" s="1114">
        <f t="shared" si="3240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41">SUM(U536)</f>
        <v>0</v>
      </c>
      <c r="V870" s="1114">
        <f t="shared" si="3241"/>
        <v>0</v>
      </c>
      <c r="W870" s="1114">
        <f t="shared" si="3241"/>
        <v>0</v>
      </c>
      <c r="X870" s="1114">
        <f t="shared" si="3241"/>
        <v>0</v>
      </c>
      <c r="Y870" s="1114">
        <f t="shared" si="3241"/>
        <v>0</v>
      </c>
      <c r="Z870" s="1114">
        <f t="shared" si="3241"/>
        <v>0</v>
      </c>
      <c r="AA870" s="1114">
        <f t="shared" si="3241"/>
        <v>0</v>
      </c>
      <c r="AB870" s="1114">
        <f t="shared" si="3241"/>
        <v>0</v>
      </c>
      <c r="AC870" s="1114">
        <f t="shared" si="3241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2">SUM(AM536)</f>
        <v>0</v>
      </c>
      <c r="AN870" s="1114">
        <f t="shared" si="3242"/>
        <v>0</v>
      </c>
      <c r="AO870" s="1114">
        <f t="shared" si="3242"/>
        <v>0</v>
      </c>
      <c r="AP870" s="1114">
        <f t="shared" si="3242"/>
        <v>0</v>
      </c>
      <c r="AQ870" s="1114">
        <f t="shared" si="3242"/>
        <v>0</v>
      </c>
      <c r="AR870" s="1114">
        <f t="shared" si="3242"/>
        <v>0</v>
      </c>
      <c r="AS870" s="1114">
        <f t="shared" si="3242"/>
        <v>0</v>
      </c>
      <c r="AT870" s="1114">
        <f t="shared" si="3242"/>
        <v>0</v>
      </c>
      <c r="AU870" s="1114">
        <f t="shared" si="3242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3">SUM(BE536)</f>
        <v>0</v>
      </c>
      <c r="BF870" s="1114">
        <f t="shared" si="3243"/>
        <v>0</v>
      </c>
      <c r="BG870" s="1114">
        <f t="shared" si="3243"/>
        <v>0</v>
      </c>
      <c r="BH870" s="1114">
        <f t="shared" si="3243"/>
        <v>0</v>
      </c>
      <c r="BI870" s="1114">
        <f t="shared" si="3243"/>
        <v>0</v>
      </c>
      <c r="BJ870" s="1114">
        <f t="shared" si="3243"/>
        <v>0</v>
      </c>
      <c r="BK870" s="1114">
        <f t="shared" si="3243"/>
        <v>0</v>
      </c>
      <c r="BL870" s="1114">
        <f t="shared" si="3243"/>
        <v>0</v>
      </c>
      <c r="BM870" s="1114">
        <f t="shared" si="3243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4">SUM(BV536)</f>
        <v>0</v>
      </c>
      <c r="BW870" s="1114">
        <f t="shared" si="3244"/>
        <v>0</v>
      </c>
      <c r="BX870" s="1114">
        <f t="shared" si="3244"/>
        <v>0</v>
      </c>
      <c r="BY870" s="1114">
        <f t="shared" si="3244"/>
        <v>0</v>
      </c>
      <c r="BZ870" s="613">
        <f t="shared" si="3179"/>
        <v>0</v>
      </c>
      <c r="CA870" s="613">
        <f t="shared" si="3180"/>
        <v>0</v>
      </c>
      <c r="CB870" s="613">
        <f t="shared" si="3181"/>
        <v>0</v>
      </c>
      <c r="CC870" s="682">
        <f t="shared" si="3182"/>
        <v>0</v>
      </c>
      <c r="CD870" s="1325">
        <f t="shared" si="3183"/>
        <v>0</v>
      </c>
      <c r="CE870" s="1326">
        <f t="shared" si="3183"/>
        <v>0</v>
      </c>
      <c r="CF870" s="1326">
        <f t="shared" si="3183"/>
        <v>0</v>
      </c>
      <c r="CG870" s="1326">
        <f t="shared" si="3183"/>
        <v>0</v>
      </c>
      <c r="CH870" s="1327">
        <f t="shared" si="3183"/>
        <v>0</v>
      </c>
      <c r="CI870" s="1326">
        <f t="shared" si="3183"/>
        <v>0</v>
      </c>
      <c r="CJ870" s="1326">
        <f t="shared" si="3183"/>
        <v>0</v>
      </c>
      <c r="CK870" s="1326">
        <f t="shared" si="3183"/>
        <v>0</v>
      </c>
      <c r="CL870" s="1326">
        <f t="shared" si="3183"/>
        <v>0</v>
      </c>
      <c r="CM870" s="1325">
        <f t="shared" si="3183"/>
        <v>0</v>
      </c>
      <c r="CN870" s="1392" t="str">
        <f t="shared" si="3184"/>
        <v/>
      </c>
      <c r="CO870" s="1335" t="str">
        <f t="shared" si="3184"/>
        <v/>
      </c>
      <c r="CP870" s="1336" t="str">
        <f t="shared" si="3184"/>
        <v/>
      </c>
      <c r="CQ870" s="1336" t="str">
        <f t="shared" si="3184"/>
        <v/>
      </c>
      <c r="CR870" s="1336">
        <f t="shared" si="3184"/>
        <v>0</v>
      </c>
      <c r="CS870" s="1336">
        <f t="shared" si="3184"/>
        <v>0</v>
      </c>
      <c r="CT870" s="1336">
        <f t="shared" si="3184"/>
        <v>0</v>
      </c>
      <c r="CU870" s="1337">
        <f t="shared" si="3184"/>
        <v>0</v>
      </c>
      <c r="CV870" s="1337">
        <f t="shared" si="3184"/>
        <v>0</v>
      </c>
      <c r="CW870" s="1337">
        <f t="shared" si="3184"/>
        <v>0</v>
      </c>
      <c r="CX870" s="1336">
        <f t="shared" si="3184"/>
        <v>0</v>
      </c>
      <c r="CY870" s="1336">
        <f t="shared" si="3184"/>
        <v>0</v>
      </c>
      <c r="CZ870" s="1336">
        <f t="shared" si="3184"/>
        <v>0</v>
      </c>
      <c r="DA870" s="1336">
        <f t="shared" si="3184"/>
        <v>0</v>
      </c>
      <c r="DB870" s="1336" t="str">
        <f t="shared" si="3184"/>
        <v/>
      </c>
      <c r="DC870" s="1335" t="str">
        <f t="shared" si="3184"/>
        <v/>
      </c>
      <c r="DD870" s="1392" t="str">
        <f t="shared" si="3185"/>
        <v/>
      </c>
      <c r="DE870" s="644">
        <f t="shared" si="3186"/>
        <v>10</v>
      </c>
      <c r="DF870" s="98">
        <f t="shared" si="3187"/>
        <v>10</v>
      </c>
      <c r="DG870" s="98">
        <f t="shared" si="3188"/>
        <v>10</v>
      </c>
      <c r="DH870" s="98">
        <f t="shared" si="3189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5">SUM(C542)</f>
        <v>0</v>
      </c>
      <c r="D871" s="1114">
        <f t="shared" si="3245"/>
        <v>0</v>
      </c>
      <c r="E871" s="1114">
        <f t="shared" si="3245"/>
        <v>0</v>
      </c>
      <c r="F871" s="1114">
        <f t="shared" si="3245"/>
        <v>9.1895828144458284E-3</v>
      </c>
      <c r="G871" s="1114">
        <f t="shared" si="3245"/>
        <v>0</v>
      </c>
      <c r="H871" s="1114">
        <f t="shared" si="3245"/>
        <v>0</v>
      </c>
      <c r="I871" s="1114">
        <f t="shared" si="3245"/>
        <v>0</v>
      </c>
      <c r="J871" s="1114">
        <f t="shared" si="3245"/>
        <v>0</v>
      </c>
      <c r="K871" s="1114">
        <f t="shared" si="3245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6">SUM(U542)</f>
        <v>0</v>
      </c>
      <c r="V871" s="1114">
        <f t="shared" si="3246"/>
        <v>0</v>
      </c>
      <c r="W871" s="1114">
        <f t="shared" si="3246"/>
        <v>0</v>
      </c>
      <c r="X871" s="1114">
        <f t="shared" si="3246"/>
        <v>0</v>
      </c>
      <c r="Y871" s="1114">
        <f t="shared" si="3246"/>
        <v>0</v>
      </c>
      <c r="Z871" s="1114">
        <f t="shared" si="3246"/>
        <v>0</v>
      </c>
      <c r="AA871" s="1114">
        <f t="shared" si="3246"/>
        <v>0</v>
      </c>
      <c r="AB871" s="1114">
        <f t="shared" si="3246"/>
        <v>0</v>
      </c>
      <c r="AC871" s="1114">
        <f t="shared" si="3246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7">SUM(AM542)</f>
        <v>1.0502380359366658E-2</v>
      </c>
      <c r="AN871" s="1114">
        <f t="shared" si="3247"/>
        <v>0</v>
      </c>
      <c r="AO871" s="1114">
        <f t="shared" si="3247"/>
        <v>1.5753570539049987E-2</v>
      </c>
      <c r="AP871" s="1114">
        <f t="shared" si="3247"/>
        <v>2.2973957036114566E-2</v>
      </c>
      <c r="AQ871" s="1114">
        <f t="shared" si="3247"/>
        <v>1.3784374221668741E-2</v>
      </c>
      <c r="AR871" s="1114">
        <f t="shared" si="3247"/>
        <v>0</v>
      </c>
      <c r="AS871" s="1114">
        <f t="shared" si="3247"/>
        <v>0</v>
      </c>
      <c r="AT871" s="1114">
        <f t="shared" si="3247"/>
        <v>0</v>
      </c>
      <c r="AU871" s="1114">
        <f t="shared" si="3247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8">SUM(BE542)</f>
        <v>0</v>
      </c>
      <c r="BF871" s="1114">
        <f t="shared" si="3248"/>
        <v>0</v>
      </c>
      <c r="BG871" s="1114">
        <f t="shared" si="3248"/>
        <v>0</v>
      </c>
      <c r="BH871" s="1114">
        <f t="shared" si="3248"/>
        <v>0</v>
      </c>
      <c r="BI871" s="1114">
        <f t="shared" si="3248"/>
        <v>0</v>
      </c>
      <c r="BJ871" s="1114">
        <f t="shared" si="3248"/>
        <v>0</v>
      </c>
      <c r="BK871" s="1114">
        <f t="shared" si="3248"/>
        <v>0</v>
      </c>
      <c r="BL871" s="1114">
        <f t="shared" si="3248"/>
        <v>0</v>
      </c>
      <c r="BM871" s="1114">
        <f t="shared" si="3248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9">SUM(BV542)</f>
        <v>0</v>
      </c>
      <c r="BW871" s="1114">
        <f t="shared" si="3249"/>
        <v>0</v>
      </c>
      <c r="BX871" s="1114">
        <f t="shared" si="3249"/>
        <v>1.5753570539049987E-2</v>
      </c>
      <c r="BY871" s="1114">
        <f t="shared" si="3249"/>
        <v>0</v>
      </c>
      <c r="BZ871" s="613">
        <f t="shared" si="3179"/>
        <v>0</v>
      </c>
      <c r="CA871" s="613">
        <f t="shared" si="3180"/>
        <v>0</v>
      </c>
      <c r="CB871" s="613">
        <f t="shared" si="3181"/>
        <v>5.0050406400106726E-3</v>
      </c>
      <c r="CC871" s="682">
        <f t="shared" si="3182"/>
        <v>0</v>
      </c>
      <c r="CD871" s="1325">
        <f t="shared" si="3183"/>
        <v>0</v>
      </c>
      <c r="CE871" s="1326">
        <f t="shared" si="3183"/>
        <v>0</v>
      </c>
      <c r="CF871" s="1326">
        <f t="shared" si="3183"/>
        <v>0</v>
      </c>
      <c r="CG871" s="1326">
        <f t="shared" si="3183"/>
        <v>0</v>
      </c>
      <c r="CH871" s="1327">
        <f t="shared" si="3183"/>
        <v>0</v>
      </c>
      <c r="CI871" s="1326">
        <f t="shared" si="3183"/>
        <v>0</v>
      </c>
      <c r="CJ871" s="1326">
        <f t="shared" si="3183"/>
        <v>1.0502380359366658E-2</v>
      </c>
      <c r="CK871" s="1326">
        <f t="shared" si="3183"/>
        <v>1.3784374221668741E-2</v>
      </c>
      <c r="CL871" s="1326">
        <f t="shared" si="3183"/>
        <v>1.5753570539049987E-2</v>
      </c>
      <c r="CM871" s="1325">
        <f t="shared" si="3183"/>
        <v>2.2973957036114566E-2</v>
      </c>
      <c r="CN871" s="1392" t="str">
        <f t="shared" si="3184"/>
        <v/>
      </c>
      <c r="CO871" s="1335" t="str">
        <f t="shared" si="3184"/>
        <v/>
      </c>
      <c r="CP871" s="1336" t="str">
        <f t="shared" si="3184"/>
        <v/>
      </c>
      <c r="CQ871" s="1336" t="str">
        <f t="shared" si="3184"/>
        <v/>
      </c>
      <c r="CR871" s="1336">
        <f t="shared" si="3184"/>
        <v>0</v>
      </c>
      <c r="CS871" s="1336">
        <f t="shared" si="3184"/>
        <v>0</v>
      </c>
      <c r="CT871" s="1336">
        <f t="shared" si="3184"/>
        <v>0</v>
      </c>
      <c r="CU871" s="1337">
        <f t="shared" si="3184"/>
        <v>0</v>
      </c>
      <c r="CV871" s="1337">
        <f t="shared" si="3184"/>
        <v>0</v>
      </c>
      <c r="CW871" s="1337">
        <f t="shared" si="3184"/>
        <v>0</v>
      </c>
      <c r="CX871" s="1336">
        <f t="shared" si="3184"/>
        <v>0</v>
      </c>
      <c r="CY871" s="1336">
        <f t="shared" si="3184"/>
        <v>0</v>
      </c>
      <c r="CZ871" s="1336">
        <f t="shared" si="3184"/>
        <v>0</v>
      </c>
      <c r="DA871" s="1336">
        <f t="shared" si="3184"/>
        <v>0</v>
      </c>
      <c r="DB871" s="1336" t="str">
        <f t="shared" si="3184"/>
        <v/>
      </c>
      <c r="DC871" s="1335" t="str">
        <f t="shared" si="3184"/>
        <v/>
      </c>
      <c r="DD871" s="1392" t="str">
        <f t="shared" si="3185"/>
        <v/>
      </c>
      <c r="DE871" s="644">
        <f t="shared" si="3186"/>
        <v>10</v>
      </c>
      <c r="DF871" s="98">
        <f t="shared" si="3187"/>
        <v>10</v>
      </c>
      <c r="DG871" s="98">
        <f t="shared" si="3188"/>
        <v>10</v>
      </c>
      <c r="DH871" s="98">
        <f t="shared" si="3189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50">SUM(C548)</f>
        <v>0</v>
      </c>
      <c r="D872" s="1114">
        <f t="shared" si="3250"/>
        <v>0</v>
      </c>
      <c r="E872" s="1114">
        <f t="shared" si="3250"/>
        <v>0</v>
      </c>
      <c r="F872" s="1114">
        <f t="shared" si="3250"/>
        <v>0</v>
      </c>
      <c r="G872" s="1114">
        <f t="shared" si="3250"/>
        <v>0</v>
      </c>
      <c r="H872" s="1114">
        <f t="shared" si="3250"/>
        <v>0</v>
      </c>
      <c r="I872" s="1114">
        <f t="shared" si="3250"/>
        <v>0</v>
      </c>
      <c r="J872" s="1114">
        <f t="shared" si="3250"/>
        <v>0</v>
      </c>
      <c r="K872" s="1114">
        <f t="shared" si="3250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51">SUM(U548)</f>
        <v>0</v>
      </c>
      <c r="V872" s="1114">
        <f t="shared" si="3251"/>
        <v>0</v>
      </c>
      <c r="W872" s="1114">
        <f t="shared" si="3251"/>
        <v>0</v>
      </c>
      <c r="X872" s="1114">
        <f t="shared" si="3251"/>
        <v>0</v>
      </c>
      <c r="Y872" s="1114">
        <f t="shared" si="3251"/>
        <v>0</v>
      </c>
      <c r="Z872" s="1114">
        <f t="shared" si="3251"/>
        <v>0</v>
      </c>
      <c r="AA872" s="1114">
        <f t="shared" si="3251"/>
        <v>0</v>
      </c>
      <c r="AB872" s="1114">
        <f t="shared" si="3251"/>
        <v>0</v>
      </c>
      <c r="AC872" s="1114">
        <f t="shared" si="3251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2">SUM(AM548)</f>
        <v>0</v>
      </c>
      <c r="AN872" s="1114">
        <f t="shared" si="3252"/>
        <v>1.6272312162723124E-3</v>
      </c>
      <c r="AO872" s="1114">
        <f t="shared" si="3252"/>
        <v>0</v>
      </c>
      <c r="AP872" s="1114">
        <f t="shared" si="3252"/>
        <v>0</v>
      </c>
      <c r="AQ872" s="1114">
        <f t="shared" si="3252"/>
        <v>0</v>
      </c>
      <c r="AR872" s="1114">
        <f t="shared" si="3252"/>
        <v>0</v>
      </c>
      <c r="AS872" s="1114">
        <f t="shared" si="3252"/>
        <v>0</v>
      </c>
      <c r="AT872" s="1114">
        <f t="shared" si="3252"/>
        <v>0</v>
      </c>
      <c r="AU872" s="1114">
        <f t="shared" si="3252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3">SUM(BE548)</f>
        <v>0</v>
      </c>
      <c r="BF872" s="1114">
        <f t="shared" si="3253"/>
        <v>0</v>
      </c>
      <c r="BG872" s="1114">
        <f t="shared" si="3253"/>
        <v>0</v>
      </c>
      <c r="BH872" s="1114">
        <f t="shared" si="3253"/>
        <v>0</v>
      </c>
      <c r="BI872" s="1114">
        <f t="shared" si="3253"/>
        <v>0</v>
      </c>
      <c r="BJ872" s="1114">
        <f t="shared" si="3253"/>
        <v>0</v>
      </c>
      <c r="BK872" s="1114">
        <f t="shared" si="3253"/>
        <v>0</v>
      </c>
      <c r="BL872" s="1114">
        <f t="shared" si="3253"/>
        <v>0</v>
      </c>
      <c r="BM872" s="1114">
        <f t="shared" si="3253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4">SUM(BV548)</f>
        <v>0</v>
      </c>
      <c r="BW872" s="1114">
        <f t="shared" si="3254"/>
        <v>0</v>
      </c>
      <c r="BX872" s="1114">
        <f t="shared" si="3254"/>
        <v>0</v>
      </c>
      <c r="BY872" s="1114">
        <f t="shared" si="3254"/>
        <v>0</v>
      </c>
      <c r="BZ872" s="613">
        <f t="shared" si="3179"/>
        <v>0</v>
      </c>
      <c r="CA872" s="613">
        <f t="shared" si="3180"/>
        <v>0</v>
      </c>
      <c r="CB872" s="613">
        <f t="shared" si="3181"/>
        <v>0</v>
      </c>
      <c r="CC872" s="682">
        <f t="shared" si="3182"/>
        <v>0</v>
      </c>
      <c r="CD872" s="1325">
        <f t="shared" si="3183"/>
        <v>0</v>
      </c>
      <c r="CE872" s="1326">
        <f t="shared" si="3183"/>
        <v>0</v>
      </c>
      <c r="CF872" s="1326">
        <f t="shared" si="3183"/>
        <v>0</v>
      </c>
      <c r="CG872" s="1326">
        <f t="shared" si="3183"/>
        <v>0</v>
      </c>
      <c r="CH872" s="1327">
        <f t="shared" si="3183"/>
        <v>0</v>
      </c>
      <c r="CI872" s="1326">
        <f t="shared" si="3183"/>
        <v>0</v>
      </c>
      <c r="CJ872" s="1326">
        <f t="shared" si="3183"/>
        <v>0</v>
      </c>
      <c r="CK872" s="1326">
        <f t="shared" si="3183"/>
        <v>0</v>
      </c>
      <c r="CL872" s="1326">
        <f t="shared" si="3183"/>
        <v>0</v>
      </c>
      <c r="CM872" s="1325">
        <f t="shared" si="3183"/>
        <v>1.6272312162723124E-3</v>
      </c>
      <c r="CN872" s="1392" t="str">
        <f t="shared" si="3184"/>
        <v/>
      </c>
      <c r="CO872" s="1335" t="str">
        <f t="shared" si="3184"/>
        <v/>
      </c>
      <c r="CP872" s="1336" t="str">
        <f t="shared" si="3184"/>
        <v/>
      </c>
      <c r="CQ872" s="1336" t="str">
        <f t="shared" si="3184"/>
        <v/>
      </c>
      <c r="CR872" s="1336">
        <f t="shared" si="3184"/>
        <v>0</v>
      </c>
      <c r="CS872" s="1336">
        <f t="shared" si="3184"/>
        <v>0</v>
      </c>
      <c r="CT872" s="1336">
        <f t="shared" si="3184"/>
        <v>0</v>
      </c>
      <c r="CU872" s="1337">
        <f t="shared" si="3184"/>
        <v>0</v>
      </c>
      <c r="CV872" s="1337">
        <f t="shared" si="3184"/>
        <v>0</v>
      </c>
      <c r="CW872" s="1337">
        <f t="shared" si="3184"/>
        <v>0</v>
      </c>
      <c r="CX872" s="1336">
        <f t="shared" si="3184"/>
        <v>0</v>
      </c>
      <c r="CY872" s="1336">
        <f t="shared" si="3184"/>
        <v>0</v>
      </c>
      <c r="CZ872" s="1336">
        <f t="shared" si="3184"/>
        <v>0</v>
      </c>
      <c r="DA872" s="1336">
        <f t="shared" si="3184"/>
        <v>0</v>
      </c>
      <c r="DB872" s="1336" t="str">
        <f t="shared" si="3184"/>
        <v/>
      </c>
      <c r="DC872" s="1335" t="str">
        <f t="shared" si="3184"/>
        <v/>
      </c>
      <c r="DD872" s="1392" t="str">
        <f t="shared" si="3185"/>
        <v/>
      </c>
      <c r="DE872" s="644">
        <f t="shared" si="3186"/>
        <v>10</v>
      </c>
      <c r="DF872" s="98">
        <f t="shared" si="3187"/>
        <v>10</v>
      </c>
      <c r="DG872" s="98">
        <f t="shared" si="3188"/>
        <v>10</v>
      </c>
      <c r="DH872" s="98">
        <f t="shared" si="3189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5">SUM(C554)</f>
        <v>0</v>
      </c>
      <c r="D873" s="1114">
        <f t="shared" si="3255"/>
        <v>0</v>
      </c>
      <c r="E873" s="1114">
        <f t="shared" si="3255"/>
        <v>3.2624415584415583E-4</v>
      </c>
      <c r="F873" s="1114">
        <f t="shared" si="3255"/>
        <v>3.206577833125778E-4</v>
      </c>
      <c r="G873" s="1114">
        <f t="shared" si="3255"/>
        <v>3.206577833125778E-4</v>
      </c>
      <c r="H873" s="1114">
        <f t="shared" si="3255"/>
        <v>0</v>
      </c>
      <c r="I873" s="1114">
        <f t="shared" si="3255"/>
        <v>0</v>
      </c>
      <c r="J873" s="1114">
        <f t="shared" si="3255"/>
        <v>0</v>
      </c>
      <c r="K873" s="1114">
        <f t="shared" si="3255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3.2981943426436578E-3</v>
      </c>
      <c r="U873" s="1114">
        <f t="shared" ref="U873:AC873" si="3256">SUM(U554)</f>
        <v>0</v>
      </c>
      <c r="V873" s="1114">
        <f t="shared" si="3256"/>
        <v>2.1987962284291053E-3</v>
      </c>
      <c r="W873" s="1114">
        <f t="shared" si="3256"/>
        <v>0</v>
      </c>
      <c r="X873" s="1114">
        <f t="shared" si="3256"/>
        <v>0</v>
      </c>
      <c r="Y873" s="1114">
        <f t="shared" si="3256"/>
        <v>0</v>
      </c>
      <c r="Z873" s="1114">
        <f t="shared" si="3256"/>
        <v>0</v>
      </c>
      <c r="AA873" s="1114">
        <f t="shared" si="3256"/>
        <v>0</v>
      </c>
      <c r="AB873" s="1114">
        <f t="shared" si="3256"/>
        <v>0</v>
      </c>
      <c r="AC873" s="1114">
        <f t="shared" si="3256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6.4131556662515568E-3</v>
      </c>
      <c r="AM873" s="1114">
        <f t="shared" ref="AM873:AU873" si="3257">SUM(AM554)</f>
        <v>8.8488140900195699E-3</v>
      </c>
      <c r="AN873" s="1114">
        <f t="shared" si="3257"/>
        <v>3.5628642590286425E-3</v>
      </c>
      <c r="AO873" s="1114">
        <f t="shared" si="3257"/>
        <v>9.161650951787937E-3</v>
      </c>
      <c r="AP873" s="1114">
        <f t="shared" si="3257"/>
        <v>3.847893399750934E-3</v>
      </c>
      <c r="AQ873" s="1114">
        <f t="shared" si="3257"/>
        <v>6.7338134495641341E-3</v>
      </c>
      <c r="AR873" s="1114">
        <f t="shared" si="3257"/>
        <v>8.0164445828144453E-3</v>
      </c>
      <c r="AS873" s="1114">
        <f t="shared" si="3257"/>
        <v>0</v>
      </c>
      <c r="AT873" s="1114">
        <f t="shared" si="3257"/>
        <v>0</v>
      </c>
      <c r="AU873" s="1114">
        <f t="shared" si="3257"/>
        <v>6.5963886852873155E-3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8">SUM(BE554)</f>
        <v>0</v>
      </c>
      <c r="BF873" s="1114">
        <f t="shared" si="3258"/>
        <v>0</v>
      </c>
      <c r="BG873" s="1114">
        <f t="shared" si="3258"/>
        <v>0</v>
      </c>
      <c r="BH873" s="1114">
        <f t="shared" si="3258"/>
        <v>0</v>
      </c>
      <c r="BI873" s="1114">
        <f t="shared" si="3258"/>
        <v>0</v>
      </c>
      <c r="BJ873" s="1114">
        <f t="shared" si="3258"/>
        <v>0</v>
      </c>
      <c r="BK873" s="1114">
        <f t="shared" si="3258"/>
        <v>0</v>
      </c>
      <c r="BL873" s="1114">
        <f t="shared" si="3258"/>
        <v>0</v>
      </c>
      <c r="BM873" s="1114">
        <f t="shared" si="3258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9">SUM(BV554)</f>
        <v>3.9104607721046077E-4</v>
      </c>
      <c r="BW873" s="1114">
        <f t="shared" si="3259"/>
        <v>2.9328455790784552E-3</v>
      </c>
      <c r="BX873" s="1114">
        <f t="shared" si="3259"/>
        <v>6.7036470378936128E-3</v>
      </c>
      <c r="BY873" s="1114">
        <f t="shared" si="3259"/>
        <v>0</v>
      </c>
      <c r="BZ873" s="613">
        <f t="shared" si="3179"/>
        <v>8.0164445828144449E-5</v>
      </c>
      <c r="CA873" s="613">
        <f t="shared" si="3180"/>
        <v>2.7484952855363816E-4</v>
      </c>
      <c r="CB873" s="613">
        <f t="shared" si="3181"/>
        <v>5.5024217665895752E-3</v>
      </c>
      <c r="CC873" s="682">
        <f t="shared" si="3182"/>
        <v>0</v>
      </c>
      <c r="CD873" s="1325">
        <f t="shared" si="3183"/>
        <v>0</v>
      </c>
      <c r="CE873" s="1326">
        <f t="shared" si="3183"/>
        <v>0</v>
      </c>
      <c r="CF873" s="1326">
        <f t="shared" si="3183"/>
        <v>3.5628642590286425E-3</v>
      </c>
      <c r="CG873" s="1326">
        <f t="shared" si="3183"/>
        <v>3.847893399750934E-3</v>
      </c>
      <c r="CH873" s="1327">
        <f t="shared" si="3183"/>
        <v>6.4131556662515568E-3</v>
      </c>
      <c r="CI873" s="1326">
        <f t="shared" si="3183"/>
        <v>6.5963886852873155E-3</v>
      </c>
      <c r="CJ873" s="1326">
        <f t="shared" si="3183"/>
        <v>6.7338134495641341E-3</v>
      </c>
      <c r="CK873" s="1326">
        <f t="shared" si="3183"/>
        <v>8.0164445828144453E-3</v>
      </c>
      <c r="CL873" s="1326">
        <f t="shared" si="3183"/>
        <v>8.8488140900195699E-3</v>
      </c>
      <c r="CM873" s="1325">
        <f t="shared" si="3183"/>
        <v>9.161650951787937E-3</v>
      </c>
      <c r="CN873" s="1392" t="str">
        <f t="shared" si="3184"/>
        <v/>
      </c>
      <c r="CO873" s="1335" t="str">
        <f t="shared" si="3184"/>
        <v/>
      </c>
      <c r="CP873" s="1336" t="str">
        <f t="shared" si="3184"/>
        <v/>
      </c>
      <c r="CQ873" s="1336" t="str">
        <f t="shared" si="3184"/>
        <v/>
      </c>
      <c r="CR873" s="1336">
        <f t="shared" si="3184"/>
        <v>0</v>
      </c>
      <c r="CS873" s="1336">
        <f t="shared" si="3184"/>
        <v>0</v>
      </c>
      <c r="CT873" s="1336">
        <f t="shared" si="3184"/>
        <v>0</v>
      </c>
      <c r="CU873" s="1337">
        <f t="shared" si="3184"/>
        <v>0</v>
      </c>
      <c r="CV873" s="1337">
        <f t="shared" si="3184"/>
        <v>0</v>
      </c>
      <c r="CW873" s="1337">
        <f t="shared" si="3184"/>
        <v>0</v>
      </c>
      <c r="CX873" s="1336">
        <f t="shared" si="3184"/>
        <v>0</v>
      </c>
      <c r="CY873" s="1336">
        <f t="shared" si="3184"/>
        <v>0</v>
      </c>
      <c r="CZ873" s="1336">
        <f t="shared" si="3184"/>
        <v>0</v>
      </c>
      <c r="DA873" s="1336">
        <f t="shared" si="3184"/>
        <v>0</v>
      </c>
      <c r="DB873" s="1336" t="str">
        <f t="shared" si="3184"/>
        <v/>
      </c>
      <c r="DC873" s="1335" t="str">
        <f t="shared" si="3184"/>
        <v/>
      </c>
      <c r="DD873" s="1392" t="str">
        <f t="shared" si="3185"/>
        <v/>
      </c>
      <c r="DE873" s="644">
        <f t="shared" si="3186"/>
        <v>10</v>
      </c>
      <c r="DF873" s="98">
        <f t="shared" si="3187"/>
        <v>10</v>
      </c>
      <c r="DG873" s="98">
        <f t="shared" si="3188"/>
        <v>10</v>
      </c>
      <c r="DH873" s="98">
        <f t="shared" si="3189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60">SUM(C560)</f>
        <v>0</v>
      </c>
      <c r="D874" s="1114">
        <f t="shared" si="3260"/>
        <v>1.4483188044831882E-4</v>
      </c>
      <c r="E874" s="1114">
        <f t="shared" si="3260"/>
        <v>0</v>
      </c>
      <c r="F874" s="1114">
        <f t="shared" si="3260"/>
        <v>0</v>
      </c>
      <c r="G874" s="1114">
        <f t="shared" si="3260"/>
        <v>0</v>
      </c>
      <c r="H874" s="1114">
        <f t="shared" si="3260"/>
        <v>0</v>
      </c>
      <c r="I874" s="1114">
        <f t="shared" si="3260"/>
        <v>0</v>
      </c>
      <c r="J874" s="1114">
        <f t="shared" si="3260"/>
        <v>0</v>
      </c>
      <c r="K874" s="1114">
        <f t="shared" si="3260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61">SUM(U560)</f>
        <v>0</v>
      </c>
      <c r="V874" s="1114">
        <f t="shared" si="3261"/>
        <v>0</v>
      </c>
      <c r="W874" s="1114">
        <f t="shared" si="3261"/>
        <v>0</v>
      </c>
      <c r="X874" s="1114">
        <f t="shared" si="3261"/>
        <v>0</v>
      </c>
      <c r="Y874" s="1114">
        <f t="shared" si="3261"/>
        <v>0</v>
      </c>
      <c r="Z874" s="1114">
        <f t="shared" si="3261"/>
        <v>0</v>
      </c>
      <c r="AA874" s="1114">
        <f t="shared" si="3261"/>
        <v>0</v>
      </c>
      <c r="AB874" s="1114">
        <f t="shared" si="3261"/>
        <v>0</v>
      </c>
      <c r="AC874" s="1114">
        <f t="shared" si="3261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2">SUM(AM560)</f>
        <v>1.8621241771926705E-4</v>
      </c>
      <c r="AN874" s="1114">
        <f t="shared" si="3262"/>
        <v>0</v>
      </c>
      <c r="AO874" s="1114">
        <f t="shared" si="3262"/>
        <v>2.2345490126312044E-3</v>
      </c>
      <c r="AP874" s="1114">
        <f t="shared" si="3262"/>
        <v>0</v>
      </c>
      <c r="AQ874" s="1114">
        <f t="shared" si="3262"/>
        <v>0</v>
      </c>
      <c r="AR874" s="1114">
        <f t="shared" si="3262"/>
        <v>0</v>
      </c>
      <c r="AS874" s="1114">
        <f t="shared" si="3262"/>
        <v>0</v>
      </c>
      <c r="AT874" s="1114">
        <f t="shared" si="3262"/>
        <v>2.8966376089663761E-3</v>
      </c>
      <c r="AU874" s="1114">
        <f t="shared" si="3262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3">SUM(BE560)</f>
        <v>0</v>
      </c>
      <c r="BF874" s="1114">
        <f t="shared" si="3263"/>
        <v>0</v>
      </c>
      <c r="BG874" s="1114">
        <f t="shared" si="3263"/>
        <v>0</v>
      </c>
      <c r="BH874" s="1114">
        <f t="shared" si="3263"/>
        <v>0</v>
      </c>
      <c r="BI874" s="1114">
        <f t="shared" si="3263"/>
        <v>0</v>
      </c>
      <c r="BJ874" s="1114">
        <f t="shared" si="3263"/>
        <v>0</v>
      </c>
      <c r="BK874" s="1114">
        <f t="shared" si="3263"/>
        <v>0</v>
      </c>
      <c r="BL874" s="1114">
        <f t="shared" si="3263"/>
        <v>0</v>
      </c>
      <c r="BM874" s="1114">
        <f t="shared" si="3263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4">SUM(BV560)</f>
        <v>0</v>
      </c>
      <c r="BW874" s="1114">
        <f t="shared" si="3264"/>
        <v>0</v>
      </c>
      <c r="BX874" s="1114">
        <f t="shared" si="3264"/>
        <v>2.2345490126312044E-3</v>
      </c>
      <c r="BY874" s="1114">
        <f t="shared" si="3264"/>
        <v>0</v>
      </c>
      <c r="BZ874" s="613">
        <f t="shared" si="3179"/>
        <v>0</v>
      </c>
      <c r="CA874" s="613">
        <f t="shared" si="3180"/>
        <v>0</v>
      </c>
      <c r="CB874" s="613">
        <f t="shared" si="3181"/>
        <v>3.0259517879380887E-4</v>
      </c>
      <c r="CC874" s="682">
        <f t="shared" si="3182"/>
        <v>0</v>
      </c>
      <c r="CD874" s="1325">
        <f t="shared" si="3183"/>
        <v>0</v>
      </c>
      <c r="CE874" s="1326">
        <f t="shared" si="3183"/>
        <v>0</v>
      </c>
      <c r="CF874" s="1326">
        <f t="shared" si="3183"/>
        <v>0</v>
      </c>
      <c r="CG874" s="1326">
        <f t="shared" si="3183"/>
        <v>0</v>
      </c>
      <c r="CH874" s="1327">
        <f t="shared" si="3183"/>
        <v>0</v>
      </c>
      <c r="CI874" s="1326">
        <f t="shared" si="3183"/>
        <v>0</v>
      </c>
      <c r="CJ874" s="1326">
        <f t="shared" si="3183"/>
        <v>0</v>
      </c>
      <c r="CK874" s="1326">
        <f t="shared" si="3183"/>
        <v>1.8621241771926705E-4</v>
      </c>
      <c r="CL874" s="1326">
        <f t="shared" si="3183"/>
        <v>2.2345490126312044E-3</v>
      </c>
      <c r="CM874" s="1325">
        <f t="shared" si="3183"/>
        <v>2.8966376089663761E-3</v>
      </c>
      <c r="CN874" s="1392" t="str">
        <f t="shared" si="3184"/>
        <v/>
      </c>
      <c r="CO874" s="1335" t="str">
        <f t="shared" si="3184"/>
        <v/>
      </c>
      <c r="CP874" s="1336" t="str">
        <f t="shared" si="3184"/>
        <v/>
      </c>
      <c r="CQ874" s="1336" t="str">
        <f t="shared" si="3184"/>
        <v/>
      </c>
      <c r="CR874" s="1336">
        <f t="shared" si="3184"/>
        <v>0</v>
      </c>
      <c r="CS874" s="1336">
        <f t="shared" si="3184"/>
        <v>0</v>
      </c>
      <c r="CT874" s="1336">
        <f t="shared" si="3184"/>
        <v>0</v>
      </c>
      <c r="CU874" s="1337">
        <f t="shared" si="3184"/>
        <v>0</v>
      </c>
      <c r="CV874" s="1337">
        <f t="shared" si="3184"/>
        <v>0</v>
      </c>
      <c r="CW874" s="1337">
        <f t="shared" si="3184"/>
        <v>0</v>
      </c>
      <c r="CX874" s="1336">
        <f t="shared" si="3184"/>
        <v>0</v>
      </c>
      <c r="CY874" s="1336">
        <f t="shared" si="3184"/>
        <v>0</v>
      </c>
      <c r="CZ874" s="1336">
        <f t="shared" si="3184"/>
        <v>0</v>
      </c>
      <c r="DA874" s="1336">
        <f t="shared" si="3184"/>
        <v>0</v>
      </c>
      <c r="DB874" s="1336" t="str">
        <f t="shared" si="3184"/>
        <v/>
      </c>
      <c r="DC874" s="1335" t="str">
        <f t="shared" ref="DC874:DC887" si="3265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5"/>
        <v/>
      </c>
      <c r="DE874" s="644">
        <f t="shared" si="3186"/>
        <v>10</v>
      </c>
      <c r="DF874" s="98">
        <f t="shared" si="3187"/>
        <v>10</v>
      </c>
      <c r="DG874" s="98">
        <f t="shared" si="3188"/>
        <v>10</v>
      </c>
      <c r="DH874" s="98">
        <f t="shared" si="3189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6">SUM(C566)</f>
        <v>0</v>
      </c>
      <c r="D875" s="1114">
        <f t="shared" si="3266"/>
        <v>0</v>
      </c>
      <c r="E875" s="1114">
        <f t="shared" si="3266"/>
        <v>0</v>
      </c>
      <c r="F875" s="1114">
        <f t="shared" si="3266"/>
        <v>3.9104607721046077E-4</v>
      </c>
      <c r="G875" s="1114">
        <f t="shared" si="3266"/>
        <v>0</v>
      </c>
      <c r="H875" s="1114">
        <f t="shared" si="3266"/>
        <v>0</v>
      </c>
      <c r="I875" s="1114">
        <f t="shared" si="3266"/>
        <v>0</v>
      </c>
      <c r="J875" s="1114">
        <f t="shared" si="3266"/>
        <v>0</v>
      </c>
      <c r="K875" s="1114">
        <f t="shared" si="3266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7">SUM(U566)</f>
        <v>0</v>
      </c>
      <c r="V875" s="1114">
        <f t="shared" si="3267"/>
        <v>0</v>
      </c>
      <c r="W875" s="1114">
        <f t="shared" si="3267"/>
        <v>4.1711581569115813E-3</v>
      </c>
      <c r="X875" s="1114">
        <f t="shared" si="3267"/>
        <v>0</v>
      </c>
      <c r="Y875" s="1114">
        <f t="shared" si="3267"/>
        <v>5.3629176303148897E-3</v>
      </c>
      <c r="Z875" s="1114">
        <f t="shared" si="3267"/>
        <v>0</v>
      </c>
      <c r="AA875" s="1114">
        <f t="shared" si="3267"/>
        <v>0</v>
      </c>
      <c r="AB875" s="1114">
        <f t="shared" si="3267"/>
        <v>0</v>
      </c>
      <c r="AC875" s="1114">
        <f t="shared" si="3267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8">SUM(AM566)</f>
        <v>8.9381960505248177E-4</v>
      </c>
      <c r="AN875" s="1114">
        <f t="shared" si="3268"/>
        <v>0</v>
      </c>
      <c r="AO875" s="1114">
        <f t="shared" si="3268"/>
        <v>0</v>
      </c>
      <c r="AP875" s="1114">
        <f t="shared" si="3268"/>
        <v>0</v>
      </c>
      <c r="AQ875" s="1114">
        <f t="shared" si="3268"/>
        <v>0</v>
      </c>
      <c r="AR875" s="1114">
        <f t="shared" si="3268"/>
        <v>0</v>
      </c>
      <c r="AS875" s="1114">
        <f t="shared" si="3268"/>
        <v>0</v>
      </c>
      <c r="AT875" s="1114">
        <f t="shared" si="3268"/>
        <v>0</v>
      </c>
      <c r="AU875" s="1114">
        <f t="shared" si="3268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9">SUM(BE566)</f>
        <v>0</v>
      </c>
      <c r="BF875" s="1114">
        <f t="shared" si="3269"/>
        <v>0</v>
      </c>
      <c r="BG875" s="1114">
        <f t="shared" si="3269"/>
        <v>0</v>
      </c>
      <c r="BH875" s="1114">
        <f t="shared" si="3269"/>
        <v>0</v>
      </c>
      <c r="BI875" s="1114">
        <f t="shared" si="3269"/>
        <v>0</v>
      </c>
      <c r="BJ875" s="1114">
        <f t="shared" si="3269"/>
        <v>0</v>
      </c>
      <c r="BK875" s="1114">
        <f t="shared" si="3269"/>
        <v>0</v>
      </c>
      <c r="BL875" s="1114">
        <f t="shared" si="3269"/>
        <v>0</v>
      </c>
      <c r="BM875" s="1114">
        <f t="shared" si="3269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70">SUM(BV566)</f>
        <v>0</v>
      </c>
      <c r="BW875" s="1114">
        <f t="shared" si="3270"/>
        <v>4.6925529265255291E-3</v>
      </c>
      <c r="BX875" s="1114">
        <f t="shared" si="3270"/>
        <v>0</v>
      </c>
      <c r="BY875" s="1114">
        <f t="shared" si="3270"/>
        <v>0</v>
      </c>
      <c r="BZ875" s="613">
        <f t="shared" si="3179"/>
        <v>0</v>
      </c>
      <c r="CA875" s="613">
        <f t="shared" si="3180"/>
        <v>1.1079638854296389E-3</v>
      </c>
      <c r="CB875" s="613">
        <f t="shared" si="3181"/>
        <v>0</v>
      </c>
      <c r="CC875" s="682">
        <f t="shared" si="3182"/>
        <v>0</v>
      </c>
      <c r="CD875" s="1325">
        <f t="shared" ref="CD875:CM887" si="327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71"/>
        <v>0</v>
      </c>
      <c r="CF875" s="1326">
        <f t="shared" si="3271"/>
        <v>0</v>
      </c>
      <c r="CG875" s="1326">
        <f t="shared" si="3271"/>
        <v>0</v>
      </c>
      <c r="CH875" s="1327">
        <f t="shared" si="3271"/>
        <v>0</v>
      </c>
      <c r="CI875" s="1326">
        <f t="shared" si="3271"/>
        <v>0</v>
      </c>
      <c r="CJ875" s="1326">
        <f t="shared" si="3271"/>
        <v>0</v>
      </c>
      <c r="CK875" s="1326">
        <f t="shared" si="3271"/>
        <v>0</v>
      </c>
      <c r="CL875" s="1326">
        <f t="shared" si="3271"/>
        <v>0</v>
      </c>
      <c r="CM875" s="1325">
        <f t="shared" si="3271"/>
        <v>8.9381960505248177E-4</v>
      </c>
      <c r="CN875" s="1392" t="str">
        <f t="shared" ref="CN875:DB887" si="3272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2"/>
        <v/>
      </c>
      <c r="CP875" s="1336" t="str">
        <f t="shared" si="3272"/>
        <v/>
      </c>
      <c r="CQ875" s="1336" t="str">
        <f t="shared" si="3272"/>
        <v/>
      </c>
      <c r="CR875" s="1336">
        <f t="shared" si="3272"/>
        <v>0</v>
      </c>
      <c r="CS875" s="1336">
        <f t="shared" si="3272"/>
        <v>0</v>
      </c>
      <c r="CT875" s="1336">
        <f t="shared" si="3272"/>
        <v>0</v>
      </c>
      <c r="CU875" s="1337">
        <f t="shared" si="3272"/>
        <v>0</v>
      </c>
      <c r="CV875" s="1337">
        <f t="shared" si="3272"/>
        <v>0</v>
      </c>
      <c r="CW875" s="1337">
        <f t="shared" si="3272"/>
        <v>0</v>
      </c>
      <c r="CX875" s="1336">
        <f t="shared" si="3272"/>
        <v>0</v>
      </c>
      <c r="CY875" s="1336">
        <f t="shared" si="3272"/>
        <v>0</v>
      </c>
      <c r="CZ875" s="1336">
        <f t="shared" si="3272"/>
        <v>0</v>
      </c>
      <c r="DA875" s="1336">
        <f t="shared" si="3272"/>
        <v>0</v>
      </c>
      <c r="DB875" s="1336" t="str">
        <f t="shared" si="3272"/>
        <v/>
      </c>
      <c r="DC875" s="1335" t="str">
        <f t="shared" si="3265"/>
        <v/>
      </c>
      <c r="DD875" s="1392" t="str">
        <f t="shared" si="3185"/>
        <v/>
      </c>
      <c r="DE875" s="644">
        <f t="shared" si="3186"/>
        <v>10</v>
      </c>
      <c r="DF875" s="98">
        <f t="shared" si="3187"/>
        <v>10</v>
      </c>
      <c r="DG875" s="98">
        <f t="shared" si="3188"/>
        <v>10</v>
      </c>
      <c r="DH875" s="98">
        <f t="shared" si="3189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3">SUM(C572)</f>
        <v>0</v>
      </c>
      <c r="D876" s="1114">
        <f t="shared" si="3273"/>
        <v>0</v>
      </c>
      <c r="E876" s="1114">
        <f t="shared" si="3273"/>
        <v>0</v>
      </c>
      <c r="F876" s="1114">
        <f t="shared" si="3273"/>
        <v>0</v>
      </c>
      <c r="G876" s="1114">
        <f t="shared" si="3273"/>
        <v>0</v>
      </c>
      <c r="H876" s="1114">
        <f t="shared" si="3273"/>
        <v>0</v>
      </c>
      <c r="I876" s="1114">
        <f t="shared" si="3273"/>
        <v>0</v>
      </c>
      <c r="J876" s="1114">
        <f t="shared" si="3273"/>
        <v>0</v>
      </c>
      <c r="K876" s="1114">
        <f t="shared" si="3273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4">SUM(U572)</f>
        <v>0</v>
      </c>
      <c r="V876" s="1114">
        <f t="shared" si="3274"/>
        <v>0</v>
      </c>
      <c r="W876" s="1114">
        <f t="shared" si="3274"/>
        <v>0</v>
      </c>
      <c r="X876" s="1114">
        <f t="shared" si="3274"/>
        <v>0</v>
      </c>
      <c r="Y876" s="1114">
        <f t="shared" si="3274"/>
        <v>0</v>
      </c>
      <c r="Z876" s="1114">
        <f t="shared" si="3274"/>
        <v>0</v>
      </c>
      <c r="AA876" s="1114">
        <f t="shared" si="3274"/>
        <v>0</v>
      </c>
      <c r="AB876" s="1114">
        <f t="shared" si="3274"/>
        <v>0</v>
      </c>
      <c r="AC876" s="1114">
        <f t="shared" si="3274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5">SUM(AM572)</f>
        <v>0</v>
      </c>
      <c r="AN876" s="1114">
        <f t="shared" si="3275"/>
        <v>0</v>
      </c>
      <c r="AO876" s="1114">
        <f t="shared" si="3275"/>
        <v>0</v>
      </c>
      <c r="AP876" s="1114">
        <f t="shared" si="3275"/>
        <v>0</v>
      </c>
      <c r="AQ876" s="1114">
        <f t="shared" si="3275"/>
        <v>0</v>
      </c>
      <c r="AR876" s="1114">
        <f t="shared" si="3275"/>
        <v>0</v>
      </c>
      <c r="AS876" s="1114">
        <f t="shared" si="3275"/>
        <v>1.008029887920299E-2</v>
      </c>
      <c r="AT876" s="1114">
        <f t="shared" si="3275"/>
        <v>0</v>
      </c>
      <c r="AU876" s="1114">
        <f t="shared" si="3275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6">SUM(BE572)</f>
        <v>0</v>
      </c>
      <c r="BF876" s="1114">
        <f t="shared" si="3276"/>
        <v>0</v>
      </c>
      <c r="BG876" s="1114">
        <f t="shared" si="3276"/>
        <v>0</v>
      </c>
      <c r="BH876" s="1114">
        <f t="shared" si="3276"/>
        <v>0</v>
      </c>
      <c r="BI876" s="1114">
        <f t="shared" si="3276"/>
        <v>0</v>
      </c>
      <c r="BJ876" s="1114">
        <f t="shared" si="3276"/>
        <v>0</v>
      </c>
      <c r="BK876" s="1114">
        <f t="shared" si="3276"/>
        <v>0</v>
      </c>
      <c r="BL876" s="1114">
        <f t="shared" si="3276"/>
        <v>0</v>
      </c>
      <c r="BM876" s="1114">
        <f t="shared" si="3276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7">SUM(BV572)</f>
        <v>0</v>
      </c>
      <c r="BW876" s="1114">
        <f t="shared" si="3277"/>
        <v>0</v>
      </c>
      <c r="BX876" s="1114">
        <f t="shared" si="3277"/>
        <v>0</v>
      </c>
      <c r="BY876" s="1114">
        <f t="shared" si="3277"/>
        <v>0</v>
      </c>
      <c r="BZ876" s="613">
        <f t="shared" si="3179"/>
        <v>0</v>
      </c>
      <c r="CA876" s="613">
        <f t="shared" si="3180"/>
        <v>0</v>
      </c>
      <c r="CB876" s="613">
        <f t="shared" si="3181"/>
        <v>0</v>
      </c>
      <c r="CC876" s="682">
        <f t="shared" si="3182"/>
        <v>0</v>
      </c>
      <c r="CD876" s="1325">
        <f t="shared" si="3271"/>
        <v>0</v>
      </c>
      <c r="CE876" s="1326">
        <f t="shared" si="3271"/>
        <v>0</v>
      </c>
      <c r="CF876" s="1326">
        <f t="shared" si="3271"/>
        <v>0</v>
      </c>
      <c r="CG876" s="1326">
        <f t="shared" si="3271"/>
        <v>0</v>
      </c>
      <c r="CH876" s="1327">
        <f t="shared" si="3271"/>
        <v>0</v>
      </c>
      <c r="CI876" s="1326">
        <f t="shared" si="3271"/>
        <v>0</v>
      </c>
      <c r="CJ876" s="1326">
        <f t="shared" si="3271"/>
        <v>0</v>
      </c>
      <c r="CK876" s="1326">
        <f t="shared" si="3271"/>
        <v>0</v>
      </c>
      <c r="CL876" s="1326">
        <f t="shared" si="3271"/>
        <v>0</v>
      </c>
      <c r="CM876" s="1325">
        <f t="shared" si="3271"/>
        <v>1.008029887920299E-2</v>
      </c>
      <c r="CN876" s="1392" t="str">
        <f t="shared" si="3272"/>
        <v/>
      </c>
      <c r="CO876" s="1335" t="str">
        <f t="shared" si="3272"/>
        <v/>
      </c>
      <c r="CP876" s="1336" t="str">
        <f t="shared" si="3272"/>
        <v/>
      </c>
      <c r="CQ876" s="1336" t="str">
        <f t="shared" si="3272"/>
        <v/>
      </c>
      <c r="CR876" s="1336">
        <f t="shared" si="3272"/>
        <v>0</v>
      </c>
      <c r="CS876" s="1336">
        <f t="shared" si="3272"/>
        <v>0</v>
      </c>
      <c r="CT876" s="1336">
        <f t="shared" si="3272"/>
        <v>0</v>
      </c>
      <c r="CU876" s="1337">
        <f t="shared" si="3272"/>
        <v>0</v>
      </c>
      <c r="CV876" s="1337">
        <f t="shared" si="3272"/>
        <v>0</v>
      </c>
      <c r="CW876" s="1337">
        <f t="shared" si="3272"/>
        <v>0</v>
      </c>
      <c r="CX876" s="1336">
        <f t="shared" si="3272"/>
        <v>0</v>
      </c>
      <c r="CY876" s="1336">
        <f t="shared" si="3272"/>
        <v>0</v>
      </c>
      <c r="CZ876" s="1336">
        <f t="shared" si="3272"/>
        <v>0</v>
      </c>
      <c r="DA876" s="1336">
        <f t="shared" si="3272"/>
        <v>0</v>
      </c>
      <c r="DB876" s="1336" t="str">
        <f t="shared" si="3272"/>
        <v/>
      </c>
      <c r="DC876" s="1335" t="str">
        <f t="shared" si="3265"/>
        <v/>
      </c>
      <c r="DD876" s="1392" t="str">
        <f t="shared" si="3185"/>
        <v/>
      </c>
      <c r="DE876" s="644">
        <f t="shared" si="3186"/>
        <v>10</v>
      </c>
      <c r="DF876" s="98">
        <f t="shared" si="3187"/>
        <v>10</v>
      </c>
      <c r="DG876" s="98">
        <f t="shared" si="3188"/>
        <v>10</v>
      </c>
      <c r="DH876" s="98">
        <f t="shared" si="3189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8">SUM(C578)</f>
        <v>0</v>
      </c>
      <c r="D877" s="1114">
        <f t="shared" si="3278"/>
        <v>0</v>
      </c>
      <c r="E877" s="1114">
        <f t="shared" si="3278"/>
        <v>0</v>
      </c>
      <c r="F877" s="1114">
        <f t="shared" si="3278"/>
        <v>1.4990099626400995E-3</v>
      </c>
      <c r="G877" s="1114">
        <f t="shared" si="3278"/>
        <v>0</v>
      </c>
      <c r="H877" s="1114">
        <f t="shared" si="3278"/>
        <v>0</v>
      </c>
      <c r="I877" s="1114">
        <f t="shared" si="3278"/>
        <v>0</v>
      </c>
      <c r="J877" s="1114">
        <f t="shared" si="3278"/>
        <v>8.9940597758405975E-4</v>
      </c>
      <c r="K877" s="1114">
        <f t="shared" si="3278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9">SUM(U578)</f>
        <v>0</v>
      </c>
      <c r="V877" s="1114">
        <f t="shared" si="3279"/>
        <v>4.2828856075431416E-4</v>
      </c>
      <c r="W877" s="1114">
        <f t="shared" si="3279"/>
        <v>0</v>
      </c>
      <c r="X877" s="1114">
        <f t="shared" si="3279"/>
        <v>0</v>
      </c>
      <c r="Y877" s="1114">
        <f t="shared" si="3279"/>
        <v>0</v>
      </c>
      <c r="Z877" s="1114">
        <f t="shared" si="3279"/>
        <v>0</v>
      </c>
      <c r="AA877" s="1114">
        <f t="shared" si="3279"/>
        <v>0</v>
      </c>
      <c r="AB877" s="1114">
        <f t="shared" si="3279"/>
        <v>0</v>
      </c>
      <c r="AC877" s="1114">
        <f t="shared" si="3279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80">SUM(AM578)</f>
        <v>1.5418388187155312E-3</v>
      </c>
      <c r="AN877" s="1114">
        <f t="shared" si="3280"/>
        <v>0</v>
      </c>
      <c r="AO877" s="1114">
        <f t="shared" si="3280"/>
        <v>0</v>
      </c>
      <c r="AP877" s="1114">
        <f t="shared" si="3280"/>
        <v>0</v>
      </c>
      <c r="AQ877" s="1114">
        <f t="shared" si="3280"/>
        <v>0</v>
      </c>
      <c r="AR877" s="1114">
        <f t="shared" si="3280"/>
        <v>0</v>
      </c>
      <c r="AS877" s="1114">
        <f t="shared" si="3280"/>
        <v>0</v>
      </c>
      <c r="AT877" s="1114">
        <f t="shared" si="3280"/>
        <v>0</v>
      </c>
      <c r="AU877" s="1114">
        <f t="shared" si="3280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81">SUM(BE578)</f>
        <v>0</v>
      </c>
      <c r="BF877" s="1114">
        <f t="shared" si="3281"/>
        <v>0</v>
      </c>
      <c r="BG877" s="1114">
        <f t="shared" si="3281"/>
        <v>0</v>
      </c>
      <c r="BH877" s="1114">
        <f t="shared" si="3281"/>
        <v>0</v>
      </c>
      <c r="BI877" s="1114">
        <f t="shared" si="3281"/>
        <v>0</v>
      </c>
      <c r="BJ877" s="1114">
        <f t="shared" si="3281"/>
        <v>0</v>
      </c>
      <c r="BK877" s="1114">
        <f t="shared" si="3281"/>
        <v>0</v>
      </c>
      <c r="BL877" s="1114">
        <f t="shared" si="3281"/>
        <v>0</v>
      </c>
      <c r="BM877" s="1114">
        <f t="shared" si="3281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2">SUM(BV578)</f>
        <v>1.3491089663760895E-3</v>
      </c>
      <c r="BW877" s="1114">
        <f t="shared" si="3282"/>
        <v>3.7475249066002488E-4</v>
      </c>
      <c r="BX877" s="1114">
        <f t="shared" si="3282"/>
        <v>0</v>
      </c>
      <c r="BY877" s="1114">
        <f t="shared" si="3282"/>
        <v>0</v>
      </c>
      <c r="BZ877" s="613">
        <f t="shared" si="3179"/>
        <v>2.473366438356164E-4</v>
      </c>
      <c r="CA877" s="613">
        <f t="shared" si="3180"/>
        <v>9.6364926169720684E-5</v>
      </c>
      <c r="CB877" s="613">
        <f t="shared" si="3181"/>
        <v>0</v>
      </c>
      <c r="CC877" s="682">
        <f t="shared" si="3182"/>
        <v>0</v>
      </c>
      <c r="CD877" s="1325">
        <f t="shared" si="3271"/>
        <v>0</v>
      </c>
      <c r="CE877" s="1326">
        <f t="shared" si="3271"/>
        <v>0</v>
      </c>
      <c r="CF877" s="1326">
        <f t="shared" si="3271"/>
        <v>0</v>
      </c>
      <c r="CG877" s="1326">
        <f t="shared" si="3271"/>
        <v>0</v>
      </c>
      <c r="CH877" s="1327">
        <f t="shared" si="3271"/>
        <v>0</v>
      </c>
      <c r="CI877" s="1326">
        <f t="shared" si="3271"/>
        <v>0</v>
      </c>
      <c r="CJ877" s="1326">
        <f t="shared" si="3271"/>
        <v>0</v>
      </c>
      <c r="CK877" s="1326">
        <f t="shared" si="3271"/>
        <v>0</v>
      </c>
      <c r="CL877" s="1326">
        <f t="shared" si="3271"/>
        <v>0</v>
      </c>
      <c r="CM877" s="1325">
        <f t="shared" si="3271"/>
        <v>1.5418388187155312E-3</v>
      </c>
      <c r="CN877" s="1392" t="str">
        <f t="shared" si="3272"/>
        <v/>
      </c>
      <c r="CO877" s="1335" t="str">
        <f t="shared" si="3272"/>
        <v/>
      </c>
      <c r="CP877" s="1336" t="str">
        <f t="shared" si="3272"/>
        <v/>
      </c>
      <c r="CQ877" s="1336" t="str">
        <f t="shared" si="3272"/>
        <v/>
      </c>
      <c r="CR877" s="1336">
        <f t="shared" si="3272"/>
        <v>0</v>
      </c>
      <c r="CS877" s="1336">
        <f t="shared" si="3272"/>
        <v>0</v>
      </c>
      <c r="CT877" s="1336">
        <f t="shared" si="3272"/>
        <v>0</v>
      </c>
      <c r="CU877" s="1337">
        <f t="shared" si="3272"/>
        <v>0</v>
      </c>
      <c r="CV877" s="1337">
        <f t="shared" si="3272"/>
        <v>0</v>
      </c>
      <c r="CW877" s="1337">
        <f t="shared" si="3272"/>
        <v>0</v>
      </c>
      <c r="CX877" s="1336">
        <f t="shared" si="3272"/>
        <v>0</v>
      </c>
      <c r="CY877" s="1336">
        <f t="shared" si="3272"/>
        <v>0</v>
      </c>
      <c r="CZ877" s="1336">
        <f t="shared" si="3272"/>
        <v>0</v>
      </c>
      <c r="DA877" s="1336">
        <f t="shared" si="3272"/>
        <v>0</v>
      </c>
      <c r="DB877" s="1336" t="str">
        <f t="shared" si="3272"/>
        <v/>
      </c>
      <c r="DC877" s="1335" t="str">
        <f t="shared" si="3265"/>
        <v/>
      </c>
      <c r="DD877" s="1392" t="str">
        <f t="shared" si="3185"/>
        <v/>
      </c>
      <c r="DE877" s="644">
        <f t="shared" si="3186"/>
        <v>10</v>
      </c>
      <c r="DF877" s="98">
        <f t="shared" si="3187"/>
        <v>10</v>
      </c>
      <c r="DG877" s="98">
        <f t="shared" si="3188"/>
        <v>10</v>
      </c>
      <c r="DH877" s="98">
        <f t="shared" si="3189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3">SUM(C584)</f>
        <v>0</v>
      </c>
      <c r="D878" s="1114">
        <f t="shared" si="3283"/>
        <v>0</v>
      </c>
      <c r="E878" s="1114">
        <f t="shared" si="3283"/>
        <v>0</v>
      </c>
      <c r="F878" s="1114">
        <f t="shared" si="3283"/>
        <v>0</v>
      </c>
      <c r="G878" s="1114">
        <f t="shared" si="3283"/>
        <v>0</v>
      </c>
      <c r="H878" s="1114">
        <f t="shared" si="3283"/>
        <v>0</v>
      </c>
      <c r="I878" s="1114">
        <f t="shared" si="3283"/>
        <v>0</v>
      </c>
      <c r="J878" s="1114">
        <f t="shared" si="3283"/>
        <v>0</v>
      </c>
      <c r="K878" s="1114">
        <f t="shared" si="3283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4">SUM(U584)</f>
        <v>0</v>
      </c>
      <c r="V878" s="1114">
        <f t="shared" si="3284"/>
        <v>0</v>
      </c>
      <c r="W878" s="1114">
        <f t="shared" si="3284"/>
        <v>0</v>
      </c>
      <c r="X878" s="1114">
        <f t="shared" si="3284"/>
        <v>0</v>
      </c>
      <c r="Y878" s="1114">
        <f t="shared" si="3284"/>
        <v>0</v>
      </c>
      <c r="Z878" s="1114">
        <f t="shared" si="3284"/>
        <v>0</v>
      </c>
      <c r="AA878" s="1114">
        <f t="shared" si="3284"/>
        <v>0</v>
      </c>
      <c r="AB878" s="1114">
        <f t="shared" si="3284"/>
        <v>0</v>
      </c>
      <c r="AC878" s="1114">
        <f t="shared" si="3284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5">SUM(AM584)</f>
        <v>0</v>
      </c>
      <c r="AN878" s="1114">
        <f t="shared" si="3285"/>
        <v>0</v>
      </c>
      <c r="AO878" s="1114">
        <f t="shared" si="3285"/>
        <v>0</v>
      </c>
      <c r="AP878" s="1114">
        <f t="shared" si="3285"/>
        <v>0</v>
      </c>
      <c r="AQ878" s="1114">
        <f t="shared" si="3285"/>
        <v>0</v>
      </c>
      <c r="AR878" s="1114">
        <f t="shared" si="3285"/>
        <v>0</v>
      </c>
      <c r="AS878" s="1114">
        <f t="shared" si="3285"/>
        <v>0</v>
      </c>
      <c r="AT878" s="1114">
        <f t="shared" si="3285"/>
        <v>0</v>
      </c>
      <c r="AU878" s="1114">
        <f t="shared" si="3285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6">SUM(BE584)</f>
        <v>0</v>
      </c>
      <c r="BF878" s="1114">
        <f t="shared" si="3286"/>
        <v>0</v>
      </c>
      <c r="BG878" s="1114">
        <f t="shared" si="3286"/>
        <v>0</v>
      </c>
      <c r="BH878" s="1114">
        <f t="shared" si="3286"/>
        <v>0</v>
      </c>
      <c r="BI878" s="1114">
        <f t="shared" si="3286"/>
        <v>0</v>
      </c>
      <c r="BJ878" s="1114">
        <f t="shared" si="3286"/>
        <v>0</v>
      </c>
      <c r="BK878" s="1114">
        <f t="shared" si="3286"/>
        <v>0</v>
      </c>
      <c r="BL878" s="1114">
        <f t="shared" si="3286"/>
        <v>0</v>
      </c>
      <c r="BM878" s="1114">
        <f t="shared" si="3286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7">SUM(BV584)</f>
        <v>0</v>
      </c>
      <c r="BW878" s="1114">
        <f t="shared" si="3287"/>
        <v>0</v>
      </c>
      <c r="BX878" s="1114">
        <f t="shared" si="3287"/>
        <v>0</v>
      </c>
      <c r="BY878" s="1114">
        <f t="shared" si="3287"/>
        <v>0</v>
      </c>
      <c r="BZ878" s="613">
        <f t="shared" si="3179"/>
        <v>0</v>
      </c>
      <c r="CA878" s="613">
        <f t="shared" si="3180"/>
        <v>0</v>
      </c>
      <c r="CB878" s="613">
        <f t="shared" si="3181"/>
        <v>0</v>
      </c>
      <c r="CC878" s="682">
        <f t="shared" si="3182"/>
        <v>0</v>
      </c>
      <c r="CD878" s="1325">
        <f t="shared" si="3271"/>
        <v>0</v>
      </c>
      <c r="CE878" s="1326">
        <f t="shared" si="3271"/>
        <v>0</v>
      </c>
      <c r="CF878" s="1326">
        <f t="shared" si="3271"/>
        <v>0</v>
      </c>
      <c r="CG878" s="1326">
        <f t="shared" si="3271"/>
        <v>0</v>
      </c>
      <c r="CH878" s="1327">
        <f t="shared" si="3271"/>
        <v>0</v>
      </c>
      <c r="CI878" s="1326">
        <f t="shared" si="3271"/>
        <v>0</v>
      </c>
      <c r="CJ878" s="1326">
        <f t="shared" si="3271"/>
        <v>0</v>
      </c>
      <c r="CK878" s="1326">
        <f t="shared" si="3271"/>
        <v>0</v>
      </c>
      <c r="CL878" s="1326">
        <f t="shared" si="3271"/>
        <v>0</v>
      </c>
      <c r="CM878" s="1325">
        <f t="shared" si="3271"/>
        <v>0</v>
      </c>
      <c r="CN878" s="1392" t="str">
        <f t="shared" si="3272"/>
        <v/>
      </c>
      <c r="CO878" s="1335" t="str">
        <f t="shared" si="3272"/>
        <v/>
      </c>
      <c r="CP878" s="1336" t="str">
        <f t="shared" si="3272"/>
        <v/>
      </c>
      <c r="CQ878" s="1336" t="str">
        <f t="shared" si="3272"/>
        <v/>
      </c>
      <c r="CR878" s="1336">
        <f t="shared" si="3272"/>
        <v>0</v>
      </c>
      <c r="CS878" s="1336">
        <f t="shared" si="3272"/>
        <v>0</v>
      </c>
      <c r="CT878" s="1336">
        <f t="shared" si="3272"/>
        <v>0</v>
      </c>
      <c r="CU878" s="1337">
        <f t="shared" si="3272"/>
        <v>0</v>
      </c>
      <c r="CV878" s="1337">
        <f t="shared" si="3272"/>
        <v>0</v>
      </c>
      <c r="CW878" s="1337">
        <f t="shared" si="3272"/>
        <v>0</v>
      </c>
      <c r="CX878" s="1336">
        <f t="shared" si="3272"/>
        <v>0</v>
      </c>
      <c r="CY878" s="1336">
        <f t="shared" si="3272"/>
        <v>0</v>
      </c>
      <c r="CZ878" s="1336">
        <f t="shared" si="3272"/>
        <v>0</v>
      </c>
      <c r="DA878" s="1336">
        <f t="shared" si="3272"/>
        <v>0</v>
      </c>
      <c r="DB878" s="1336" t="str">
        <f t="shared" si="3272"/>
        <v/>
      </c>
      <c r="DC878" s="1335" t="str">
        <f t="shared" si="3265"/>
        <v/>
      </c>
      <c r="DD878" s="1392" t="str">
        <f t="shared" si="3185"/>
        <v/>
      </c>
      <c r="DE878" s="644">
        <f t="shared" si="3186"/>
        <v>10</v>
      </c>
      <c r="DF878" s="98">
        <f t="shared" si="3187"/>
        <v>10</v>
      </c>
      <c r="DG878" s="98">
        <f t="shared" si="3188"/>
        <v>10</v>
      </c>
      <c r="DH878" s="98">
        <f t="shared" si="3189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8">SUM(C590)</f>
        <v>0</v>
      </c>
      <c r="D879" s="1114">
        <f t="shared" si="3288"/>
        <v>0</v>
      </c>
      <c r="E879" s="1114">
        <f t="shared" si="3288"/>
        <v>0</v>
      </c>
      <c r="F879" s="1114">
        <f t="shared" si="3288"/>
        <v>0</v>
      </c>
      <c r="G879" s="1114">
        <f t="shared" si="3288"/>
        <v>0</v>
      </c>
      <c r="H879" s="1114">
        <f t="shared" si="3288"/>
        <v>0</v>
      </c>
      <c r="I879" s="1114">
        <f t="shared" si="3288"/>
        <v>0</v>
      </c>
      <c r="J879" s="1114">
        <f t="shared" si="3288"/>
        <v>0</v>
      </c>
      <c r="K879" s="1114">
        <f t="shared" si="3288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9">SUM(U590)</f>
        <v>0</v>
      </c>
      <c r="V879" s="1114">
        <f t="shared" si="3289"/>
        <v>0</v>
      </c>
      <c r="W879" s="1114">
        <f t="shared" si="3289"/>
        <v>0</v>
      </c>
      <c r="X879" s="1114">
        <f t="shared" si="3289"/>
        <v>0</v>
      </c>
      <c r="Y879" s="1114">
        <f t="shared" si="3289"/>
        <v>0</v>
      </c>
      <c r="Z879" s="1114">
        <f t="shared" si="3289"/>
        <v>0</v>
      </c>
      <c r="AA879" s="1114">
        <f t="shared" si="3289"/>
        <v>0</v>
      </c>
      <c r="AB879" s="1114">
        <f t="shared" si="3289"/>
        <v>0</v>
      </c>
      <c r="AC879" s="1114">
        <f t="shared" si="3289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90">SUM(AM590)</f>
        <v>0</v>
      </c>
      <c r="AN879" s="1114">
        <f t="shared" si="3290"/>
        <v>0</v>
      </c>
      <c r="AO879" s="1114">
        <f t="shared" si="3290"/>
        <v>0</v>
      </c>
      <c r="AP879" s="1114">
        <f t="shared" si="3290"/>
        <v>0</v>
      </c>
      <c r="AQ879" s="1114">
        <f t="shared" si="3290"/>
        <v>0</v>
      </c>
      <c r="AR879" s="1114">
        <f t="shared" si="3290"/>
        <v>0</v>
      </c>
      <c r="AS879" s="1114">
        <f t="shared" si="3290"/>
        <v>0</v>
      </c>
      <c r="AT879" s="1114">
        <f t="shared" si="3290"/>
        <v>0</v>
      </c>
      <c r="AU879" s="1114">
        <f t="shared" si="3290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91">SUM(BE590)</f>
        <v>0</v>
      </c>
      <c r="BF879" s="1114">
        <f t="shared" si="3291"/>
        <v>0</v>
      </c>
      <c r="BG879" s="1114">
        <f t="shared" si="3291"/>
        <v>0</v>
      </c>
      <c r="BH879" s="1114">
        <f t="shared" si="3291"/>
        <v>0</v>
      </c>
      <c r="BI879" s="1114">
        <f t="shared" si="3291"/>
        <v>0</v>
      </c>
      <c r="BJ879" s="1114">
        <f t="shared" si="3291"/>
        <v>0</v>
      </c>
      <c r="BK879" s="1114">
        <f t="shared" si="3291"/>
        <v>0</v>
      </c>
      <c r="BL879" s="1114">
        <f t="shared" si="3291"/>
        <v>0</v>
      </c>
      <c r="BM879" s="1114">
        <f t="shared" si="3291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2">SUM(BV590)</f>
        <v>0</v>
      </c>
      <c r="BW879" s="1114">
        <f t="shared" si="3292"/>
        <v>0</v>
      </c>
      <c r="BX879" s="1114">
        <f t="shared" si="3292"/>
        <v>0</v>
      </c>
      <c r="BY879" s="1114">
        <f t="shared" si="3292"/>
        <v>0</v>
      </c>
      <c r="BZ879" s="613">
        <f t="shared" si="3179"/>
        <v>0</v>
      </c>
      <c r="CA879" s="613">
        <f t="shared" si="3180"/>
        <v>0</v>
      </c>
      <c r="CB879" s="613">
        <f t="shared" si="3181"/>
        <v>0</v>
      </c>
      <c r="CC879" s="682">
        <f t="shared" si="3182"/>
        <v>0</v>
      </c>
      <c r="CD879" s="1325">
        <f t="shared" si="3271"/>
        <v>0</v>
      </c>
      <c r="CE879" s="1326">
        <f t="shared" si="3271"/>
        <v>0</v>
      </c>
      <c r="CF879" s="1326">
        <f t="shared" si="3271"/>
        <v>0</v>
      </c>
      <c r="CG879" s="1326">
        <f t="shared" si="3271"/>
        <v>0</v>
      </c>
      <c r="CH879" s="1327">
        <f t="shared" si="3271"/>
        <v>0</v>
      </c>
      <c r="CI879" s="1326">
        <f t="shared" si="3271"/>
        <v>0</v>
      </c>
      <c r="CJ879" s="1326">
        <f t="shared" si="3271"/>
        <v>0</v>
      </c>
      <c r="CK879" s="1326">
        <f t="shared" si="3271"/>
        <v>0</v>
      </c>
      <c r="CL879" s="1326">
        <f t="shared" si="3271"/>
        <v>0</v>
      </c>
      <c r="CM879" s="1325">
        <f t="shared" si="3271"/>
        <v>0</v>
      </c>
      <c r="CN879" s="1392" t="str">
        <f t="shared" si="3272"/>
        <v/>
      </c>
      <c r="CO879" s="1335" t="str">
        <f t="shared" si="3272"/>
        <v/>
      </c>
      <c r="CP879" s="1336" t="str">
        <f t="shared" si="3272"/>
        <v/>
      </c>
      <c r="CQ879" s="1336" t="str">
        <f t="shared" si="3272"/>
        <v/>
      </c>
      <c r="CR879" s="1336">
        <f t="shared" si="3272"/>
        <v>0</v>
      </c>
      <c r="CS879" s="1336">
        <f t="shared" si="3272"/>
        <v>0</v>
      </c>
      <c r="CT879" s="1336">
        <f t="shared" si="3272"/>
        <v>0</v>
      </c>
      <c r="CU879" s="1337">
        <f t="shared" si="3272"/>
        <v>0</v>
      </c>
      <c r="CV879" s="1337">
        <f t="shared" si="3272"/>
        <v>0</v>
      </c>
      <c r="CW879" s="1337">
        <f t="shared" si="3272"/>
        <v>0</v>
      </c>
      <c r="CX879" s="1336">
        <f t="shared" si="3272"/>
        <v>0</v>
      </c>
      <c r="CY879" s="1336">
        <f t="shared" si="3272"/>
        <v>0</v>
      </c>
      <c r="CZ879" s="1336">
        <f t="shared" si="3272"/>
        <v>0</v>
      </c>
      <c r="DA879" s="1336">
        <f t="shared" si="3272"/>
        <v>0</v>
      </c>
      <c r="DB879" s="1336" t="str">
        <f t="shared" si="3272"/>
        <v/>
      </c>
      <c r="DC879" s="1335" t="str">
        <f t="shared" si="3265"/>
        <v/>
      </c>
      <c r="DD879" s="1392" t="str">
        <f t="shared" si="3185"/>
        <v/>
      </c>
      <c r="DE879" s="644">
        <f t="shared" si="3186"/>
        <v>10</v>
      </c>
      <c r="DF879" s="98">
        <f t="shared" si="3187"/>
        <v>10</v>
      </c>
      <c r="DG879" s="98">
        <f t="shared" si="3188"/>
        <v>10</v>
      </c>
      <c r="DH879" s="98">
        <f t="shared" si="3189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3">SUM(C597)</f>
        <v>0</v>
      </c>
      <c r="D880" s="799">
        <f t="shared" si="3293"/>
        <v>0</v>
      </c>
      <c r="E880" s="799">
        <f t="shared" si="3293"/>
        <v>0</v>
      </c>
      <c r="F880" s="799">
        <f t="shared" si="3293"/>
        <v>0</v>
      </c>
      <c r="G880" s="799">
        <f t="shared" si="3293"/>
        <v>0</v>
      </c>
      <c r="H880" s="799">
        <f t="shared" si="3293"/>
        <v>0</v>
      </c>
      <c r="I880" s="799">
        <f t="shared" si="3293"/>
        <v>0</v>
      </c>
      <c r="J880" s="799">
        <f t="shared" si="3293"/>
        <v>0</v>
      </c>
      <c r="K880" s="799">
        <f t="shared" si="3293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4">SUM(U597)</f>
        <v>0</v>
      </c>
      <c r="V880" s="799">
        <f t="shared" si="3294"/>
        <v>0</v>
      </c>
      <c r="W880" s="799">
        <f t="shared" si="3294"/>
        <v>0</v>
      </c>
      <c r="X880" s="799">
        <f t="shared" si="3294"/>
        <v>0</v>
      </c>
      <c r="Y880" s="799">
        <f t="shared" si="3294"/>
        <v>0</v>
      </c>
      <c r="Z880" s="799">
        <f t="shared" si="3294"/>
        <v>0</v>
      </c>
      <c r="AA880" s="799">
        <f t="shared" si="3294"/>
        <v>0</v>
      </c>
      <c r="AB880" s="799">
        <f t="shared" si="3294"/>
        <v>0</v>
      </c>
      <c r="AC880" s="799">
        <f t="shared" si="3294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5">SUM(AM597)</f>
        <v>0</v>
      </c>
      <c r="AN880" s="799">
        <f t="shared" si="3295"/>
        <v>0</v>
      </c>
      <c r="AO880" s="799">
        <f t="shared" si="3295"/>
        <v>0</v>
      </c>
      <c r="AP880" s="799">
        <f t="shared" si="3295"/>
        <v>0</v>
      </c>
      <c r="AQ880" s="799">
        <f t="shared" si="3295"/>
        <v>0</v>
      </c>
      <c r="AR880" s="799">
        <f t="shared" si="3295"/>
        <v>0</v>
      </c>
      <c r="AS880" s="799">
        <f t="shared" si="3295"/>
        <v>0</v>
      </c>
      <c r="AT880" s="799">
        <f t="shared" si="3295"/>
        <v>0</v>
      </c>
      <c r="AU880" s="799">
        <f t="shared" si="3295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6">SUM(BE597)</f>
        <v>0</v>
      </c>
      <c r="BF880" s="799">
        <f t="shared" si="3296"/>
        <v>0</v>
      </c>
      <c r="BG880" s="799">
        <f t="shared" si="3296"/>
        <v>0</v>
      </c>
      <c r="BH880" s="799">
        <f t="shared" si="3296"/>
        <v>0</v>
      </c>
      <c r="BI880" s="799">
        <f t="shared" si="3296"/>
        <v>0</v>
      </c>
      <c r="BJ880" s="799">
        <f t="shared" si="3296"/>
        <v>0</v>
      </c>
      <c r="BK880" s="799">
        <f t="shared" si="3296"/>
        <v>0</v>
      </c>
      <c r="BL880" s="799">
        <f t="shared" si="3296"/>
        <v>0</v>
      </c>
      <c r="BM880" s="799">
        <f t="shared" si="3296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7">SUM(BV597)</f>
        <v>0</v>
      </c>
      <c r="BW880" s="799">
        <f t="shared" si="3297"/>
        <v>0</v>
      </c>
      <c r="BX880" s="799">
        <f t="shared" si="3297"/>
        <v>0</v>
      </c>
      <c r="BY880" s="799">
        <f t="shared" si="3297"/>
        <v>0</v>
      </c>
      <c r="BZ880" s="613">
        <f t="shared" si="3179"/>
        <v>0</v>
      </c>
      <c r="CA880" s="613">
        <f t="shared" si="3180"/>
        <v>0</v>
      </c>
      <c r="CB880" s="613">
        <f t="shared" si="3181"/>
        <v>0</v>
      </c>
      <c r="CC880" s="682">
        <f t="shared" si="3182"/>
        <v>0</v>
      </c>
      <c r="CD880" s="1325">
        <f t="shared" si="3271"/>
        <v>0</v>
      </c>
      <c r="CE880" s="1326">
        <f t="shared" si="3271"/>
        <v>0</v>
      </c>
      <c r="CF880" s="1326">
        <f t="shared" si="3271"/>
        <v>0</v>
      </c>
      <c r="CG880" s="1326">
        <f t="shared" si="3271"/>
        <v>0</v>
      </c>
      <c r="CH880" s="1327">
        <f t="shared" si="3271"/>
        <v>0</v>
      </c>
      <c r="CI880" s="1326">
        <f t="shared" si="3271"/>
        <v>0</v>
      </c>
      <c r="CJ880" s="1326">
        <f t="shared" si="3271"/>
        <v>0</v>
      </c>
      <c r="CK880" s="1326">
        <f t="shared" si="3271"/>
        <v>0</v>
      </c>
      <c r="CL880" s="1326">
        <f t="shared" si="3271"/>
        <v>0</v>
      </c>
      <c r="CM880" s="1325">
        <f t="shared" si="3271"/>
        <v>0</v>
      </c>
      <c r="CN880" s="1392" t="str">
        <f t="shared" si="3272"/>
        <v/>
      </c>
      <c r="CO880" s="1335" t="str">
        <f t="shared" si="3272"/>
        <v/>
      </c>
      <c r="CP880" s="1336" t="str">
        <f t="shared" si="3272"/>
        <v/>
      </c>
      <c r="CQ880" s="1336" t="str">
        <f t="shared" si="3272"/>
        <v/>
      </c>
      <c r="CR880" s="1336">
        <f t="shared" si="3272"/>
        <v>0</v>
      </c>
      <c r="CS880" s="1336">
        <f t="shared" si="3272"/>
        <v>0</v>
      </c>
      <c r="CT880" s="1336">
        <f t="shared" si="3272"/>
        <v>0</v>
      </c>
      <c r="CU880" s="1337">
        <f t="shared" si="3272"/>
        <v>0</v>
      </c>
      <c r="CV880" s="1337">
        <f t="shared" si="3272"/>
        <v>0</v>
      </c>
      <c r="CW880" s="1337">
        <f t="shared" si="3272"/>
        <v>0</v>
      </c>
      <c r="CX880" s="1336">
        <f t="shared" si="3272"/>
        <v>0</v>
      </c>
      <c r="CY880" s="1336">
        <f t="shared" si="3272"/>
        <v>0</v>
      </c>
      <c r="CZ880" s="1336">
        <f t="shared" si="3272"/>
        <v>0</v>
      </c>
      <c r="DA880" s="1336">
        <f t="shared" si="3272"/>
        <v>0</v>
      </c>
      <c r="DB880" s="1336" t="str">
        <f t="shared" si="3272"/>
        <v/>
      </c>
      <c r="DC880" s="1335" t="str">
        <f t="shared" si="3265"/>
        <v/>
      </c>
      <c r="DD880" s="1392" t="str">
        <f t="shared" si="3185"/>
        <v/>
      </c>
      <c r="DE880" s="644">
        <f t="shared" si="3186"/>
        <v>10</v>
      </c>
      <c r="DF880" s="98">
        <f t="shared" si="3187"/>
        <v>10</v>
      </c>
      <c r="DG880" s="98">
        <f t="shared" si="3188"/>
        <v>10</v>
      </c>
      <c r="DH880" s="98">
        <f t="shared" si="3189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8">SUM(C603)</f>
        <v>0</v>
      </c>
      <c r="D881" s="799">
        <f t="shared" si="3298"/>
        <v>0</v>
      </c>
      <c r="E881" s="799">
        <f t="shared" si="3298"/>
        <v>0</v>
      </c>
      <c r="F881" s="799">
        <f t="shared" si="3298"/>
        <v>0</v>
      </c>
      <c r="G881" s="799">
        <f t="shared" si="3298"/>
        <v>0</v>
      </c>
      <c r="H881" s="799">
        <f t="shared" si="3298"/>
        <v>0</v>
      </c>
      <c r="I881" s="799">
        <f t="shared" si="3298"/>
        <v>0</v>
      </c>
      <c r="J881" s="799">
        <f t="shared" si="3298"/>
        <v>0</v>
      </c>
      <c r="K881" s="799">
        <f t="shared" si="3298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9">SUM(U603)</f>
        <v>0</v>
      </c>
      <c r="V881" s="799">
        <f t="shared" si="3299"/>
        <v>0</v>
      </c>
      <c r="W881" s="799">
        <f t="shared" si="3299"/>
        <v>0</v>
      </c>
      <c r="X881" s="799">
        <f t="shared" si="3299"/>
        <v>0</v>
      </c>
      <c r="Y881" s="799">
        <f t="shared" si="3299"/>
        <v>0</v>
      </c>
      <c r="Z881" s="799">
        <f t="shared" si="3299"/>
        <v>0</v>
      </c>
      <c r="AA881" s="799">
        <f t="shared" si="3299"/>
        <v>0</v>
      </c>
      <c r="AB881" s="799">
        <f t="shared" si="3299"/>
        <v>0</v>
      </c>
      <c r="AC881" s="799">
        <f t="shared" si="3299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0">SUM(AM603)</f>
        <v>0</v>
      </c>
      <c r="AN881" s="799">
        <f t="shared" si="3300"/>
        <v>0</v>
      </c>
      <c r="AO881" s="799">
        <f t="shared" si="3300"/>
        <v>0</v>
      </c>
      <c r="AP881" s="799">
        <f t="shared" si="3300"/>
        <v>0</v>
      </c>
      <c r="AQ881" s="799">
        <f t="shared" si="3300"/>
        <v>0</v>
      </c>
      <c r="AR881" s="799">
        <f t="shared" si="3300"/>
        <v>0</v>
      </c>
      <c r="AS881" s="799">
        <f t="shared" si="3300"/>
        <v>0</v>
      </c>
      <c r="AT881" s="799">
        <f t="shared" si="3300"/>
        <v>0</v>
      </c>
      <c r="AU881" s="799">
        <f t="shared" si="3300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1">SUM(BE603)</f>
        <v>0</v>
      </c>
      <c r="BF881" s="799">
        <f t="shared" si="3301"/>
        <v>0</v>
      </c>
      <c r="BG881" s="799">
        <f t="shared" si="3301"/>
        <v>0</v>
      </c>
      <c r="BH881" s="799">
        <f t="shared" si="3301"/>
        <v>0</v>
      </c>
      <c r="BI881" s="799">
        <f t="shared" si="3301"/>
        <v>0</v>
      </c>
      <c r="BJ881" s="799">
        <f t="shared" si="3301"/>
        <v>0</v>
      </c>
      <c r="BK881" s="799">
        <f t="shared" si="3301"/>
        <v>0</v>
      </c>
      <c r="BL881" s="799">
        <f t="shared" si="3301"/>
        <v>0</v>
      </c>
      <c r="BM881" s="799">
        <f t="shared" si="3301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2">SUM(BV603)</f>
        <v>0</v>
      </c>
      <c r="BW881" s="799">
        <f t="shared" si="3302"/>
        <v>0</v>
      </c>
      <c r="BX881" s="799">
        <f t="shared" si="3302"/>
        <v>0</v>
      </c>
      <c r="BY881" s="799">
        <f t="shared" si="3302"/>
        <v>0</v>
      </c>
      <c r="BZ881" s="613">
        <f t="shared" si="3179"/>
        <v>0</v>
      </c>
      <c r="CA881" s="613">
        <f t="shared" si="3180"/>
        <v>0</v>
      </c>
      <c r="CB881" s="613">
        <f t="shared" si="3181"/>
        <v>0</v>
      </c>
      <c r="CC881" s="682">
        <f t="shared" si="3182"/>
        <v>0</v>
      </c>
      <c r="CD881" s="1325">
        <f t="shared" si="3271"/>
        <v>0</v>
      </c>
      <c r="CE881" s="1326">
        <f t="shared" si="3271"/>
        <v>0</v>
      </c>
      <c r="CF881" s="1326">
        <f t="shared" si="3271"/>
        <v>0</v>
      </c>
      <c r="CG881" s="1326">
        <f t="shared" si="3271"/>
        <v>0</v>
      </c>
      <c r="CH881" s="1327">
        <f t="shared" si="3271"/>
        <v>0</v>
      </c>
      <c r="CI881" s="1326">
        <f t="shared" si="3271"/>
        <v>0</v>
      </c>
      <c r="CJ881" s="1326">
        <f t="shared" si="3271"/>
        <v>0</v>
      </c>
      <c r="CK881" s="1326">
        <f t="shared" si="3271"/>
        <v>0</v>
      </c>
      <c r="CL881" s="1326">
        <f t="shared" si="3271"/>
        <v>0</v>
      </c>
      <c r="CM881" s="1325">
        <f t="shared" si="3271"/>
        <v>0</v>
      </c>
      <c r="CN881" s="1392" t="str">
        <f t="shared" si="3272"/>
        <v/>
      </c>
      <c r="CO881" s="1335" t="str">
        <f t="shared" si="3272"/>
        <v/>
      </c>
      <c r="CP881" s="1336" t="str">
        <f t="shared" si="3272"/>
        <v/>
      </c>
      <c r="CQ881" s="1336" t="str">
        <f t="shared" si="3272"/>
        <v/>
      </c>
      <c r="CR881" s="1336">
        <f t="shared" si="3272"/>
        <v>0</v>
      </c>
      <c r="CS881" s="1336">
        <f t="shared" si="3272"/>
        <v>0</v>
      </c>
      <c r="CT881" s="1336">
        <f t="shared" si="3272"/>
        <v>0</v>
      </c>
      <c r="CU881" s="1337">
        <f t="shared" si="3272"/>
        <v>0</v>
      </c>
      <c r="CV881" s="1337">
        <f t="shared" si="3272"/>
        <v>0</v>
      </c>
      <c r="CW881" s="1337">
        <f t="shared" si="3272"/>
        <v>0</v>
      </c>
      <c r="CX881" s="1336">
        <f t="shared" si="3272"/>
        <v>0</v>
      </c>
      <c r="CY881" s="1336">
        <f t="shared" si="3272"/>
        <v>0</v>
      </c>
      <c r="CZ881" s="1336">
        <f t="shared" si="3272"/>
        <v>0</v>
      </c>
      <c r="DA881" s="1336">
        <f t="shared" si="3272"/>
        <v>0</v>
      </c>
      <c r="DB881" s="1336" t="str">
        <f t="shared" si="3272"/>
        <v/>
      </c>
      <c r="DC881" s="1335" t="str">
        <f t="shared" si="3265"/>
        <v/>
      </c>
      <c r="DD881" s="1392" t="str">
        <f t="shared" si="3185"/>
        <v/>
      </c>
      <c r="DE881" s="644">
        <f t="shared" si="3186"/>
        <v>10</v>
      </c>
      <c r="DF881" s="98">
        <f t="shared" si="3187"/>
        <v>10</v>
      </c>
      <c r="DG881" s="98">
        <f t="shared" si="3188"/>
        <v>10</v>
      </c>
      <c r="DH881" s="98">
        <f t="shared" si="3189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3">SUM(C609)</f>
        <v>0</v>
      </c>
      <c r="D882" s="799">
        <f t="shared" si="3303"/>
        <v>0</v>
      </c>
      <c r="E882" s="799">
        <f t="shared" si="3303"/>
        <v>0</v>
      </c>
      <c r="F882" s="799">
        <f t="shared" si="3303"/>
        <v>0</v>
      </c>
      <c r="G882" s="799">
        <f t="shared" si="3303"/>
        <v>0</v>
      </c>
      <c r="H882" s="799">
        <f t="shared" si="3303"/>
        <v>0</v>
      </c>
      <c r="I882" s="799">
        <f t="shared" si="3303"/>
        <v>0</v>
      </c>
      <c r="J882" s="799">
        <f t="shared" si="3303"/>
        <v>0</v>
      </c>
      <c r="K882" s="799">
        <f t="shared" si="3303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4">SUM(U609)</f>
        <v>0</v>
      </c>
      <c r="V882" s="799">
        <f t="shared" si="3304"/>
        <v>0</v>
      </c>
      <c r="W882" s="799">
        <f t="shared" si="3304"/>
        <v>0</v>
      </c>
      <c r="X882" s="799">
        <f t="shared" si="3304"/>
        <v>0</v>
      </c>
      <c r="Y882" s="799">
        <f t="shared" si="3304"/>
        <v>0</v>
      </c>
      <c r="Z882" s="799">
        <f t="shared" si="3304"/>
        <v>0</v>
      </c>
      <c r="AA882" s="799">
        <f t="shared" si="3304"/>
        <v>0</v>
      </c>
      <c r="AB882" s="799">
        <f t="shared" si="3304"/>
        <v>0</v>
      </c>
      <c r="AC882" s="799">
        <f t="shared" si="3304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5">SUM(AM609)</f>
        <v>0</v>
      </c>
      <c r="AN882" s="799">
        <f t="shared" si="3305"/>
        <v>0</v>
      </c>
      <c r="AO882" s="799">
        <f t="shared" si="3305"/>
        <v>0</v>
      </c>
      <c r="AP882" s="799">
        <f t="shared" si="3305"/>
        <v>0</v>
      </c>
      <c r="AQ882" s="799">
        <f t="shared" si="3305"/>
        <v>0</v>
      </c>
      <c r="AR882" s="799">
        <f t="shared" si="3305"/>
        <v>0</v>
      </c>
      <c r="AS882" s="799">
        <f t="shared" si="3305"/>
        <v>0</v>
      </c>
      <c r="AT882" s="799">
        <f t="shared" si="3305"/>
        <v>0</v>
      </c>
      <c r="AU882" s="799">
        <f t="shared" si="3305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6">SUM(BE609)</f>
        <v>0</v>
      </c>
      <c r="BF882" s="799">
        <f t="shared" si="3306"/>
        <v>0</v>
      </c>
      <c r="BG882" s="799">
        <f t="shared" si="3306"/>
        <v>0</v>
      </c>
      <c r="BH882" s="799">
        <f t="shared" si="3306"/>
        <v>0</v>
      </c>
      <c r="BI882" s="799">
        <f t="shared" si="3306"/>
        <v>0</v>
      </c>
      <c r="BJ882" s="799">
        <f t="shared" si="3306"/>
        <v>0</v>
      </c>
      <c r="BK882" s="799">
        <f t="shared" si="3306"/>
        <v>0</v>
      </c>
      <c r="BL882" s="799">
        <f t="shared" si="3306"/>
        <v>0</v>
      </c>
      <c r="BM882" s="799">
        <f t="shared" si="3306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7">SUM(BV609)</f>
        <v>0</v>
      </c>
      <c r="BW882" s="799">
        <f t="shared" si="3307"/>
        <v>0</v>
      </c>
      <c r="BX882" s="799">
        <f t="shared" si="3307"/>
        <v>0</v>
      </c>
      <c r="BY882" s="799">
        <f t="shared" si="3307"/>
        <v>0</v>
      </c>
      <c r="BZ882" s="613">
        <f t="shared" si="3179"/>
        <v>0</v>
      </c>
      <c r="CA882" s="613">
        <f t="shared" si="3180"/>
        <v>0</v>
      </c>
      <c r="CB882" s="613">
        <f t="shared" si="3181"/>
        <v>0</v>
      </c>
      <c r="CC882" s="682">
        <f t="shared" si="3182"/>
        <v>0</v>
      </c>
      <c r="CD882" s="1325">
        <f t="shared" si="3271"/>
        <v>0</v>
      </c>
      <c r="CE882" s="1326">
        <f t="shared" si="3271"/>
        <v>0</v>
      </c>
      <c r="CF882" s="1326">
        <f t="shared" si="3271"/>
        <v>0</v>
      </c>
      <c r="CG882" s="1326">
        <f t="shared" si="3271"/>
        <v>0</v>
      </c>
      <c r="CH882" s="1327">
        <f t="shared" si="3271"/>
        <v>0</v>
      </c>
      <c r="CI882" s="1326">
        <f t="shared" si="3271"/>
        <v>0</v>
      </c>
      <c r="CJ882" s="1326">
        <f t="shared" si="3271"/>
        <v>0</v>
      </c>
      <c r="CK882" s="1326">
        <f t="shared" si="3271"/>
        <v>0</v>
      </c>
      <c r="CL882" s="1326">
        <f t="shared" si="3271"/>
        <v>0</v>
      </c>
      <c r="CM882" s="1325">
        <f t="shared" si="3271"/>
        <v>0</v>
      </c>
      <c r="CN882" s="1392" t="str">
        <f t="shared" si="3272"/>
        <v/>
      </c>
      <c r="CO882" s="1335" t="str">
        <f t="shared" si="3272"/>
        <v/>
      </c>
      <c r="CP882" s="1336" t="str">
        <f t="shared" si="3272"/>
        <v/>
      </c>
      <c r="CQ882" s="1336" t="str">
        <f t="shared" si="3272"/>
        <v/>
      </c>
      <c r="CR882" s="1336">
        <f t="shared" si="3272"/>
        <v>0</v>
      </c>
      <c r="CS882" s="1336">
        <f t="shared" si="3272"/>
        <v>0</v>
      </c>
      <c r="CT882" s="1336">
        <f t="shared" si="3272"/>
        <v>0</v>
      </c>
      <c r="CU882" s="1337">
        <f t="shared" si="3272"/>
        <v>0</v>
      </c>
      <c r="CV882" s="1337">
        <f t="shared" si="3272"/>
        <v>0</v>
      </c>
      <c r="CW882" s="1337">
        <f t="shared" si="3272"/>
        <v>0</v>
      </c>
      <c r="CX882" s="1336">
        <f t="shared" si="3272"/>
        <v>0</v>
      </c>
      <c r="CY882" s="1336">
        <f t="shared" si="3272"/>
        <v>0</v>
      </c>
      <c r="CZ882" s="1336">
        <f t="shared" si="3272"/>
        <v>0</v>
      </c>
      <c r="DA882" s="1336">
        <f t="shared" si="3272"/>
        <v>0</v>
      </c>
      <c r="DB882" s="1336" t="str">
        <f t="shared" si="3272"/>
        <v/>
      </c>
      <c r="DC882" s="1335" t="str">
        <f t="shared" si="3265"/>
        <v/>
      </c>
      <c r="DD882" s="1392" t="str">
        <f t="shared" si="3185"/>
        <v/>
      </c>
      <c r="DE882" s="644">
        <f t="shared" si="3186"/>
        <v>10</v>
      </c>
      <c r="DF882" s="98">
        <f t="shared" si="3187"/>
        <v>10</v>
      </c>
      <c r="DG882" s="98">
        <f t="shared" si="3188"/>
        <v>10</v>
      </c>
      <c r="DH882" s="98">
        <f t="shared" si="3189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8">SUM(C615)</f>
        <v>0</v>
      </c>
      <c r="D883" s="799">
        <f t="shared" si="3308"/>
        <v>0</v>
      </c>
      <c r="E883" s="799">
        <f t="shared" si="3308"/>
        <v>0</v>
      </c>
      <c r="F883" s="799">
        <f t="shared" si="3308"/>
        <v>0</v>
      </c>
      <c r="G883" s="799">
        <f t="shared" si="3308"/>
        <v>0</v>
      </c>
      <c r="H883" s="799">
        <f t="shared" si="3308"/>
        <v>0</v>
      </c>
      <c r="I883" s="799">
        <f t="shared" si="3308"/>
        <v>0</v>
      </c>
      <c r="J883" s="799">
        <f t="shared" si="3308"/>
        <v>0</v>
      </c>
      <c r="K883" s="799">
        <f t="shared" si="3308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9">SUM(U615)</f>
        <v>0</v>
      </c>
      <c r="V883" s="799">
        <f t="shared" si="3309"/>
        <v>0</v>
      </c>
      <c r="W883" s="799">
        <f t="shared" si="3309"/>
        <v>0</v>
      </c>
      <c r="X883" s="799">
        <f t="shared" si="3309"/>
        <v>0</v>
      </c>
      <c r="Y883" s="799">
        <f t="shared" si="3309"/>
        <v>0</v>
      </c>
      <c r="Z883" s="799">
        <f t="shared" si="3309"/>
        <v>0</v>
      </c>
      <c r="AA883" s="799">
        <f t="shared" si="3309"/>
        <v>0</v>
      </c>
      <c r="AB883" s="799">
        <f t="shared" si="3309"/>
        <v>0</v>
      </c>
      <c r="AC883" s="799">
        <f t="shared" si="3309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0">SUM(AM615)</f>
        <v>0</v>
      </c>
      <c r="AN883" s="799">
        <f t="shared" si="3310"/>
        <v>0</v>
      </c>
      <c r="AO883" s="799">
        <f t="shared" si="3310"/>
        <v>0</v>
      </c>
      <c r="AP883" s="799">
        <f t="shared" si="3310"/>
        <v>0</v>
      </c>
      <c r="AQ883" s="799">
        <f t="shared" si="3310"/>
        <v>0</v>
      </c>
      <c r="AR883" s="799">
        <f t="shared" si="3310"/>
        <v>0</v>
      </c>
      <c r="AS883" s="799">
        <f t="shared" si="3310"/>
        <v>0</v>
      </c>
      <c r="AT883" s="799">
        <f t="shared" si="3310"/>
        <v>0</v>
      </c>
      <c r="AU883" s="799">
        <f t="shared" si="3310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1">SUM(BE615)</f>
        <v>0</v>
      </c>
      <c r="BF883" s="799">
        <f t="shared" si="3311"/>
        <v>0</v>
      </c>
      <c r="BG883" s="799">
        <f t="shared" si="3311"/>
        <v>0</v>
      </c>
      <c r="BH883" s="799">
        <f t="shared" si="3311"/>
        <v>0</v>
      </c>
      <c r="BI883" s="799">
        <f t="shared" si="3311"/>
        <v>0</v>
      </c>
      <c r="BJ883" s="799">
        <f t="shared" si="3311"/>
        <v>0</v>
      </c>
      <c r="BK883" s="799">
        <f t="shared" si="3311"/>
        <v>0</v>
      </c>
      <c r="BL883" s="799">
        <f t="shared" si="3311"/>
        <v>0</v>
      </c>
      <c r="BM883" s="799">
        <f t="shared" si="3311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2">SUM(BV615)</f>
        <v>0</v>
      </c>
      <c r="BW883" s="799">
        <f t="shared" si="3312"/>
        <v>0</v>
      </c>
      <c r="BX883" s="799">
        <f t="shared" si="3312"/>
        <v>0</v>
      </c>
      <c r="BY883" s="799">
        <f t="shared" si="3312"/>
        <v>0</v>
      </c>
      <c r="BZ883" s="613">
        <f t="shared" si="3179"/>
        <v>0</v>
      </c>
      <c r="CA883" s="613">
        <f t="shared" si="3180"/>
        <v>0</v>
      </c>
      <c r="CB883" s="613">
        <f t="shared" si="3181"/>
        <v>0</v>
      </c>
      <c r="CC883" s="682">
        <f t="shared" si="3182"/>
        <v>0</v>
      </c>
      <c r="CD883" s="1325">
        <f t="shared" si="3271"/>
        <v>0</v>
      </c>
      <c r="CE883" s="1326">
        <f t="shared" si="3271"/>
        <v>0</v>
      </c>
      <c r="CF883" s="1326">
        <f t="shared" si="3271"/>
        <v>0</v>
      </c>
      <c r="CG883" s="1326">
        <f t="shared" si="3271"/>
        <v>0</v>
      </c>
      <c r="CH883" s="1327">
        <f t="shared" si="3271"/>
        <v>0</v>
      </c>
      <c r="CI883" s="1326">
        <f t="shared" si="3271"/>
        <v>0</v>
      </c>
      <c r="CJ883" s="1326">
        <f t="shared" si="3271"/>
        <v>0</v>
      </c>
      <c r="CK883" s="1326">
        <f t="shared" si="3271"/>
        <v>0</v>
      </c>
      <c r="CL883" s="1326">
        <f t="shared" si="3271"/>
        <v>0</v>
      </c>
      <c r="CM883" s="1325">
        <f t="shared" si="3271"/>
        <v>0</v>
      </c>
      <c r="CN883" s="1392" t="str">
        <f t="shared" si="3272"/>
        <v/>
      </c>
      <c r="CO883" s="1335" t="str">
        <f t="shared" si="3272"/>
        <v/>
      </c>
      <c r="CP883" s="1336" t="str">
        <f t="shared" si="3272"/>
        <v/>
      </c>
      <c r="CQ883" s="1336" t="str">
        <f t="shared" si="3272"/>
        <v/>
      </c>
      <c r="CR883" s="1336">
        <f t="shared" si="3272"/>
        <v>0</v>
      </c>
      <c r="CS883" s="1336">
        <f t="shared" si="3272"/>
        <v>0</v>
      </c>
      <c r="CT883" s="1336">
        <f t="shared" si="3272"/>
        <v>0</v>
      </c>
      <c r="CU883" s="1337">
        <f t="shared" si="3272"/>
        <v>0</v>
      </c>
      <c r="CV883" s="1337">
        <f t="shared" si="3272"/>
        <v>0</v>
      </c>
      <c r="CW883" s="1337">
        <f t="shared" si="3272"/>
        <v>0</v>
      </c>
      <c r="CX883" s="1336">
        <f t="shared" si="3272"/>
        <v>0</v>
      </c>
      <c r="CY883" s="1336">
        <f t="shared" si="3272"/>
        <v>0</v>
      </c>
      <c r="CZ883" s="1336">
        <f t="shared" si="3272"/>
        <v>0</v>
      </c>
      <c r="DA883" s="1336">
        <f t="shared" si="3272"/>
        <v>0</v>
      </c>
      <c r="DB883" s="1336" t="str">
        <f t="shared" si="3272"/>
        <v/>
      </c>
      <c r="DC883" s="1335" t="str">
        <f t="shared" si="3265"/>
        <v/>
      </c>
      <c r="DD883" s="1392" t="str">
        <f t="shared" si="3185"/>
        <v/>
      </c>
      <c r="DE883" s="644">
        <f t="shared" si="3186"/>
        <v>10</v>
      </c>
      <c r="DF883" s="98">
        <f t="shared" si="3187"/>
        <v>10</v>
      </c>
      <c r="DG883" s="98">
        <f t="shared" si="3188"/>
        <v>10</v>
      </c>
      <c r="DH883" s="98">
        <f t="shared" si="3189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3">SUM(C621)</f>
        <v>0</v>
      </c>
      <c r="D884" s="799">
        <f t="shared" si="3313"/>
        <v>0</v>
      </c>
      <c r="E884" s="799">
        <f t="shared" si="3313"/>
        <v>0</v>
      </c>
      <c r="F884" s="799">
        <f t="shared" si="3313"/>
        <v>0</v>
      </c>
      <c r="G884" s="799">
        <f t="shared" si="3313"/>
        <v>0</v>
      </c>
      <c r="H884" s="799">
        <f t="shared" si="3313"/>
        <v>0</v>
      </c>
      <c r="I884" s="799">
        <f t="shared" si="3313"/>
        <v>0</v>
      </c>
      <c r="J884" s="799">
        <f t="shared" si="3313"/>
        <v>0</v>
      </c>
      <c r="K884" s="799">
        <f t="shared" si="3313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4">SUM(U621)</f>
        <v>0</v>
      </c>
      <c r="V884" s="799">
        <f t="shared" si="3314"/>
        <v>0</v>
      </c>
      <c r="W884" s="799">
        <f t="shared" si="3314"/>
        <v>0</v>
      </c>
      <c r="X884" s="799">
        <f t="shared" si="3314"/>
        <v>0</v>
      </c>
      <c r="Y884" s="799">
        <f t="shared" si="3314"/>
        <v>0</v>
      </c>
      <c r="Z884" s="799">
        <f t="shared" si="3314"/>
        <v>0</v>
      </c>
      <c r="AA884" s="799">
        <f t="shared" si="3314"/>
        <v>0</v>
      </c>
      <c r="AB884" s="799">
        <f t="shared" si="3314"/>
        <v>0</v>
      </c>
      <c r="AC884" s="799">
        <f t="shared" si="3314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5">SUM(AM621)</f>
        <v>0</v>
      </c>
      <c r="AN884" s="799">
        <f t="shared" si="3315"/>
        <v>0</v>
      </c>
      <c r="AO884" s="799">
        <f t="shared" si="3315"/>
        <v>0</v>
      </c>
      <c r="AP884" s="799">
        <f t="shared" si="3315"/>
        <v>0</v>
      </c>
      <c r="AQ884" s="799">
        <f t="shared" si="3315"/>
        <v>0</v>
      </c>
      <c r="AR884" s="799">
        <f t="shared" si="3315"/>
        <v>0</v>
      </c>
      <c r="AS884" s="799">
        <f t="shared" si="3315"/>
        <v>0</v>
      </c>
      <c r="AT884" s="799">
        <f t="shared" si="3315"/>
        <v>0</v>
      </c>
      <c r="AU884" s="799">
        <f t="shared" si="3315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6">SUM(BE621)</f>
        <v>0</v>
      </c>
      <c r="BF884" s="799">
        <f t="shared" si="3316"/>
        <v>0</v>
      </c>
      <c r="BG884" s="799">
        <f t="shared" si="3316"/>
        <v>0</v>
      </c>
      <c r="BH884" s="799">
        <f t="shared" si="3316"/>
        <v>0</v>
      </c>
      <c r="BI884" s="799">
        <f t="shared" si="3316"/>
        <v>0</v>
      </c>
      <c r="BJ884" s="799">
        <f t="shared" si="3316"/>
        <v>0</v>
      </c>
      <c r="BK884" s="799">
        <f t="shared" si="3316"/>
        <v>0</v>
      </c>
      <c r="BL884" s="799">
        <f t="shared" si="3316"/>
        <v>0</v>
      </c>
      <c r="BM884" s="799">
        <f t="shared" si="3316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7">SUM(BV621)</f>
        <v>0</v>
      </c>
      <c r="BW884" s="799">
        <f t="shared" si="3317"/>
        <v>0</v>
      </c>
      <c r="BX884" s="799">
        <f t="shared" si="3317"/>
        <v>0</v>
      </c>
      <c r="BY884" s="799">
        <f t="shared" si="3317"/>
        <v>0</v>
      </c>
      <c r="BZ884" s="613">
        <f t="shared" si="3179"/>
        <v>0</v>
      </c>
      <c r="CA884" s="613">
        <f t="shared" si="3180"/>
        <v>0</v>
      </c>
      <c r="CB884" s="613">
        <f t="shared" si="3181"/>
        <v>0</v>
      </c>
      <c r="CC884" s="682">
        <f t="shared" si="3182"/>
        <v>0</v>
      </c>
      <c r="CD884" s="1325">
        <f t="shared" si="3271"/>
        <v>0</v>
      </c>
      <c r="CE884" s="1326">
        <f t="shared" si="3271"/>
        <v>0</v>
      </c>
      <c r="CF884" s="1326">
        <f t="shared" si="3271"/>
        <v>0</v>
      </c>
      <c r="CG884" s="1326">
        <f t="shared" si="3271"/>
        <v>0</v>
      </c>
      <c r="CH884" s="1327">
        <f t="shared" si="3271"/>
        <v>0</v>
      </c>
      <c r="CI884" s="1326">
        <f t="shared" si="3271"/>
        <v>0</v>
      </c>
      <c r="CJ884" s="1326">
        <f t="shared" si="3271"/>
        <v>0</v>
      </c>
      <c r="CK884" s="1326">
        <f t="shared" si="3271"/>
        <v>0</v>
      </c>
      <c r="CL884" s="1326">
        <f t="shared" si="3271"/>
        <v>0</v>
      </c>
      <c r="CM884" s="1325">
        <f t="shared" si="3271"/>
        <v>0</v>
      </c>
      <c r="CN884" s="1392" t="str">
        <f t="shared" si="3272"/>
        <v/>
      </c>
      <c r="CO884" s="1335" t="str">
        <f t="shared" si="3272"/>
        <v/>
      </c>
      <c r="CP884" s="1336" t="str">
        <f t="shared" si="3272"/>
        <v/>
      </c>
      <c r="CQ884" s="1336" t="str">
        <f t="shared" si="3272"/>
        <v/>
      </c>
      <c r="CR884" s="1336">
        <f t="shared" si="3272"/>
        <v>0</v>
      </c>
      <c r="CS884" s="1336">
        <f t="shared" si="3272"/>
        <v>0</v>
      </c>
      <c r="CT884" s="1336">
        <f t="shared" si="3272"/>
        <v>0</v>
      </c>
      <c r="CU884" s="1337">
        <f t="shared" si="3272"/>
        <v>0</v>
      </c>
      <c r="CV884" s="1337">
        <f t="shared" si="3272"/>
        <v>0</v>
      </c>
      <c r="CW884" s="1337">
        <f t="shared" si="3272"/>
        <v>0</v>
      </c>
      <c r="CX884" s="1336">
        <f t="shared" si="3272"/>
        <v>0</v>
      </c>
      <c r="CY884" s="1336">
        <f t="shared" si="3272"/>
        <v>0</v>
      </c>
      <c r="CZ884" s="1336">
        <f t="shared" si="3272"/>
        <v>0</v>
      </c>
      <c r="DA884" s="1336">
        <f t="shared" si="3272"/>
        <v>0</v>
      </c>
      <c r="DB884" s="1336" t="str">
        <f t="shared" si="3272"/>
        <v/>
      </c>
      <c r="DC884" s="1335" t="str">
        <f t="shared" si="3265"/>
        <v/>
      </c>
      <c r="DD884" s="1392" t="str">
        <f t="shared" si="3185"/>
        <v/>
      </c>
      <c r="DE884" s="644">
        <f t="shared" si="3186"/>
        <v>10</v>
      </c>
      <c r="DF884" s="98">
        <f t="shared" si="3187"/>
        <v>10</v>
      </c>
      <c r="DG884" s="98">
        <f t="shared" si="3188"/>
        <v>10</v>
      </c>
      <c r="DH884" s="98">
        <f t="shared" si="3189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8">SUM(C627)</f>
        <v>0</v>
      </c>
      <c r="D885" s="799">
        <f t="shared" si="3318"/>
        <v>0</v>
      </c>
      <c r="E885" s="799">
        <f t="shared" si="3318"/>
        <v>0</v>
      </c>
      <c r="F885" s="799">
        <f t="shared" si="3318"/>
        <v>0</v>
      </c>
      <c r="G885" s="799">
        <f t="shared" si="3318"/>
        <v>0</v>
      </c>
      <c r="H885" s="799">
        <f t="shared" si="3318"/>
        <v>0</v>
      </c>
      <c r="I885" s="799">
        <f t="shared" si="3318"/>
        <v>0</v>
      </c>
      <c r="J885" s="799">
        <f t="shared" si="3318"/>
        <v>0</v>
      </c>
      <c r="K885" s="799">
        <f t="shared" si="3318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9">SUM(U627)</f>
        <v>0</v>
      </c>
      <c r="V885" s="799">
        <f t="shared" si="3319"/>
        <v>0</v>
      </c>
      <c r="W885" s="799">
        <f t="shared" si="3319"/>
        <v>0</v>
      </c>
      <c r="X885" s="799">
        <f t="shared" si="3319"/>
        <v>0</v>
      </c>
      <c r="Y885" s="799">
        <f t="shared" si="3319"/>
        <v>0</v>
      </c>
      <c r="Z885" s="799">
        <f t="shared" si="3319"/>
        <v>0</v>
      </c>
      <c r="AA885" s="799">
        <f t="shared" si="3319"/>
        <v>0</v>
      </c>
      <c r="AB885" s="799">
        <f t="shared" si="3319"/>
        <v>0</v>
      </c>
      <c r="AC885" s="799">
        <f t="shared" si="3319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0">SUM(AM627)</f>
        <v>0</v>
      </c>
      <c r="AN885" s="799">
        <f t="shared" si="3320"/>
        <v>0</v>
      </c>
      <c r="AO885" s="799">
        <f t="shared" si="3320"/>
        <v>0</v>
      </c>
      <c r="AP885" s="799">
        <f t="shared" si="3320"/>
        <v>0</v>
      </c>
      <c r="AQ885" s="799">
        <f t="shared" si="3320"/>
        <v>0</v>
      </c>
      <c r="AR885" s="799">
        <f t="shared" si="3320"/>
        <v>0</v>
      </c>
      <c r="AS885" s="799">
        <f t="shared" si="3320"/>
        <v>0</v>
      </c>
      <c r="AT885" s="799">
        <f t="shared" si="3320"/>
        <v>0</v>
      </c>
      <c r="AU885" s="799">
        <f t="shared" si="3320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1">SUM(BE627)</f>
        <v>0</v>
      </c>
      <c r="BF885" s="799">
        <f t="shared" si="3321"/>
        <v>0</v>
      </c>
      <c r="BG885" s="799">
        <f t="shared" si="3321"/>
        <v>0</v>
      </c>
      <c r="BH885" s="799">
        <f t="shared" si="3321"/>
        <v>0</v>
      </c>
      <c r="BI885" s="799">
        <f t="shared" si="3321"/>
        <v>0</v>
      </c>
      <c r="BJ885" s="799">
        <f t="shared" si="3321"/>
        <v>0</v>
      </c>
      <c r="BK885" s="799">
        <f t="shared" si="3321"/>
        <v>0</v>
      </c>
      <c r="BL885" s="799">
        <f t="shared" si="3321"/>
        <v>0</v>
      </c>
      <c r="BM885" s="799">
        <f t="shared" si="3321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2">SUM(BV627)</f>
        <v>0</v>
      </c>
      <c r="BW885" s="799">
        <f t="shared" si="3322"/>
        <v>0</v>
      </c>
      <c r="BX885" s="799">
        <f t="shared" si="3322"/>
        <v>0</v>
      </c>
      <c r="BY885" s="799">
        <f t="shared" si="3322"/>
        <v>0</v>
      </c>
      <c r="BZ885" s="613">
        <f t="shared" si="3179"/>
        <v>0</v>
      </c>
      <c r="CA885" s="613">
        <f t="shared" si="3180"/>
        <v>0</v>
      </c>
      <c r="CB885" s="613">
        <f t="shared" si="3181"/>
        <v>0</v>
      </c>
      <c r="CC885" s="682">
        <f t="shared" si="3182"/>
        <v>0</v>
      </c>
      <c r="CD885" s="1325">
        <f t="shared" si="3271"/>
        <v>0</v>
      </c>
      <c r="CE885" s="1326">
        <f t="shared" si="3271"/>
        <v>0</v>
      </c>
      <c r="CF885" s="1326">
        <f t="shared" si="3271"/>
        <v>0</v>
      </c>
      <c r="CG885" s="1326">
        <f t="shared" si="3271"/>
        <v>0</v>
      </c>
      <c r="CH885" s="1327">
        <f t="shared" si="3271"/>
        <v>0</v>
      </c>
      <c r="CI885" s="1326">
        <f t="shared" si="3271"/>
        <v>0</v>
      </c>
      <c r="CJ885" s="1326">
        <f t="shared" si="3271"/>
        <v>0</v>
      </c>
      <c r="CK885" s="1326">
        <f t="shared" si="3271"/>
        <v>0</v>
      </c>
      <c r="CL885" s="1326">
        <f t="shared" si="3271"/>
        <v>0</v>
      </c>
      <c r="CM885" s="1325">
        <f t="shared" si="3271"/>
        <v>0</v>
      </c>
      <c r="CN885" s="1392" t="str">
        <f t="shared" si="3272"/>
        <v/>
      </c>
      <c r="CO885" s="1335" t="str">
        <f t="shared" si="3272"/>
        <v/>
      </c>
      <c r="CP885" s="1336" t="str">
        <f t="shared" si="3272"/>
        <v/>
      </c>
      <c r="CQ885" s="1336" t="str">
        <f t="shared" si="3272"/>
        <v/>
      </c>
      <c r="CR885" s="1336">
        <f t="shared" si="3272"/>
        <v>0</v>
      </c>
      <c r="CS885" s="1336">
        <f t="shared" si="3272"/>
        <v>0</v>
      </c>
      <c r="CT885" s="1336">
        <f t="shared" si="3272"/>
        <v>0</v>
      </c>
      <c r="CU885" s="1337">
        <f t="shared" si="3272"/>
        <v>0</v>
      </c>
      <c r="CV885" s="1337">
        <f t="shared" si="3272"/>
        <v>0</v>
      </c>
      <c r="CW885" s="1337">
        <f t="shared" si="3272"/>
        <v>0</v>
      </c>
      <c r="CX885" s="1336">
        <f t="shared" si="3272"/>
        <v>0</v>
      </c>
      <c r="CY885" s="1336">
        <f t="shared" si="3272"/>
        <v>0</v>
      </c>
      <c r="CZ885" s="1336">
        <f t="shared" si="3272"/>
        <v>0</v>
      </c>
      <c r="DA885" s="1336">
        <f t="shared" si="3272"/>
        <v>0</v>
      </c>
      <c r="DB885" s="1336" t="str">
        <f t="shared" si="3272"/>
        <v/>
      </c>
      <c r="DC885" s="1335" t="str">
        <f t="shared" si="3265"/>
        <v/>
      </c>
      <c r="DD885" s="1392" t="str">
        <f t="shared" si="3185"/>
        <v/>
      </c>
      <c r="DE885" s="644">
        <f t="shared" si="3186"/>
        <v>10</v>
      </c>
      <c r="DF885" s="98">
        <f t="shared" si="3187"/>
        <v>10</v>
      </c>
      <c r="DG885" s="98">
        <f t="shared" si="3188"/>
        <v>10</v>
      </c>
      <c r="DH885" s="98">
        <f t="shared" si="3189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3">SUM(C633)</f>
        <v>4.1631366989175203E-2</v>
      </c>
      <c r="D886" s="799">
        <f t="shared" si="3323"/>
        <v>6.0134196762141955E-2</v>
      </c>
      <c r="E886" s="799">
        <f t="shared" si="3323"/>
        <v>7.7315395837039669E-2</v>
      </c>
      <c r="F886" s="799">
        <f t="shared" si="3323"/>
        <v>0</v>
      </c>
      <c r="G886" s="799">
        <f t="shared" si="3323"/>
        <v>4.9610712328767112E-2</v>
      </c>
      <c r="H886" s="799">
        <f t="shared" si="3323"/>
        <v>9.0201295143212942E-2</v>
      </c>
      <c r="I886" s="799">
        <f t="shared" si="3323"/>
        <v>4.5100647571606471E-2</v>
      </c>
      <c r="J886" s="799">
        <f t="shared" si="3323"/>
        <v>6.7650971357409703E-2</v>
      </c>
      <c r="K886" s="799">
        <f t="shared" si="3323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4">SUM(U633)</f>
        <v>0</v>
      </c>
      <c r="V886" s="799">
        <f t="shared" si="3324"/>
        <v>0</v>
      </c>
      <c r="W886" s="799">
        <f t="shared" si="3324"/>
        <v>0</v>
      </c>
      <c r="X886" s="799">
        <f t="shared" si="3324"/>
        <v>0</v>
      </c>
      <c r="Y886" s="799">
        <f t="shared" si="3324"/>
        <v>0</v>
      </c>
      <c r="Z886" s="799">
        <f t="shared" si="3324"/>
        <v>0</v>
      </c>
      <c r="AA886" s="799">
        <f t="shared" si="3324"/>
        <v>0</v>
      </c>
      <c r="AB886" s="799">
        <f t="shared" si="3324"/>
        <v>0</v>
      </c>
      <c r="AC886" s="799">
        <f t="shared" si="3324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5">SUM(AM633)</f>
        <v>7.7315395837039669E-2</v>
      </c>
      <c r="AN886" s="799">
        <f t="shared" si="3325"/>
        <v>6.0134196762141955E-2</v>
      </c>
      <c r="AO886" s="799">
        <f t="shared" si="3325"/>
        <v>7.7315395837039669E-2</v>
      </c>
      <c r="AP886" s="799">
        <f t="shared" si="3325"/>
        <v>6.7650971357409703E-2</v>
      </c>
      <c r="AQ886" s="799">
        <f t="shared" si="3325"/>
        <v>6.7650971357409703E-2</v>
      </c>
      <c r="AR886" s="799">
        <f t="shared" si="3325"/>
        <v>3.3825485678704852E-2</v>
      </c>
      <c r="AS886" s="799">
        <f t="shared" si="3325"/>
        <v>6.0134196762141955E-2</v>
      </c>
      <c r="AT886" s="799">
        <f t="shared" si="3325"/>
        <v>6.0134196762141955E-2</v>
      </c>
      <c r="AU886" s="799">
        <f t="shared" si="3325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6">SUM(BE633)</f>
        <v>0</v>
      </c>
      <c r="BF886" s="799">
        <f t="shared" si="3326"/>
        <v>0</v>
      </c>
      <c r="BG886" s="799">
        <f t="shared" si="3326"/>
        <v>0</v>
      </c>
      <c r="BH886" s="799">
        <f t="shared" si="3326"/>
        <v>0</v>
      </c>
      <c r="BI886" s="799">
        <f t="shared" si="3326"/>
        <v>0</v>
      </c>
      <c r="BJ886" s="799">
        <f t="shared" si="3326"/>
        <v>0</v>
      </c>
      <c r="BK886" s="799">
        <f t="shared" si="3326"/>
        <v>0</v>
      </c>
      <c r="BL886" s="799">
        <f t="shared" si="3326"/>
        <v>0</v>
      </c>
      <c r="BM886" s="799">
        <f t="shared" si="3326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7">SUM(BV633)</f>
        <v>6.7650971357409703E-2</v>
      </c>
      <c r="BW886" s="799">
        <f t="shared" si="3327"/>
        <v>6.7650971357409703E-2</v>
      </c>
      <c r="BX886" s="799">
        <f t="shared" si="3327"/>
        <v>7.7315395837039669E-2</v>
      </c>
      <c r="BY886" s="799">
        <f t="shared" si="3327"/>
        <v>0</v>
      </c>
      <c r="BZ886" s="613">
        <f t="shared" si="3179"/>
        <v>4.9445508491508486E-2</v>
      </c>
      <c r="CA886" s="613">
        <f t="shared" si="3180"/>
        <v>0</v>
      </c>
      <c r="CB886" s="613">
        <f t="shared" si="3181"/>
        <v>6.3020101294253686E-2</v>
      </c>
      <c r="CC886" s="682">
        <f t="shared" si="3182"/>
        <v>0</v>
      </c>
      <c r="CD886" s="1325">
        <f t="shared" si="3271"/>
        <v>0</v>
      </c>
      <c r="CE886" s="1326">
        <f t="shared" si="3271"/>
        <v>3.3825485678704852E-2</v>
      </c>
      <c r="CF886" s="1326">
        <f t="shared" si="3271"/>
        <v>6.0134196762141955E-2</v>
      </c>
      <c r="CG886" s="1326">
        <f t="shared" si="3271"/>
        <v>6.0134196762141955E-2</v>
      </c>
      <c r="CH886" s="1327">
        <f t="shared" si="3271"/>
        <v>6.0134196762141955E-2</v>
      </c>
      <c r="CI886" s="1326">
        <f t="shared" si="3271"/>
        <v>6.7650971357409703E-2</v>
      </c>
      <c r="CJ886" s="1326">
        <f t="shared" si="3271"/>
        <v>6.7650971357409703E-2</v>
      </c>
      <c r="CK886" s="1326">
        <f t="shared" si="3271"/>
        <v>7.7315395837039669E-2</v>
      </c>
      <c r="CL886" s="1326">
        <f t="shared" si="3271"/>
        <v>7.7315395837039669E-2</v>
      </c>
      <c r="CM886" s="1325">
        <f t="shared" si="3271"/>
        <v>9.0201295143212942E-2</v>
      </c>
      <c r="CN886" s="1392" t="str">
        <f t="shared" si="3272"/>
        <v/>
      </c>
      <c r="CO886" s="1335" t="str">
        <f t="shared" si="3272"/>
        <v/>
      </c>
      <c r="CP886" s="1336" t="str">
        <f t="shared" si="3272"/>
        <v/>
      </c>
      <c r="CQ886" s="1336" t="str">
        <f t="shared" si="3272"/>
        <v/>
      </c>
      <c r="CR886" s="1336">
        <f t="shared" si="3272"/>
        <v>0</v>
      </c>
      <c r="CS886" s="1336">
        <f t="shared" si="3272"/>
        <v>0</v>
      </c>
      <c r="CT886" s="1336">
        <f t="shared" si="3272"/>
        <v>0</v>
      </c>
      <c r="CU886" s="1337">
        <f t="shared" si="3272"/>
        <v>0</v>
      </c>
      <c r="CV886" s="1337">
        <f t="shared" si="3272"/>
        <v>0</v>
      </c>
      <c r="CW886" s="1337">
        <f t="shared" si="3272"/>
        <v>0</v>
      </c>
      <c r="CX886" s="1336">
        <f t="shared" si="3272"/>
        <v>0</v>
      </c>
      <c r="CY886" s="1336">
        <f t="shared" si="3272"/>
        <v>0</v>
      </c>
      <c r="CZ886" s="1336">
        <f t="shared" si="3272"/>
        <v>0</v>
      </c>
      <c r="DA886" s="1336">
        <f t="shared" si="3272"/>
        <v>0</v>
      </c>
      <c r="DB886" s="1336" t="str">
        <f t="shared" si="3272"/>
        <v/>
      </c>
      <c r="DC886" s="1335" t="str">
        <f t="shared" si="3265"/>
        <v/>
      </c>
      <c r="DD886" s="1392" t="str">
        <f t="shared" si="3185"/>
        <v/>
      </c>
      <c r="DE886" s="644">
        <f t="shared" si="3186"/>
        <v>10</v>
      </c>
      <c r="DF886" s="98">
        <f t="shared" si="3187"/>
        <v>10</v>
      </c>
      <c r="DG886" s="98">
        <f t="shared" si="3188"/>
        <v>10</v>
      </c>
      <c r="DH886" s="98">
        <f t="shared" si="3189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8">SUM(C640)</f>
        <v>8.2901768368617679E-2</v>
      </c>
      <c r="D887" s="799">
        <f t="shared" si="3328"/>
        <v>2.9458804483188047E-2</v>
      </c>
      <c r="E887" s="799">
        <f t="shared" si="3328"/>
        <v>0</v>
      </c>
      <c r="F887" s="799">
        <f t="shared" si="3328"/>
        <v>0</v>
      </c>
      <c r="G887" s="799">
        <f t="shared" si="3328"/>
        <v>1.7675282689912829E-2</v>
      </c>
      <c r="H887" s="799">
        <f t="shared" si="3328"/>
        <v>0</v>
      </c>
      <c r="I887" s="799">
        <f t="shared" si="3328"/>
        <v>4.4188206724782061E-2</v>
      </c>
      <c r="J887" s="799">
        <f t="shared" si="3328"/>
        <v>3.314115504358655E-2</v>
      </c>
      <c r="K887" s="799">
        <f t="shared" si="3328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9">SUM(U640)</f>
        <v>0</v>
      </c>
      <c r="V887" s="799">
        <f t="shared" si="3329"/>
        <v>0</v>
      </c>
      <c r="W887" s="799">
        <f t="shared" si="3329"/>
        <v>0</v>
      </c>
      <c r="X887" s="799">
        <f t="shared" si="3329"/>
        <v>0</v>
      </c>
      <c r="Y887" s="799">
        <f t="shared" si="3329"/>
        <v>0</v>
      </c>
      <c r="Z887" s="799">
        <f t="shared" si="3329"/>
        <v>0</v>
      </c>
      <c r="AA887" s="799">
        <f t="shared" si="3329"/>
        <v>0</v>
      </c>
      <c r="AB887" s="799">
        <f t="shared" si="3329"/>
        <v>0</v>
      </c>
      <c r="AC887" s="799">
        <f t="shared" si="3329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0">SUM(AM640)</f>
        <v>9.4969144280377157E-2</v>
      </c>
      <c r="AN887" s="799">
        <f t="shared" si="3330"/>
        <v>4.4188206724782061E-2</v>
      </c>
      <c r="AO887" s="799">
        <f t="shared" si="3330"/>
        <v>7.5751211528197832E-2</v>
      </c>
      <c r="AP887" s="799">
        <f t="shared" si="3330"/>
        <v>8.3098001245330011E-2</v>
      </c>
      <c r="AQ887" s="799">
        <f t="shared" si="3330"/>
        <v>1.6815691158156912E-2</v>
      </c>
      <c r="AR887" s="799">
        <f t="shared" si="3330"/>
        <v>8.4078455790784559E-3</v>
      </c>
      <c r="AS887" s="799">
        <f t="shared" si="3330"/>
        <v>3.4586484018264849E-2</v>
      </c>
      <c r="AT887" s="799">
        <f t="shared" si="3330"/>
        <v>5.8917608966376094E-2</v>
      </c>
      <c r="AU887" s="799">
        <f t="shared" si="3330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1">SUM(BE640)</f>
        <v>0</v>
      </c>
      <c r="BF887" s="799">
        <f t="shared" si="3331"/>
        <v>0</v>
      </c>
      <c r="BG887" s="799">
        <f t="shared" si="3331"/>
        <v>0</v>
      </c>
      <c r="BH887" s="799">
        <f t="shared" si="3331"/>
        <v>0</v>
      </c>
      <c r="BI887" s="799">
        <f t="shared" si="3331"/>
        <v>0</v>
      </c>
      <c r="BJ887" s="799">
        <f t="shared" si="3331"/>
        <v>0</v>
      </c>
      <c r="BK887" s="799">
        <f t="shared" si="3331"/>
        <v>0</v>
      </c>
      <c r="BL887" s="799">
        <f t="shared" si="3331"/>
        <v>0</v>
      </c>
      <c r="BM887" s="799">
        <f t="shared" si="3331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2">SUM(BV640)</f>
        <v>3.314115504358655E-2</v>
      </c>
      <c r="BW887" s="799">
        <f t="shared" si="3332"/>
        <v>3.314115504358655E-2</v>
      </c>
      <c r="BX887" s="799">
        <f t="shared" si="3332"/>
        <v>9.4969144280377157E-2</v>
      </c>
      <c r="BY887" s="799">
        <f t="shared" si="3332"/>
        <v>0</v>
      </c>
      <c r="BZ887" s="613">
        <f t="shared" si="3179"/>
        <v>2.9550863247198009E-2</v>
      </c>
      <c r="CA887" s="613">
        <f t="shared" si="3180"/>
        <v>0</v>
      </c>
      <c r="CB887" s="613">
        <f t="shared" si="3181"/>
        <v>5.4162077736760947E-2</v>
      </c>
      <c r="CC887" s="682">
        <f t="shared" si="3182"/>
        <v>0</v>
      </c>
      <c r="CD887" s="1325">
        <f t="shared" si="3271"/>
        <v>8.4078455790784559E-3</v>
      </c>
      <c r="CE887" s="1326">
        <f t="shared" si="3271"/>
        <v>1.6815691158156912E-2</v>
      </c>
      <c r="CF887" s="1326">
        <f t="shared" si="3271"/>
        <v>3.1563004803415763E-2</v>
      </c>
      <c r="CG887" s="1326">
        <f t="shared" si="3271"/>
        <v>3.4586484018264849E-2</v>
      </c>
      <c r="CH887" s="1327">
        <f t="shared" si="3271"/>
        <v>4.4188206724782061E-2</v>
      </c>
      <c r="CI887" s="1326">
        <f t="shared" si="3271"/>
        <v>5.8917608966376094E-2</v>
      </c>
      <c r="CJ887" s="1326">
        <f t="shared" si="3271"/>
        <v>7.5751211528197832E-2</v>
      </c>
      <c r="CK887" s="1326">
        <f t="shared" si="3271"/>
        <v>8.3098001245330011E-2</v>
      </c>
      <c r="CL887" s="1326">
        <f t="shared" si="3271"/>
        <v>8.8376413449564123E-2</v>
      </c>
      <c r="CM887" s="1325">
        <f t="shared" si="3271"/>
        <v>9.4969144280377157E-2</v>
      </c>
      <c r="CN887" s="1392" t="str">
        <f t="shared" si="3272"/>
        <v/>
      </c>
      <c r="CO887" s="1335" t="str">
        <f t="shared" si="3272"/>
        <v/>
      </c>
      <c r="CP887" s="1336" t="str">
        <f t="shared" si="3272"/>
        <v/>
      </c>
      <c r="CQ887" s="1336" t="str">
        <f t="shared" si="3272"/>
        <v/>
      </c>
      <c r="CR887" s="1336">
        <f t="shared" si="3272"/>
        <v>0</v>
      </c>
      <c r="CS887" s="1336">
        <f t="shared" si="3272"/>
        <v>0</v>
      </c>
      <c r="CT887" s="1336">
        <f t="shared" si="3272"/>
        <v>0</v>
      </c>
      <c r="CU887" s="1337">
        <f t="shared" si="3272"/>
        <v>0</v>
      </c>
      <c r="CV887" s="1337">
        <f t="shared" si="3272"/>
        <v>0</v>
      </c>
      <c r="CW887" s="1337">
        <f t="shared" si="3272"/>
        <v>0</v>
      </c>
      <c r="CX887" s="1336">
        <f t="shared" si="3272"/>
        <v>0</v>
      </c>
      <c r="CY887" s="1336">
        <f t="shared" si="3272"/>
        <v>0</v>
      </c>
      <c r="CZ887" s="1336">
        <f t="shared" si="3272"/>
        <v>0</v>
      </c>
      <c r="DA887" s="1336">
        <f t="shared" si="3272"/>
        <v>0</v>
      </c>
      <c r="DB887" s="1336" t="str">
        <f t="shared" si="3272"/>
        <v/>
      </c>
      <c r="DC887" s="1335" t="str">
        <f t="shared" si="3265"/>
        <v/>
      </c>
      <c r="DD887" s="1392" t="str">
        <f t="shared" si="3185"/>
        <v/>
      </c>
      <c r="DE887" s="644">
        <f t="shared" si="3186"/>
        <v>10</v>
      </c>
      <c r="DF887" s="98">
        <f t="shared" si="3187"/>
        <v>10</v>
      </c>
      <c r="DG887" s="98">
        <f t="shared" si="3188"/>
        <v>10</v>
      </c>
      <c r="DH887" s="98">
        <f t="shared" si="3189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3">SUM(B667)</f>
        <v>0.1322751322751323</v>
      </c>
      <c r="C889" s="799">
        <f t="shared" si="3333"/>
        <v>0.12820512820512822</v>
      </c>
      <c r="D889" s="799">
        <f t="shared" si="3333"/>
        <v>0.15873015873015875</v>
      </c>
      <c r="E889" s="799">
        <f t="shared" si="3333"/>
        <v>0.13605442176870747</v>
      </c>
      <c r="F889" s="799">
        <f t="shared" si="3333"/>
        <v>0.17857142857142858</v>
      </c>
      <c r="G889" s="799">
        <f t="shared" si="3333"/>
        <v>0.14285714285714285</v>
      </c>
      <c r="H889" s="799">
        <f t="shared" si="3333"/>
        <v>3.9682539682539687E-2</v>
      </c>
      <c r="I889" s="799">
        <f t="shared" si="3333"/>
        <v>0.1984126984126984</v>
      </c>
      <c r="J889" s="799">
        <f t="shared" si="3333"/>
        <v>0.11904761904761904</v>
      </c>
      <c r="K889" s="799">
        <f t="shared" si="3333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4">SUM(T667)</f>
        <v>0.1020408163265306</v>
      </c>
      <c r="U889" s="799">
        <f t="shared" si="3334"/>
        <v>0.14880952380952381</v>
      </c>
      <c r="V889" s="799">
        <f t="shared" si="3334"/>
        <v>0.1020408163265306</v>
      </c>
      <c r="W889" s="799">
        <f t="shared" si="3334"/>
        <v>0.15873015873015875</v>
      </c>
      <c r="X889" s="799">
        <f t="shared" si="3334"/>
        <v>0.1322751322751323</v>
      </c>
      <c r="Y889" s="799">
        <f t="shared" si="3334"/>
        <v>0.13605442176870747</v>
      </c>
      <c r="Z889" s="799">
        <f t="shared" si="3334"/>
        <v>0.17006802721088435</v>
      </c>
      <c r="AA889" s="799">
        <f t="shared" si="3334"/>
        <v>0.14880952380952381</v>
      </c>
      <c r="AB889" s="799">
        <f t="shared" si="3334"/>
        <v>0.17006802721088435</v>
      </c>
      <c r="AC889" s="799">
        <f t="shared" si="3334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5">SUM(AL667)</f>
        <v>0</v>
      </c>
      <c r="AM889" s="799">
        <f t="shared" si="3335"/>
        <v>0.13605442176870747</v>
      </c>
      <c r="AN889" s="799">
        <f t="shared" si="3335"/>
        <v>0.1322751322751323</v>
      </c>
      <c r="AO889" s="799">
        <f t="shared" si="3335"/>
        <v>0.1020408163265306</v>
      </c>
      <c r="AP889" s="799">
        <f t="shared" si="3335"/>
        <v>0.11904761904761904</v>
      </c>
      <c r="AQ889" s="799">
        <f t="shared" si="3335"/>
        <v>0.11904761904761904</v>
      </c>
      <c r="AR889" s="799">
        <f t="shared" si="3335"/>
        <v>0.11904761904761904</v>
      </c>
      <c r="AS889" s="799">
        <f t="shared" si="3335"/>
        <v>0.1322751322751323</v>
      </c>
      <c r="AT889" s="799">
        <f t="shared" si="3335"/>
        <v>5.2910052910052907E-2</v>
      </c>
      <c r="AU889" s="799">
        <f t="shared" si="3335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6">SUM(BD667)</f>
        <v>0</v>
      </c>
      <c r="BE889" s="799">
        <f t="shared" si="3336"/>
        <v>0</v>
      </c>
      <c r="BF889" s="799">
        <f t="shared" si="3336"/>
        <v>0</v>
      </c>
      <c r="BG889" s="799">
        <f t="shared" si="3336"/>
        <v>0</v>
      </c>
      <c r="BH889" s="799">
        <f t="shared" si="3336"/>
        <v>0</v>
      </c>
      <c r="BI889" s="799">
        <f t="shared" si="3336"/>
        <v>0</v>
      </c>
      <c r="BJ889" s="799">
        <f t="shared" si="3336"/>
        <v>0</v>
      </c>
      <c r="BK889" s="799">
        <f t="shared" si="3336"/>
        <v>0</v>
      </c>
      <c r="BL889" s="799">
        <f t="shared" si="3336"/>
        <v>0</v>
      </c>
      <c r="BM889" s="799">
        <f t="shared" si="3336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7">IF(DE889&lt;3,"",(SUM(B889:R889)-MIN(B889:R889)-MAX(B889:R889))/(DE889-2))</f>
        <v>0.13934858131286704</v>
      </c>
      <c r="CA889" s="613">
        <f t="shared" ref="CA889:CA894" si="3338">IF(DF889&lt;3,"",(SUM(T889:AJ889)-MIN(T889:AJ889)-MAX(T889:AJ889))/(DF889-2))</f>
        <v>0.14585695389266817</v>
      </c>
      <c r="CB889" s="613">
        <f t="shared" ref="CB889:CB894" si="3339">IF(DG889&lt;3,"",(SUM(AL889:BB889)-MIN(AL889:BB889)-MAX(AL889:BB889))/(DG889-2))</f>
        <v>0.10983560090702948</v>
      </c>
      <c r="CC889" s="682">
        <f t="shared" ref="CC889:CC894" si="3340">IF(DH889&lt;3,"",(SUM(BD889:BT889)-MIN(BD889:BT889)-MAX(BD889:BT889))/(DH889-2))</f>
        <v>0</v>
      </c>
      <c r="CD889" s="1325">
        <f t="shared" ref="CD889:CM889" si="334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41"/>
        <v>5.2910052910052907E-2</v>
      </c>
      <c r="CF889" s="1326">
        <f t="shared" si="3341"/>
        <v>0.1020408163265306</v>
      </c>
      <c r="CG889" s="1326">
        <f t="shared" si="3341"/>
        <v>0.1020408163265306</v>
      </c>
      <c r="CH889" s="1327">
        <f t="shared" si="3341"/>
        <v>0.11904761904761904</v>
      </c>
      <c r="CI889" s="1326">
        <f t="shared" si="3341"/>
        <v>0.11904761904761904</v>
      </c>
      <c r="CJ889" s="1326">
        <f t="shared" si="3341"/>
        <v>0.11904761904761904</v>
      </c>
      <c r="CK889" s="1326">
        <f t="shared" si="3341"/>
        <v>0.1322751322751323</v>
      </c>
      <c r="CL889" s="1326">
        <f t="shared" si="3341"/>
        <v>0.1322751322751323</v>
      </c>
      <c r="CM889" s="1325">
        <f t="shared" si="3341"/>
        <v>0.13605442176870747</v>
      </c>
      <c r="CN889" s="527" t="str">
        <f t="shared" ref="CN889:CN894" si="3342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9">COUNT(B889:R889)</f>
        <v>10</v>
      </c>
      <c r="DF889" s="98">
        <f t="shared" ref="DF889:DF894" si="3360">COUNT(T889:AJ889)</f>
        <v>10</v>
      </c>
      <c r="DG889" s="98">
        <f t="shared" ref="DG889:DG894" si="3361">COUNT(AL889:BB889)</f>
        <v>10</v>
      </c>
      <c r="DH889" s="98">
        <f t="shared" ref="DH889:DH894" si="3362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3">SUM(B670)</f>
        <v>0</v>
      </c>
      <c r="C890" s="799">
        <f t="shared" si="3363"/>
        <v>0</v>
      </c>
      <c r="D890" s="799">
        <f t="shared" si="3363"/>
        <v>0</v>
      </c>
      <c r="E890" s="799">
        <f t="shared" si="3363"/>
        <v>0</v>
      </c>
      <c r="F890" s="799">
        <f t="shared" si="3363"/>
        <v>0</v>
      </c>
      <c r="G890" s="799">
        <f t="shared" si="3363"/>
        <v>0</v>
      </c>
      <c r="H890" s="799">
        <f t="shared" si="3363"/>
        <v>0</v>
      </c>
      <c r="I890" s="799">
        <f t="shared" si="3363"/>
        <v>0</v>
      </c>
      <c r="J890" s="799">
        <f t="shared" si="3363"/>
        <v>0</v>
      </c>
      <c r="K890" s="799">
        <f t="shared" si="3363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4">SUM(T670)</f>
        <v>0</v>
      </c>
      <c r="U890" s="799">
        <f t="shared" si="3364"/>
        <v>0</v>
      </c>
      <c r="V890" s="799">
        <f t="shared" si="3364"/>
        <v>0</v>
      </c>
      <c r="W890" s="799">
        <f t="shared" si="3364"/>
        <v>0</v>
      </c>
      <c r="X890" s="799">
        <f t="shared" si="3364"/>
        <v>0</v>
      </c>
      <c r="Y890" s="799">
        <f t="shared" si="3364"/>
        <v>0</v>
      </c>
      <c r="Z890" s="799">
        <f t="shared" si="3364"/>
        <v>0</v>
      </c>
      <c r="AA890" s="799">
        <f t="shared" si="3364"/>
        <v>0</v>
      </c>
      <c r="AB890" s="799">
        <f t="shared" si="3364"/>
        <v>0</v>
      </c>
      <c r="AC890" s="799">
        <f t="shared" si="3364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5">SUM(AL670)</f>
        <v>0</v>
      </c>
      <c r="AM890" s="799">
        <f t="shared" si="3365"/>
        <v>0</v>
      </c>
      <c r="AN890" s="799">
        <f t="shared" si="3365"/>
        <v>0</v>
      </c>
      <c r="AO890" s="799">
        <f t="shared" si="3365"/>
        <v>0</v>
      </c>
      <c r="AP890" s="799">
        <f t="shared" si="3365"/>
        <v>0</v>
      </c>
      <c r="AQ890" s="799">
        <f t="shared" si="3365"/>
        <v>0</v>
      </c>
      <c r="AR890" s="799">
        <f t="shared" si="3365"/>
        <v>0</v>
      </c>
      <c r="AS890" s="799">
        <f t="shared" si="3365"/>
        <v>0</v>
      </c>
      <c r="AT890" s="799">
        <f t="shared" si="3365"/>
        <v>0</v>
      </c>
      <c r="AU890" s="799">
        <f t="shared" si="3365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6">SUM(BD670)</f>
        <v>0</v>
      </c>
      <c r="BE890" s="799">
        <f t="shared" si="3366"/>
        <v>0</v>
      </c>
      <c r="BF890" s="799">
        <f t="shared" si="3366"/>
        <v>0</v>
      </c>
      <c r="BG890" s="799">
        <f t="shared" si="3366"/>
        <v>0</v>
      </c>
      <c r="BH890" s="799">
        <f t="shared" si="3366"/>
        <v>0</v>
      </c>
      <c r="BI890" s="799">
        <f t="shared" si="3366"/>
        <v>0</v>
      </c>
      <c r="BJ890" s="799">
        <f t="shared" si="3366"/>
        <v>0</v>
      </c>
      <c r="BK890" s="799">
        <f t="shared" si="3366"/>
        <v>0</v>
      </c>
      <c r="BL890" s="799">
        <f t="shared" si="3366"/>
        <v>0</v>
      </c>
      <c r="BM890" s="799">
        <f t="shared" si="3366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7"/>
        <v>0</v>
      </c>
      <c r="CA890" s="613">
        <f t="shared" si="3338"/>
        <v>0</v>
      </c>
      <c r="CB890" s="613">
        <f t="shared" si="3339"/>
        <v>0</v>
      </c>
      <c r="CC890" s="682">
        <f t="shared" si="3340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7"/>
        <v>0</v>
      </c>
      <c r="CG890" s="1326">
        <f t="shared" si="3367"/>
        <v>0</v>
      </c>
      <c r="CH890" s="1327">
        <f t="shared" si="3367"/>
        <v>0</v>
      </c>
      <c r="CI890" s="1326">
        <f t="shared" si="3367"/>
        <v>0</v>
      </c>
      <c r="CJ890" s="1326">
        <f t="shared" si="3367"/>
        <v>0</v>
      </c>
      <c r="CK890" s="1326">
        <f t="shared" si="3367"/>
        <v>0</v>
      </c>
      <c r="CL890" s="1326">
        <f t="shared" si="3367"/>
        <v>0</v>
      </c>
      <c r="CM890" s="1325">
        <f t="shared" si="3367"/>
        <v>0</v>
      </c>
      <c r="CN890" s="527" t="str">
        <f t="shared" si="3342"/>
        <v/>
      </c>
      <c r="CO890" s="528" t="str">
        <f t="shared" si="3343"/>
        <v/>
      </c>
      <c r="CP890" s="529" t="str">
        <f t="shared" si="3344"/>
        <v/>
      </c>
      <c r="CQ890" s="529" t="str">
        <f t="shared" si="3345"/>
        <v/>
      </c>
      <c r="CR890" s="529">
        <f t="shared" si="3346"/>
        <v>0</v>
      </c>
      <c r="CS890" s="529">
        <f t="shared" si="3347"/>
        <v>0</v>
      </c>
      <c r="CT890" s="529">
        <f t="shared" si="3348"/>
        <v>0</v>
      </c>
      <c r="CU890" s="530">
        <f t="shared" si="3349"/>
        <v>0</v>
      </c>
      <c r="CV890" s="530">
        <f t="shared" si="3350"/>
        <v>0</v>
      </c>
      <c r="CW890" s="530">
        <f t="shared" si="3351"/>
        <v>0</v>
      </c>
      <c r="CX890" s="529">
        <f t="shared" si="3352"/>
        <v>0</v>
      </c>
      <c r="CY890" s="529">
        <f t="shared" si="3353"/>
        <v>0</v>
      </c>
      <c r="CZ890" s="529">
        <f t="shared" si="3354"/>
        <v>0</v>
      </c>
      <c r="DA890" s="529">
        <f t="shared" si="3355"/>
        <v>0</v>
      </c>
      <c r="DB890" s="529" t="str">
        <f t="shared" si="3356"/>
        <v/>
      </c>
      <c r="DC890" s="528" t="str">
        <f t="shared" si="3357"/>
        <v/>
      </c>
      <c r="DD890" s="527" t="str">
        <f t="shared" si="3358"/>
        <v/>
      </c>
      <c r="DE890" s="644">
        <f t="shared" si="3359"/>
        <v>10</v>
      </c>
      <c r="DF890" s="98">
        <f t="shared" si="3360"/>
        <v>10</v>
      </c>
      <c r="DG890" s="98">
        <f t="shared" si="3361"/>
        <v>10</v>
      </c>
      <c r="DH890" s="98">
        <f t="shared" si="3362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8">SUM(B673)</f>
        <v>0</v>
      </c>
      <c r="C891" s="799">
        <f t="shared" si="3368"/>
        <v>0</v>
      </c>
      <c r="D891" s="799">
        <f t="shared" si="3368"/>
        <v>0</v>
      </c>
      <c r="E891" s="799">
        <f t="shared" si="3368"/>
        <v>0</v>
      </c>
      <c r="F891" s="799">
        <f t="shared" si="3368"/>
        <v>0</v>
      </c>
      <c r="G891" s="799">
        <f t="shared" si="3368"/>
        <v>0</v>
      </c>
      <c r="H891" s="799">
        <f t="shared" si="3368"/>
        <v>0</v>
      </c>
      <c r="I891" s="799">
        <f t="shared" si="3368"/>
        <v>0</v>
      </c>
      <c r="J891" s="799">
        <f t="shared" si="3368"/>
        <v>0</v>
      </c>
      <c r="K891" s="799">
        <f t="shared" si="3368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9">SUM(T673)</f>
        <v>0</v>
      </c>
      <c r="U891" s="799">
        <f t="shared" si="3369"/>
        <v>0</v>
      </c>
      <c r="V891" s="799">
        <f t="shared" si="3369"/>
        <v>0</v>
      </c>
      <c r="W891" s="799">
        <f t="shared" si="3369"/>
        <v>0</v>
      </c>
      <c r="X891" s="799">
        <f t="shared" si="3369"/>
        <v>0</v>
      </c>
      <c r="Y891" s="799">
        <f t="shared" si="3369"/>
        <v>0</v>
      </c>
      <c r="Z891" s="799">
        <f t="shared" si="3369"/>
        <v>0</v>
      </c>
      <c r="AA891" s="799">
        <f t="shared" si="3369"/>
        <v>0</v>
      </c>
      <c r="AB891" s="799">
        <f t="shared" si="3369"/>
        <v>0</v>
      </c>
      <c r="AC891" s="799">
        <f t="shared" si="3369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0">SUM(AL673)</f>
        <v>0</v>
      </c>
      <c r="AM891" s="799">
        <f t="shared" si="3370"/>
        <v>0</v>
      </c>
      <c r="AN891" s="799">
        <f t="shared" si="3370"/>
        <v>0</v>
      </c>
      <c r="AO891" s="799">
        <f t="shared" si="3370"/>
        <v>0</v>
      </c>
      <c r="AP891" s="799">
        <f t="shared" si="3370"/>
        <v>0</v>
      </c>
      <c r="AQ891" s="799">
        <f t="shared" si="3370"/>
        <v>0</v>
      </c>
      <c r="AR891" s="799">
        <f t="shared" si="3370"/>
        <v>0</v>
      </c>
      <c r="AS891" s="799">
        <f t="shared" si="3370"/>
        <v>0</v>
      </c>
      <c r="AT891" s="799">
        <f t="shared" si="3370"/>
        <v>0</v>
      </c>
      <c r="AU891" s="799">
        <f t="shared" si="3370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1">SUM(BD673)</f>
        <v>0</v>
      </c>
      <c r="BE891" s="799">
        <f t="shared" si="3371"/>
        <v>0</v>
      </c>
      <c r="BF891" s="799">
        <f t="shared" si="3371"/>
        <v>0</v>
      </c>
      <c r="BG891" s="799">
        <f t="shared" si="3371"/>
        <v>0</v>
      </c>
      <c r="BH891" s="799">
        <f t="shared" si="3371"/>
        <v>0</v>
      </c>
      <c r="BI891" s="799">
        <f t="shared" si="3371"/>
        <v>0</v>
      </c>
      <c r="BJ891" s="799">
        <f t="shared" si="3371"/>
        <v>0</v>
      </c>
      <c r="BK891" s="799">
        <f t="shared" si="3371"/>
        <v>0</v>
      </c>
      <c r="BL891" s="799">
        <f t="shared" si="3371"/>
        <v>0</v>
      </c>
      <c r="BM891" s="799">
        <f t="shared" si="3371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7"/>
        <v>0</v>
      </c>
      <c r="CA891" s="613">
        <f t="shared" si="3338"/>
        <v>0</v>
      </c>
      <c r="CB891" s="613">
        <f t="shared" si="3339"/>
        <v>0</v>
      </c>
      <c r="CC891" s="682">
        <f t="shared" si="3340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7"/>
        <v>0</v>
      </c>
      <c r="CF891" s="1326">
        <f t="shared" si="3367"/>
        <v>0</v>
      </c>
      <c r="CG891" s="1326">
        <f t="shared" si="3367"/>
        <v>0</v>
      </c>
      <c r="CH891" s="1327">
        <f t="shared" si="3367"/>
        <v>0</v>
      </c>
      <c r="CI891" s="1326">
        <f t="shared" si="3367"/>
        <v>0</v>
      </c>
      <c r="CJ891" s="1326">
        <f t="shared" si="3367"/>
        <v>0</v>
      </c>
      <c r="CK891" s="1326">
        <f t="shared" si="3367"/>
        <v>0</v>
      </c>
      <c r="CL891" s="1326">
        <f t="shared" si="3367"/>
        <v>0</v>
      </c>
      <c r="CM891" s="1325">
        <f t="shared" si="3367"/>
        <v>0</v>
      </c>
      <c r="CN891" s="527" t="str">
        <f t="shared" si="3342"/>
        <v/>
      </c>
      <c r="CO891" s="528" t="str">
        <f t="shared" si="3343"/>
        <v/>
      </c>
      <c r="CP891" s="529" t="str">
        <f t="shared" si="3344"/>
        <v/>
      </c>
      <c r="CQ891" s="529" t="str">
        <f t="shared" si="3345"/>
        <v/>
      </c>
      <c r="CR891" s="529">
        <f t="shared" si="3346"/>
        <v>0</v>
      </c>
      <c r="CS891" s="529">
        <f t="shared" si="3347"/>
        <v>0</v>
      </c>
      <c r="CT891" s="529">
        <f t="shared" si="3348"/>
        <v>0</v>
      </c>
      <c r="CU891" s="530">
        <f t="shared" si="3349"/>
        <v>0</v>
      </c>
      <c r="CV891" s="530">
        <f t="shared" si="3350"/>
        <v>0</v>
      </c>
      <c r="CW891" s="530">
        <f t="shared" si="3351"/>
        <v>0</v>
      </c>
      <c r="CX891" s="529">
        <f t="shared" si="3352"/>
        <v>0</v>
      </c>
      <c r="CY891" s="529">
        <f t="shared" si="3353"/>
        <v>0</v>
      </c>
      <c r="CZ891" s="529">
        <f t="shared" si="3354"/>
        <v>0</v>
      </c>
      <c r="DA891" s="529">
        <f t="shared" si="3355"/>
        <v>0</v>
      </c>
      <c r="DB891" s="529" t="str">
        <f t="shared" si="3356"/>
        <v/>
      </c>
      <c r="DC891" s="528" t="str">
        <f t="shared" si="3357"/>
        <v/>
      </c>
      <c r="DD891" s="527" t="str">
        <f t="shared" si="3358"/>
        <v/>
      </c>
      <c r="DE891" s="644">
        <f t="shared" si="3359"/>
        <v>10</v>
      </c>
      <c r="DF891" s="98">
        <f t="shared" si="3360"/>
        <v>10</v>
      </c>
      <c r="DG891" s="98">
        <f t="shared" si="3361"/>
        <v>10</v>
      </c>
      <c r="DH891" s="98">
        <f t="shared" si="3362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2">SUM(B676)</f>
        <v>0</v>
      </c>
      <c r="C892" s="799">
        <f t="shared" si="3372"/>
        <v>0</v>
      </c>
      <c r="D892" s="799">
        <f t="shared" si="3372"/>
        <v>0</v>
      </c>
      <c r="E892" s="799">
        <f t="shared" si="3372"/>
        <v>0</v>
      </c>
      <c r="F892" s="799">
        <f t="shared" si="3372"/>
        <v>0</v>
      </c>
      <c r="G892" s="799">
        <f t="shared" si="3372"/>
        <v>0</v>
      </c>
      <c r="H892" s="799">
        <f t="shared" si="3372"/>
        <v>0</v>
      </c>
      <c r="I892" s="799">
        <f t="shared" si="3372"/>
        <v>0</v>
      </c>
      <c r="J892" s="799">
        <f t="shared" si="3372"/>
        <v>0</v>
      </c>
      <c r="K892" s="799">
        <f t="shared" si="3372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3">SUM(T676)</f>
        <v>0</v>
      </c>
      <c r="U892" s="799">
        <f t="shared" si="3373"/>
        <v>0</v>
      </c>
      <c r="V892" s="799">
        <f t="shared" si="3373"/>
        <v>0</v>
      </c>
      <c r="W892" s="799">
        <f t="shared" si="3373"/>
        <v>0</v>
      </c>
      <c r="X892" s="799">
        <f t="shared" si="3373"/>
        <v>0</v>
      </c>
      <c r="Y892" s="799">
        <f t="shared" si="3373"/>
        <v>0</v>
      </c>
      <c r="Z892" s="799">
        <f t="shared" si="3373"/>
        <v>0</v>
      </c>
      <c r="AA892" s="799">
        <f t="shared" si="3373"/>
        <v>0</v>
      </c>
      <c r="AB892" s="799">
        <f t="shared" si="3373"/>
        <v>0</v>
      </c>
      <c r="AC892" s="799">
        <f t="shared" si="3373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4">SUM(AL676)</f>
        <v>0</v>
      </c>
      <c r="AM892" s="799">
        <f t="shared" si="3374"/>
        <v>0</v>
      </c>
      <c r="AN892" s="799">
        <f t="shared" si="3374"/>
        <v>0</v>
      </c>
      <c r="AO892" s="799">
        <f t="shared" si="3374"/>
        <v>0</v>
      </c>
      <c r="AP892" s="799">
        <f t="shared" si="3374"/>
        <v>0</v>
      </c>
      <c r="AQ892" s="799">
        <f t="shared" si="3374"/>
        <v>0</v>
      </c>
      <c r="AR892" s="799">
        <f t="shared" si="3374"/>
        <v>0</v>
      </c>
      <c r="AS892" s="799">
        <f t="shared" si="3374"/>
        <v>0</v>
      </c>
      <c r="AT892" s="799">
        <f t="shared" si="3374"/>
        <v>0</v>
      </c>
      <c r="AU892" s="799">
        <f t="shared" si="3374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5">SUM(BD676)</f>
        <v>0</v>
      </c>
      <c r="BE892" s="799">
        <f t="shared" si="3375"/>
        <v>0</v>
      </c>
      <c r="BF892" s="799">
        <f t="shared" si="3375"/>
        <v>0</v>
      </c>
      <c r="BG892" s="799">
        <f t="shared" si="3375"/>
        <v>0</v>
      </c>
      <c r="BH892" s="799">
        <f t="shared" si="3375"/>
        <v>0</v>
      </c>
      <c r="BI892" s="799">
        <f t="shared" si="3375"/>
        <v>0</v>
      </c>
      <c r="BJ892" s="799">
        <f t="shared" si="3375"/>
        <v>0</v>
      </c>
      <c r="BK892" s="799">
        <f t="shared" si="3375"/>
        <v>0</v>
      </c>
      <c r="BL892" s="799">
        <f t="shared" si="3375"/>
        <v>0</v>
      </c>
      <c r="BM892" s="799">
        <f t="shared" si="3375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7"/>
        <v>0</v>
      </c>
      <c r="CA892" s="613">
        <f t="shared" si="3338"/>
        <v>0</v>
      </c>
      <c r="CB892" s="613">
        <f t="shared" si="3339"/>
        <v>0</v>
      </c>
      <c r="CC892" s="682">
        <f t="shared" si="3340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7"/>
        <v>0</v>
      </c>
      <c r="CF892" s="1326">
        <f t="shared" si="3367"/>
        <v>0</v>
      </c>
      <c r="CG892" s="1326">
        <f t="shared" si="3367"/>
        <v>0</v>
      </c>
      <c r="CH892" s="1327">
        <f t="shared" si="3367"/>
        <v>0</v>
      </c>
      <c r="CI892" s="1326">
        <f t="shared" si="3367"/>
        <v>0</v>
      </c>
      <c r="CJ892" s="1326">
        <f t="shared" si="3367"/>
        <v>0</v>
      </c>
      <c r="CK892" s="1326">
        <f t="shared" si="3367"/>
        <v>0</v>
      </c>
      <c r="CL892" s="1326">
        <f t="shared" si="3367"/>
        <v>0</v>
      </c>
      <c r="CM892" s="1325">
        <f t="shared" si="3367"/>
        <v>0</v>
      </c>
      <c r="CN892" s="527" t="str">
        <f t="shared" si="3342"/>
        <v/>
      </c>
      <c r="CO892" s="528" t="str">
        <f t="shared" si="3343"/>
        <v/>
      </c>
      <c r="CP892" s="529" t="str">
        <f t="shared" si="3344"/>
        <v/>
      </c>
      <c r="CQ892" s="529" t="str">
        <f t="shared" si="3345"/>
        <v/>
      </c>
      <c r="CR892" s="529">
        <f t="shared" si="3346"/>
        <v>0</v>
      </c>
      <c r="CS892" s="529">
        <f t="shared" si="3347"/>
        <v>0</v>
      </c>
      <c r="CT892" s="529">
        <f t="shared" si="3348"/>
        <v>0</v>
      </c>
      <c r="CU892" s="530">
        <f t="shared" si="3349"/>
        <v>0</v>
      </c>
      <c r="CV892" s="530">
        <f t="shared" si="3350"/>
        <v>0</v>
      </c>
      <c r="CW892" s="530">
        <f t="shared" si="3351"/>
        <v>0</v>
      </c>
      <c r="CX892" s="529">
        <f t="shared" si="3352"/>
        <v>0</v>
      </c>
      <c r="CY892" s="529">
        <f t="shared" si="3353"/>
        <v>0</v>
      </c>
      <c r="CZ892" s="529">
        <f t="shared" si="3354"/>
        <v>0</v>
      </c>
      <c r="DA892" s="529">
        <f t="shared" si="3355"/>
        <v>0</v>
      </c>
      <c r="DB892" s="529" t="str">
        <f t="shared" si="3356"/>
        <v/>
      </c>
      <c r="DC892" s="528" t="str">
        <f t="shared" si="3357"/>
        <v/>
      </c>
      <c r="DD892" s="527" t="str">
        <f t="shared" si="3358"/>
        <v/>
      </c>
      <c r="DE892" s="644">
        <f t="shared" si="3359"/>
        <v>10</v>
      </c>
      <c r="DF892" s="98">
        <f t="shared" si="3360"/>
        <v>10</v>
      </c>
      <c r="DG892" s="98">
        <f t="shared" si="3361"/>
        <v>10</v>
      </c>
      <c r="DH892" s="98">
        <f t="shared" si="3362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6">SUM(B681)</f>
        <v>0</v>
      </c>
      <c r="C893" s="799">
        <f t="shared" si="3376"/>
        <v>0</v>
      </c>
      <c r="D893" s="799">
        <f t="shared" si="3376"/>
        <v>0</v>
      </c>
      <c r="E893" s="799">
        <f t="shared" si="3376"/>
        <v>0</v>
      </c>
      <c r="F893" s="799">
        <f t="shared" si="3376"/>
        <v>0</v>
      </c>
      <c r="G893" s="799">
        <f t="shared" si="3376"/>
        <v>0</v>
      </c>
      <c r="H893" s="799">
        <f t="shared" si="3376"/>
        <v>0</v>
      </c>
      <c r="I893" s="799">
        <f t="shared" si="3376"/>
        <v>0</v>
      </c>
      <c r="J893" s="799">
        <f t="shared" si="3376"/>
        <v>0</v>
      </c>
      <c r="K893" s="799">
        <f t="shared" si="3376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7">SUM(T681)</f>
        <v>0</v>
      </c>
      <c r="U893" s="799">
        <f t="shared" si="3377"/>
        <v>0</v>
      </c>
      <c r="V893" s="799">
        <f t="shared" si="3377"/>
        <v>0</v>
      </c>
      <c r="W893" s="799">
        <f t="shared" si="3377"/>
        <v>0</v>
      </c>
      <c r="X893" s="799">
        <f t="shared" si="3377"/>
        <v>0</v>
      </c>
      <c r="Y893" s="799">
        <f t="shared" si="3377"/>
        <v>0</v>
      </c>
      <c r="Z893" s="799">
        <f t="shared" si="3377"/>
        <v>0</v>
      </c>
      <c r="AA893" s="799">
        <f t="shared" si="3377"/>
        <v>0</v>
      </c>
      <c r="AB893" s="799">
        <f t="shared" si="3377"/>
        <v>0</v>
      </c>
      <c r="AC893" s="799">
        <f t="shared" si="3377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8">SUM(AL681)</f>
        <v>0</v>
      </c>
      <c r="AM893" s="799">
        <f t="shared" si="3378"/>
        <v>0</v>
      </c>
      <c r="AN893" s="799">
        <f t="shared" si="3378"/>
        <v>0</v>
      </c>
      <c r="AO893" s="799">
        <f t="shared" si="3378"/>
        <v>0</v>
      </c>
      <c r="AP893" s="799">
        <f t="shared" si="3378"/>
        <v>0</v>
      </c>
      <c r="AQ893" s="799">
        <f t="shared" si="3378"/>
        <v>0</v>
      </c>
      <c r="AR893" s="799">
        <f t="shared" si="3378"/>
        <v>0</v>
      </c>
      <c r="AS893" s="799">
        <f t="shared" si="3378"/>
        <v>0</v>
      </c>
      <c r="AT893" s="799">
        <f t="shared" si="3378"/>
        <v>0</v>
      </c>
      <c r="AU893" s="799">
        <f t="shared" si="3378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9">SUM(BD681)</f>
        <v>0</v>
      </c>
      <c r="BE893" s="799">
        <f t="shared" si="3379"/>
        <v>0</v>
      </c>
      <c r="BF893" s="799">
        <f t="shared" si="3379"/>
        <v>0</v>
      </c>
      <c r="BG893" s="799">
        <f t="shared" si="3379"/>
        <v>0</v>
      </c>
      <c r="BH893" s="799">
        <f t="shared" si="3379"/>
        <v>0</v>
      </c>
      <c r="BI893" s="799">
        <f t="shared" si="3379"/>
        <v>0</v>
      </c>
      <c r="BJ893" s="799">
        <f t="shared" si="3379"/>
        <v>0</v>
      </c>
      <c r="BK893" s="799">
        <f t="shared" si="3379"/>
        <v>0</v>
      </c>
      <c r="BL893" s="799">
        <f t="shared" si="3379"/>
        <v>0</v>
      </c>
      <c r="BM893" s="799">
        <f t="shared" si="3379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7"/>
        <v>0</v>
      </c>
      <c r="CA893" s="613">
        <f t="shared" si="3338"/>
        <v>0</v>
      </c>
      <c r="CB893" s="613">
        <f t="shared" si="3339"/>
        <v>0</v>
      </c>
      <c r="CC893" s="682">
        <f t="shared" si="3340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7"/>
        <v>0</v>
      </c>
      <c r="CF893" s="1326">
        <f t="shared" si="3367"/>
        <v>0</v>
      </c>
      <c r="CG893" s="1326">
        <f t="shared" si="3367"/>
        <v>0</v>
      </c>
      <c r="CH893" s="1327">
        <f t="shared" si="3367"/>
        <v>0</v>
      </c>
      <c r="CI893" s="1326">
        <f t="shared" si="3367"/>
        <v>0</v>
      </c>
      <c r="CJ893" s="1326">
        <f t="shared" si="3367"/>
        <v>0</v>
      </c>
      <c r="CK893" s="1326">
        <f t="shared" si="3367"/>
        <v>0</v>
      </c>
      <c r="CL893" s="1326">
        <f t="shared" si="3367"/>
        <v>0</v>
      </c>
      <c r="CM893" s="1325">
        <f t="shared" si="3367"/>
        <v>0</v>
      </c>
      <c r="CN893" s="527" t="str">
        <f t="shared" si="3342"/>
        <v/>
      </c>
      <c r="CO893" s="528" t="str">
        <f t="shared" si="3343"/>
        <v/>
      </c>
      <c r="CP893" s="529" t="str">
        <f t="shared" si="3344"/>
        <v/>
      </c>
      <c r="CQ893" s="529" t="str">
        <f t="shared" si="3345"/>
        <v/>
      </c>
      <c r="CR893" s="529">
        <f t="shared" si="3346"/>
        <v>0</v>
      </c>
      <c r="CS893" s="529">
        <f t="shared" si="3347"/>
        <v>0</v>
      </c>
      <c r="CT893" s="529">
        <f t="shared" si="3348"/>
        <v>0</v>
      </c>
      <c r="CU893" s="530">
        <f t="shared" si="3349"/>
        <v>0</v>
      </c>
      <c r="CV893" s="530">
        <f t="shared" si="3350"/>
        <v>0</v>
      </c>
      <c r="CW893" s="530">
        <f t="shared" si="3351"/>
        <v>0</v>
      </c>
      <c r="CX893" s="529">
        <f t="shared" si="3352"/>
        <v>0</v>
      </c>
      <c r="CY893" s="529">
        <f t="shared" si="3353"/>
        <v>0</v>
      </c>
      <c r="CZ893" s="529">
        <f t="shared" si="3354"/>
        <v>0</v>
      </c>
      <c r="DA893" s="529">
        <f t="shared" si="3355"/>
        <v>0</v>
      </c>
      <c r="DB893" s="529" t="str">
        <f t="shared" si="3356"/>
        <v/>
      </c>
      <c r="DC893" s="528" t="str">
        <f t="shared" si="3357"/>
        <v/>
      </c>
      <c r="DD893" s="527" t="str">
        <f t="shared" si="3358"/>
        <v/>
      </c>
      <c r="DE893" s="644">
        <f t="shared" si="3359"/>
        <v>10</v>
      </c>
      <c r="DF893" s="98">
        <f t="shared" si="3360"/>
        <v>10</v>
      </c>
      <c r="DG893" s="98">
        <f t="shared" si="3361"/>
        <v>10</v>
      </c>
      <c r="DH893" s="98">
        <f t="shared" si="3362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0">SUM(B686)</f>
        <v>0</v>
      </c>
      <c r="C894" s="799">
        <f t="shared" si="3380"/>
        <v>0</v>
      </c>
      <c r="D894" s="799">
        <f t="shared" si="3380"/>
        <v>0</v>
      </c>
      <c r="E894" s="799">
        <f t="shared" si="3380"/>
        <v>0</v>
      </c>
      <c r="F894" s="799">
        <f t="shared" si="3380"/>
        <v>0</v>
      </c>
      <c r="G894" s="799">
        <f t="shared" si="3380"/>
        <v>0</v>
      </c>
      <c r="H894" s="799">
        <f t="shared" si="3380"/>
        <v>0</v>
      </c>
      <c r="I894" s="799">
        <f t="shared" si="3380"/>
        <v>0</v>
      </c>
      <c r="J894" s="799">
        <f t="shared" si="3380"/>
        <v>0</v>
      </c>
      <c r="K894" s="799">
        <f t="shared" si="3380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1">SUM(T686)</f>
        <v>0</v>
      </c>
      <c r="U894" s="799">
        <f t="shared" si="3381"/>
        <v>0</v>
      </c>
      <c r="V894" s="799">
        <f t="shared" si="3381"/>
        <v>0</v>
      </c>
      <c r="W894" s="799">
        <f t="shared" si="3381"/>
        <v>0</v>
      </c>
      <c r="X894" s="799">
        <f t="shared" si="3381"/>
        <v>0</v>
      </c>
      <c r="Y894" s="799">
        <f t="shared" si="3381"/>
        <v>0</v>
      </c>
      <c r="Z894" s="799">
        <f t="shared" si="3381"/>
        <v>0</v>
      </c>
      <c r="AA894" s="799">
        <f t="shared" si="3381"/>
        <v>0</v>
      </c>
      <c r="AB894" s="799">
        <f t="shared" si="3381"/>
        <v>0</v>
      </c>
      <c r="AC894" s="799">
        <f t="shared" si="3381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2">SUM(AL686)</f>
        <v>0</v>
      </c>
      <c r="AM894" s="799">
        <f t="shared" si="3382"/>
        <v>0</v>
      </c>
      <c r="AN894" s="799">
        <f t="shared" si="3382"/>
        <v>0</v>
      </c>
      <c r="AO894" s="799">
        <f t="shared" si="3382"/>
        <v>0</v>
      </c>
      <c r="AP894" s="799">
        <f t="shared" si="3382"/>
        <v>0</v>
      </c>
      <c r="AQ894" s="799">
        <f t="shared" si="3382"/>
        <v>0</v>
      </c>
      <c r="AR894" s="799">
        <f t="shared" si="3382"/>
        <v>0</v>
      </c>
      <c r="AS894" s="799">
        <f t="shared" si="3382"/>
        <v>0</v>
      </c>
      <c r="AT894" s="799">
        <f t="shared" si="3382"/>
        <v>0</v>
      </c>
      <c r="AU894" s="799">
        <f t="shared" si="3382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3">SUM(BD686)</f>
        <v>0</v>
      </c>
      <c r="BE894" s="799">
        <f t="shared" si="3383"/>
        <v>0</v>
      </c>
      <c r="BF894" s="799">
        <f t="shared" si="3383"/>
        <v>0</v>
      </c>
      <c r="BG894" s="799">
        <f t="shared" si="3383"/>
        <v>0</v>
      </c>
      <c r="BH894" s="799">
        <f t="shared" si="3383"/>
        <v>0</v>
      </c>
      <c r="BI894" s="799">
        <f t="shared" si="3383"/>
        <v>0</v>
      </c>
      <c r="BJ894" s="799">
        <f t="shared" si="3383"/>
        <v>0</v>
      </c>
      <c r="BK894" s="799">
        <f t="shared" si="3383"/>
        <v>0</v>
      </c>
      <c r="BL894" s="799">
        <f t="shared" si="3383"/>
        <v>0</v>
      </c>
      <c r="BM894" s="799">
        <f t="shared" si="3383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7"/>
        <v>0</v>
      </c>
      <c r="CA894" s="613">
        <f t="shared" si="3338"/>
        <v>0</v>
      </c>
      <c r="CB894" s="613">
        <f t="shared" si="3339"/>
        <v>0</v>
      </c>
      <c r="CC894" s="682">
        <f t="shared" si="3340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7"/>
        <v>0</v>
      </c>
      <c r="CF894" s="1326">
        <f t="shared" si="3367"/>
        <v>0</v>
      </c>
      <c r="CG894" s="1326">
        <f t="shared" si="3367"/>
        <v>0</v>
      </c>
      <c r="CH894" s="1327">
        <f t="shared" si="3367"/>
        <v>0</v>
      </c>
      <c r="CI894" s="1326">
        <f t="shared" si="3367"/>
        <v>0</v>
      </c>
      <c r="CJ894" s="1326">
        <f t="shared" si="3367"/>
        <v>0</v>
      </c>
      <c r="CK894" s="1326">
        <f t="shared" si="3367"/>
        <v>0</v>
      </c>
      <c r="CL894" s="1326">
        <f t="shared" si="3367"/>
        <v>0</v>
      </c>
      <c r="CM894" s="1325">
        <f t="shared" si="3367"/>
        <v>0</v>
      </c>
      <c r="CN894" s="527" t="str">
        <f t="shared" si="3342"/>
        <v/>
      </c>
      <c r="CO894" s="528" t="str">
        <f t="shared" si="3343"/>
        <v/>
      </c>
      <c r="CP894" s="529" t="str">
        <f t="shared" si="3344"/>
        <v/>
      </c>
      <c r="CQ894" s="529" t="str">
        <f t="shared" si="3345"/>
        <v/>
      </c>
      <c r="CR894" s="529">
        <f t="shared" si="3346"/>
        <v>0</v>
      </c>
      <c r="CS894" s="529">
        <f t="shared" si="3347"/>
        <v>0</v>
      </c>
      <c r="CT894" s="529">
        <f t="shared" si="3348"/>
        <v>0</v>
      </c>
      <c r="CU894" s="530">
        <f t="shared" si="3349"/>
        <v>0</v>
      </c>
      <c r="CV894" s="530">
        <f t="shared" si="3350"/>
        <v>0</v>
      </c>
      <c r="CW894" s="530">
        <f t="shared" si="3351"/>
        <v>0</v>
      </c>
      <c r="CX894" s="529">
        <f t="shared" si="3352"/>
        <v>0</v>
      </c>
      <c r="CY894" s="529">
        <f t="shared" si="3353"/>
        <v>0</v>
      </c>
      <c r="CZ894" s="529">
        <f t="shared" si="3354"/>
        <v>0</v>
      </c>
      <c r="DA894" s="529">
        <f t="shared" si="3355"/>
        <v>0</v>
      </c>
      <c r="DB894" s="529" t="str">
        <f t="shared" si="3356"/>
        <v/>
      </c>
      <c r="DC894" s="528" t="str">
        <f t="shared" si="3357"/>
        <v/>
      </c>
      <c r="DD894" s="527" t="str">
        <f t="shared" si="3358"/>
        <v/>
      </c>
      <c r="DE894" s="644">
        <f t="shared" si="3359"/>
        <v>10</v>
      </c>
      <c r="DF894" s="98">
        <f t="shared" si="3360"/>
        <v>10</v>
      </c>
      <c r="DG894" s="98">
        <f t="shared" si="3361"/>
        <v>10</v>
      </c>
      <c r="DH894" s="98">
        <f t="shared" si="3362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4">SUM(B691)</f>
        <v>0</v>
      </c>
      <c r="C896" s="799">
        <f t="shared" si="3384"/>
        <v>0</v>
      </c>
      <c r="D896" s="799">
        <f t="shared" si="3384"/>
        <v>0</v>
      </c>
      <c r="E896" s="799">
        <f t="shared" si="3384"/>
        <v>0</v>
      </c>
      <c r="F896" s="799">
        <f t="shared" si="3384"/>
        <v>0</v>
      </c>
      <c r="G896" s="799">
        <f t="shared" si="3384"/>
        <v>0</v>
      </c>
      <c r="H896" s="799">
        <f t="shared" si="3384"/>
        <v>0</v>
      </c>
      <c r="I896" s="799">
        <f t="shared" si="3384"/>
        <v>0</v>
      </c>
      <c r="J896" s="799">
        <f t="shared" si="3384"/>
        <v>0</v>
      </c>
      <c r="K896" s="799">
        <f t="shared" si="3384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5">SUM(T691)</f>
        <v>0</v>
      </c>
      <c r="U896" s="799">
        <f t="shared" si="3385"/>
        <v>0</v>
      </c>
      <c r="V896" s="799">
        <f t="shared" si="3385"/>
        <v>0</v>
      </c>
      <c r="W896" s="799">
        <f t="shared" si="3385"/>
        <v>0</v>
      </c>
      <c r="X896" s="799">
        <f t="shared" si="3385"/>
        <v>0</v>
      </c>
      <c r="Y896" s="799">
        <f t="shared" si="3385"/>
        <v>0</v>
      </c>
      <c r="Z896" s="799">
        <f t="shared" si="3385"/>
        <v>0</v>
      </c>
      <c r="AA896" s="799">
        <f t="shared" si="3385"/>
        <v>0</v>
      </c>
      <c r="AB896" s="799">
        <f t="shared" si="3385"/>
        <v>0</v>
      </c>
      <c r="AC896" s="799">
        <f t="shared" si="3385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6">SUM(AL691)</f>
        <v>0</v>
      </c>
      <c r="AM896" s="799">
        <f t="shared" si="3386"/>
        <v>0</v>
      </c>
      <c r="AN896" s="799">
        <f t="shared" si="3386"/>
        <v>0</v>
      </c>
      <c r="AO896" s="799">
        <f t="shared" si="3386"/>
        <v>0</v>
      </c>
      <c r="AP896" s="799">
        <f t="shared" si="3386"/>
        <v>0</v>
      </c>
      <c r="AQ896" s="799">
        <f t="shared" si="3386"/>
        <v>0</v>
      </c>
      <c r="AR896" s="799">
        <f t="shared" si="3386"/>
        <v>0</v>
      </c>
      <c r="AS896" s="799">
        <f t="shared" si="3386"/>
        <v>0</v>
      </c>
      <c r="AT896" s="799">
        <f t="shared" si="3386"/>
        <v>0</v>
      </c>
      <c r="AU896" s="799">
        <f t="shared" si="3386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7">SUM(BD691)</f>
        <v>0</v>
      </c>
      <c r="BE896" s="799">
        <f t="shared" si="3387"/>
        <v>0</v>
      </c>
      <c r="BF896" s="799">
        <f t="shared" si="3387"/>
        <v>0</v>
      </c>
      <c r="BG896" s="799">
        <f t="shared" si="3387"/>
        <v>0</v>
      </c>
      <c r="BH896" s="799">
        <f t="shared" si="3387"/>
        <v>0</v>
      </c>
      <c r="BI896" s="799">
        <f t="shared" si="3387"/>
        <v>0</v>
      </c>
      <c r="BJ896" s="799">
        <f t="shared" si="3387"/>
        <v>0</v>
      </c>
      <c r="BK896" s="799">
        <f t="shared" si="3387"/>
        <v>0</v>
      </c>
      <c r="BL896" s="799">
        <f t="shared" si="3387"/>
        <v>0</v>
      </c>
      <c r="BM896" s="799">
        <f t="shared" si="3387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8"/>
        <v>0</v>
      </c>
      <c r="CF896" s="1326">
        <f t="shared" si="3388"/>
        <v>0</v>
      </c>
      <c r="CG896" s="1326">
        <f t="shared" si="3388"/>
        <v>0</v>
      </c>
      <c r="CH896" s="1327">
        <f t="shared" si="3388"/>
        <v>0</v>
      </c>
      <c r="CI896" s="1326">
        <f t="shared" si="3388"/>
        <v>0</v>
      </c>
      <c r="CJ896" s="1326">
        <f t="shared" si="3388"/>
        <v>0</v>
      </c>
      <c r="CK896" s="1326">
        <f t="shared" si="3388"/>
        <v>0</v>
      </c>
      <c r="CL896" s="1326">
        <f t="shared" si="3388"/>
        <v>0</v>
      </c>
      <c r="CM896" s="1325">
        <f t="shared" si="3388"/>
        <v>0</v>
      </c>
      <c r="CN896" s="527" t="str">
        <f t="shared" ref="CN896:CW898" si="3389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9"/>
        <v/>
      </c>
      <c r="CP896" s="529" t="str">
        <f t="shared" si="3389"/>
        <v/>
      </c>
      <c r="CQ896" s="529" t="str">
        <f t="shared" si="3389"/>
        <v/>
      </c>
      <c r="CR896" s="529">
        <f t="shared" si="3389"/>
        <v>0</v>
      </c>
      <c r="CS896" s="529">
        <f t="shared" si="3389"/>
        <v>0</v>
      </c>
      <c r="CT896" s="529">
        <f t="shared" si="3389"/>
        <v>0</v>
      </c>
      <c r="CU896" s="530">
        <f t="shared" si="3389"/>
        <v>0</v>
      </c>
      <c r="CV896" s="530">
        <f t="shared" si="3389"/>
        <v>0</v>
      </c>
      <c r="CW896" s="530">
        <f t="shared" si="3389"/>
        <v>0</v>
      </c>
      <c r="CX896" s="529">
        <f t="shared" ref="CX896:DD898" si="339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0"/>
        <v>0</v>
      </c>
      <c r="CZ896" s="529">
        <f t="shared" si="3390"/>
        <v>0</v>
      </c>
      <c r="DA896" s="529">
        <f t="shared" si="3390"/>
        <v>0</v>
      </c>
      <c r="DB896" s="529" t="str">
        <f t="shared" si="3390"/>
        <v/>
      </c>
      <c r="DC896" s="528" t="str">
        <f t="shared" si="3390"/>
        <v/>
      </c>
      <c r="DD896" s="527" t="str">
        <f t="shared" si="3390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1">SUM(B696)</f>
        <v>0</v>
      </c>
      <c r="C897" s="799">
        <f t="shared" si="3391"/>
        <v>0</v>
      </c>
      <c r="D897" s="799">
        <f t="shared" si="3391"/>
        <v>0</v>
      </c>
      <c r="E897" s="799">
        <f t="shared" si="3391"/>
        <v>0</v>
      </c>
      <c r="F897" s="799">
        <f t="shared" si="3391"/>
        <v>0</v>
      </c>
      <c r="G897" s="799">
        <f t="shared" si="3391"/>
        <v>0</v>
      </c>
      <c r="H897" s="799">
        <f t="shared" si="3391"/>
        <v>0</v>
      </c>
      <c r="I897" s="799">
        <f t="shared" si="3391"/>
        <v>0</v>
      </c>
      <c r="J897" s="799">
        <f t="shared" si="3391"/>
        <v>0</v>
      </c>
      <c r="K897" s="799">
        <f t="shared" si="3391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2">SUM(T696)</f>
        <v>0</v>
      </c>
      <c r="U897" s="799">
        <f t="shared" si="3392"/>
        <v>0</v>
      </c>
      <c r="V897" s="799">
        <f t="shared" si="3392"/>
        <v>0</v>
      </c>
      <c r="W897" s="799">
        <f t="shared" si="3392"/>
        <v>0</v>
      </c>
      <c r="X897" s="799">
        <f t="shared" si="3392"/>
        <v>0</v>
      </c>
      <c r="Y897" s="799">
        <f t="shared" si="3392"/>
        <v>0</v>
      </c>
      <c r="Z897" s="799">
        <f t="shared" si="3392"/>
        <v>0</v>
      </c>
      <c r="AA897" s="799">
        <f t="shared" si="3392"/>
        <v>0</v>
      </c>
      <c r="AB897" s="799">
        <f t="shared" si="3392"/>
        <v>0</v>
      </c>
      <c r="AC897" s="799">
        <f t="shared" si="3392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3">SUM(AL696)</f>
        <v>0</v>
      </c>
      <c r="AM897" s="799">
        <f t="shared" si="3393"/>
        <v>0</v>
      </c>
      <c r="AN897" s="799">
        <f t="shared" si="3393"/>
        <v>0</v>
      </c>
      <c r="AO897" s="799">
        <f t="shared" si="3393"/>
        <v>0</v>
      </c>
      <c r="AP897" s="799">
        <f t="shared" si="3393"/>
        <v>0</v>
      </c>
      <c r="AQ897" s="799">
        <f t="shared" si="3393"/>
        <v>0</v>
      </c>
      <c r="AR897" s="799">
        <f t="shared" si="3393"/>
        <v>0</v>
      </c>
      <c r="AS897" s="799">
        <f t="shared" si="3393"/>
        <v>0</v>
      </c>
      <c r="AT897" s="799">
        <f t="shared" si="3393"/>
        <v>0</v>
      </c>
      <c r="AU897" s="799">
        <f t="shared" si="3393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4">SUM(BD696)</f>
        <v>0</v>
      </c>
      <c r="BE897" s="799">
        <f t="shared" si="3394"/>
        <v>0</v>
      </c>
      <c r="BF897" s="799">
        <f t="shared" si="3394"/>
        <v>0</v>
      </c>
      <c r="BG897" s="799">
        <f t="shared" si="3394"/>
        <v>0</v>
      </c>
      <c r="BH897" s="799">
        <f t="shared" si="3394"/>
        <v>0</v>
      </c>
      <c r="BI897" s="799">
        <f t="shared" si="3394"/>
        <v>0</v>
      </c>
      <c r="BJ897" s="799">
        <f t="shared" si="3394"/>
        <v>0</v>
      </c>
      <c r="BK897" s="799">
        <f t="shared" si="3394"/>
        <v>0</v>
      </c>
      <c r="BL897" s="799">
        <f t="shared" si="3394"/>
        <v>0</v>
      </c>
      <c r="BM897" s="799">
        <f t="shared" si="3394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5"/>
        <v>0</v>
      </c>
      <c r="CG897" s="1326">
        <f t="shared" si="3395"/>
        <v>0</v>
      </c>
      <c r="CH897" s="1327">
        <f t="shared" si="3395"/>
        <v>0</v>
      </c>
      <c r="CI897" s="1326">
        <f t="shared" si="3395"/>
        <v>0</v>
      </c>
      <c r="CJ897" s="1326">
        <f t="shared" si="3395"/>
        <v>0</v>
      </c>
      <c r="CK897" s="1326">
        <f t="shared" si="3395"/>
        <v>0</v>
      </c>
      <c r="CL897" s="1326">
        <f t="shared" si="3395"/>
        <v>0</v>
      </c>
      <c r="CM897" s="1325">
        <f t="shared" si="3395"/>
        <v>0</v>
      </c>
      <c r="CN897" s="527" t="str">
        <f t="shared" si="3389"/>
        <v/>
      </c>
      <c r="CO897" s="528" t="str">
        <f t="shared" si="3389"/>
        <v/>
      </c>
      <c r="CP897" s="529" t="str">
        <f t="shared" si="3389"/>
        <v/>
      </c>
      <c r="CQ897" s="529" t="str">
        <f t="shared" si="3389"/>
        <v/>
      </c>
      <c r="CR897" s="529">
        <f t="shared" si="3389"/>
        <v>0</v>
      </c>
      <c r="CS897" s="529">
        <f t="shared" si="3389"/>
        <v>0</v>
      </c>
      <c r="CT897" s="529">
        <f t="shared" si="3389"/>
        <v>0</v>
      </c>
      <c r="CU897" s="530">
        <f t="shared" si="3389"/>
        <v>0</v>
      </c>
      <c r="CV897" s="530">
        <f t="shared" si="3389"/>
        <v>0</v>
      </c>
      <c r="CW897" s="530">
        <f t="shared" si="3389"/>
        <v>0</v>
      </c>
      <c r="CX897" s="529">
        <f t="shared" si="3390"/>
        <v>0</v>
      </c>
      <c r="CY897" s="529">
        <f t="shared" si="3390"/>
        <v>0</v>
      </c>
      <c r="CZ897" s="529">
        <f t="shared" si="3390"/>
        <v>0</v>
      </c>
      <c r="DA897" s="529">
        <f t="shared" si="3390"/>
        <v>0</v>
      </c>
      <c r="DB897" s="529" t="str">
        <f t="shared" si="3390"/>
        <v/>
      </c>
      <c r="DC897" s="528" t="str">
        <f t="shared" si="3390"/>
        <v/>
      </c>
      <c r="DD897" s="527" t="str">
        <f t="shared" si="3390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6">SUM(B701)</f>
        <v>0</v>
      </c>
      <c r="C898" s="799">
        <f t="shared" si="3396"/>
        <v>0</v>
      </c>
      <c r="D898" s="799">
        <f t="shared" si="3396"/>
        <v>0</v>
      </c>
      <c r="E898" s="799">
        <f t="shared" si="3396"/>
        <v>0</v>
      </c>
      <c r="F898" s="799">
        <f t="shared" si="3396"/>
        <v>0</v>
      </c>
      <c r="G898" s="799">
        <f t="shared" si="3396"/>
        <v>0</v>
      </c>
      <c r="H898" s="799">
        <f t="shared" si="3396"/>
        <v>0</v>
      </c>
      <c r="I898" s="799">
        <f t="shared" si="3396"/>
        <v>0</v>
      </c>
      <c r="J898" s="799">
        <f t="shared" si="3396"/>
        <v>0</v>
      </c>
      <c r="K898" s="799">
        <f t="shared" si="3396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7">SUM(T701)</f>
        <v>0</v>
      </c>
      <c r="U898" s="799">
        <f t="shared" si="3397"/>
        <v>0</v>
      </c>
      <c r="V898" s="799">
        <f t="shared" si="3397"/>
        <v>0</v>
      </c>
      <c r="W898" s="799">
        <f t="shared" si="3397"/>
        <v>0</v>
      </c>
      <c r="X898" s="799">
        <f t="shared" si="3397"/>
        <v>0</v>
      </c>
      <c r="Y898" s="799">
        <f t="shared" si="3397"/>
        <v>0</v>
      </c>
      <c r="Z898" s="799">
        <f t="shared" si="3397"/>
        <v>0</v>
      </c>
      <c r="AA898" s="799">
        <f t="shared" si="3397"/>
        <v>0</v>
      </c>
      <c r="AB898" s="799">
        <f t="shared" si="3397"/>
        <v>0</v>
      </c>
      <c r="AC898" s="799">
        <f t="shared" si="3397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8">SUM(AL701)</f>
        <v>0</v>
      </c>
      <c r="AM898" s="799">
        <f t="shared" si="3398"/>
        <v>0</v>
      </c>
      <c r="AN898" s="799">
        <f t="shared" si="3398"/>
        <v>0</v>
      </c>
      <c r="AO898" s="799">
        <f t="shared" si="3398"/>
        <v>0</v>
      </c>
      <c r="AP898" s="799">
        <f t="shared" si="3398"/>
        <v>0</v>
      </c>
      <c r="AQ898" s="799">
        <f t="shared" si="3398"/>
        <v>0</v>
      </c>
      <c r="AR898" s="799">
        <f t="shared" si="3398"/>
        <v>0</v>
      </c>
      <c r="AS898" s="799">
        <f t="shared" si="3398"/>
        <v>0</v>
      </c>
      <c r="AT898" s="799">
        <f t="shared" si="3398"/>
        <v>0</v>
      </c>
      <c r="AU898" s="799">
        <f t="shared" si="3398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9">SUM(BD701)</f>
        <v>0</v>
      </c>
      <c r="BE898" s="799">
        <f t="shared" si="3399"/>
        <v>0</v>
      </c>
      <c r="BF898" s="799">
        <f t="shared" si="3399"/>
        <v>0</v>
      </c>
      <c r="BG898" s="799">
        <f t="shared" si="3399"/>
        <v>0</v>
      </c>
      <c r="BH898" s="799">
        <f t="shared" si="3399"/>
        <v>0</v>
      </c>
      <c r="BI898" s="799">
        <f t="shared" si="3399"/>
        <v>0</v>
      </c>
      <c r="BJ898" s="799">
        <f t="shared" si="3399"/>
        <v>0</v>
      </c>
      <c r="BK898" s="799">
        <f t="shared" si="3399"/>
        <v>0</v>
      </c>
      <c r="BL898" s="799">
        <f t="shared" si="3399"/>
        <v>0</v>
      </c>
      <c r="BM898" s="799">
        <f t="shared" si="3399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5"/>
        <v>0</v>
      </c>
      <c r="CF898" s="1326">
        <f t="shared" si="3395"/>
        <v>0</v>
      </c>
      <c r="CG898" s="1326">
        <f t="shared" si="3395"/>
        <v>0</v>
      </c>
      <c r="CH898" s="1327">
        <f t="shared" si="3395"/>
        <v>0</v>
      </c>
      <c r="CI898" s="1326">
        <f t="shared" si="3395"/>
        <v>0</v>
      </c>
      <c r="CJ898" s="1326">
        <f t="shared" si="3395"/>
        <v>0</v>
      </c>
      <c r="CK898" s="1326">
        <f t="shared" si="3395"/>
        <v>0</v>
      </c>
      <c r="CL898" s="1326">
        <f t="shared" si="3395"/>
        <v>0</v>
      </c>
      <c r="CM898" s="1325">
        <f t="shared" si="3395"/>
        <v>0</v>
      </c>
      <c r="CN898" s="527" t="str">
        <f t="shared" si="3389"/>
        <v/>
      </c>
      <c r="CO898" s="528" t="str">
        <f t="shared" si="3389"/>
        <v/>
      </c>
      <c r="CP898" s="529" t="str">
        <f t="shared" si="3389"/>
        <v/>
      </c>
      <c r="CQ898" s="529" t="str">
        <f t="shared" si="3389"/>
        <v/>
      </c>
      <c r="CR898" s="529">
        <f t="shared" si="3389"/>
        <v>0</v>
      </c>
      <c r="CS898" s="529">
        <f t="shared" si="3389"/>
        <v>0</v>
      </c>
      <c r="CT898" s="529">
        <f t="shared" si="3389"/>
        <v>0</v>
      </c>
      <c r="CU898" s="530">
        <f t="shared" si="3389"/>
        <v>0</v>
      </c>
      <c r="CV898" s="530">
        <f t="shared" si="3389"/>
        <v>0</v>
      </c>
      <c r="CW898" s="530">
        <f t="shared" si="3389"/>
        <v>0</v>
      </c>
      <c r="CX898" s="529">
        <f t="shared" si="3390"/>
        <v>0</v>
      </c>
      <c r="CY898" s="529">
        <f t="shared" si="3390"/>
        <v>0</v>
      </c>
      <c r="CZ898" s="529">
        <f t="shared" si="3390"/>
        <v>0</v>
      </c>
      <c r="DA898" s="529">
        <f t="shared" si="3390"/>
        <v>0</v>
      </c>
      <c r="DB898" s="529" t="str">
        <f t="shared" si="3390"/>
        <v/>
      </c>
      <c r="DC898" s="528" t="str">
        <f t="shared" si="3390"/>
        <v/>
      </c>
      <c r="DD898" s="527" t="str">
        <f t="shared" si="3390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0">SUM(B820:B899)</f>
        <v>1.0417450231842231</v>
      </c>
      <c r="C900" s="799">
        <f t="shared" si="3400"/>
        <v>0.94115050453108529</v>
      </c>
      <c r="D900" s="799">
        <f t="shared" si="3400"/>
        <v>1.0165449111585523</v>
      </c>
      <c r="E900" s="799">
        <f t="shared" si="3400"/>
        <v>1.0703933416050355</v>
      </c>
      <c r="F900" s="799">
        <f t="shared" si="3400"/>
        <v>1.0805369422285476</v>
      </c>
      <c r="G900" s="799">
        <f t="shared" si="3400"/>
        <v>1.0171442401008124</v>
      </c>
      <c r="H900" s="799">
        <f t="shared" si="3400"/>
        <v>1.0496112030283264</v>
      </c>
      <c r="I900" s="799">
        <f t="shared" si="3400"/>
        <v>1.0500672833026943</v>
      </c>
      <c r="J900" s="799">
        <f t="shared" si="3400"/>
        <v>0.99762196431536498</v>
      </c>
      <c r="K900" s="799">
        <f t="shared" si="3400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1">SUM(T820:T899)</f>
        <v>1.1670857283825109</v>
      </c>
      <c r="U900" s="799">
        <f t="shared" si="3401"/>
        <v>1.1034231748888097</v>
      </c>
      <c r="V900" s="799">
        <f t="shared" si="3401"/>
        <v>1.1138172112147473</v>
      </c>
      <c r="W900" s="799">
        <f t="shared" si="3401"/>
        <v>1.1605263771887169</v>
      </c>
      <c r="X900" s="799">
        <f t="shared" si="3401"/>
        <v>1.1210726569465035</v>
      </c>
      <c r="Y900" s="799">
        <f t="shared" si="3401"/>
        <v>1.1748310358705873</v>
      </c>
      <c r="Z900" s="799">
        <f t="shared" si="3401"/>
        <v>1.1377590609059565</v>
      </c>
      <c r="AA900" s="799">
        <f t="shared" si="3401"/>
        <v>1.1356062253661863</v>
      </c>
      <c r="AB900" s="799">
        <f t="shared" si="3401"/>
        <v>1.0442855527757304</v>
      </c>
      <c r="AC900" s="799">
        <f t="shared" si="3401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2">SUM(AL820:AL899)</f>
        <v>1.1602896645911169</v>
      </c>
      <c r="AM900" s="799">
        <f t="shared" si="3402"/>
        <v>1.2895478139290584</v>
      </c>
      <c r="AN900" s="799">
        <f t="shared" si="3402"/>
        <v>1.3616913942095452</v>
      </c>
      <c r="AO900" s="799">
        <f t="shared" si="3402"/>
        <v>1.3833082153421266</v>
      </c>
      <c r="AP900" s="799">
        <f t="shared" si="3402"/>
        <v>1.2648548423041568</v>
      </c>
      <c r="AQ900" s="799">
        <f t="shared" si="3402"/>
        <v>1.2646585295602799</v>
      </c>
      <c r="AR900" s="799">
        <f t="shared" si="3402"/>
        <v>1.2423702404672949</v>
      </c>
      <c r="AS900" s="799">
        <f t="shared" si="3402"/>
        <v>1.2774994646398758</v>
      </c>
      <c r="AT900" s="799">
        <f t="shared" si="3402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3">SUM(BJ820:BJ899)</f>
        <v>0</v>
      </c>
      <c r="BK900" s="799">
        <f t="shared" si="3403"/>
        <v>0</v>
      </c>
      <c r="BL900" s="799">
        <f t="shared" si="3403"/>
        <v>0</v>
      </c>
      <c r="BM900" s="799">
        <f t="shared" si="3403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1.1861715790762317</v>
      </c>
      <c r="BW900" s="799">
        <f>SUM(BW820:BW899)</f>
        <v>1.3442072782512007</v>
      </c>
      <c r="BX900" s="799">
        <f>SUM(BX820:BX899)</f>
        <v>1.4664825592294199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4">SUM(B72)</f>
        <v>0</v>
      </c>
      <c r="C904" s="788">
        <f t="shared" si="3404"/>
        <v>0</v>
      </c>
      <c r="D904" s="788">
        <f t="shared" si="3404"/>
        <v>0</v>
      </c>
      <c r="E904" s="788">
        <f t="shared" si="3404"/>
        <v>0</v>
      </c>
      <c r="F904" s="788">
        <f t="shared" si="3404"/>
        <v>0</v>
      </c>
      <c r="G904" s="788">
        <f t="shared" si="3404"/>
        <v>0</v>
      </c>
      <c r="H904" s="788">
        <f t="shared" si="3404"/>
        <v>0</v>
      </c>
      <c r="I904" s="788">
        <f t="shared" si="3404"/>
        <v>0</v>
      </c>
      <c r="J904" s="788">
        <f t="shared" si="3404"/>
        <v>0</v>
      </c>
      <c r="K904" s="788">
        <f t="shared" si="3404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5">SUM(T72)</f>
        <v>0</v>
      </c>
      <c r="U904" s="788">
        <f t="shared" si="3405"/>
        <v>0</v>
      </c>
      <c r="V904" s="788">
        <f t="shared" si="3405"/>
        <v>0</v>
      </c>
      <c r="W904" s="788">
        <f t="shared" si="3405"/>
        <v>0</v>
      </c>
      <c r="X904" s="788">
        <f t="shared" si="3405"/>
        <v>0</v>
      </c>
      <c r="Y904" s="788">
        <f t="shared" si="3405"/>
        <v>0</v>
      </c>
      <c r="Z904" s="788">
        <f t="shared" si="3405"/>
        <v>0</v>
      </c>
      <c r="AA904" s="788">
        <f t="shared" si="3405"/>
        <v>0</v>
      </c>
      <c r="AB904" s="788">
        <f t="shared" si="3405"/>
        <v>0</v>
      </c>
      <c r="AC904" s="788">
        <f t="shared" si="3405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6">SUM(AL72)</f>
        <v>0</v>
      </c>
      <c r="AM904" s="788">
        <f t="shared" si="3406"/>
        <v>0</v>
      </c>
      <c r="AN904" s="788">
        <f t="shared" si="3406"/>
        <v>0</v>
      </c>
      <c r="AO904" s="788">
        <f t="shared" si="3406"/>
        <v>0</v>
      </c>
      <c r="AP904" s="788">
        <f t="shared" si="3406"/>
        <v>0</v>
      </c>
      <c r="AQ904" s="788">
        <f t="shared" si="3406"/>
        <v>0</v>
      </c>
      <c r="AR904" s="788">
        <f t="shared" si="3406"/>
        <v>0</v>
      </c>
      <c r="AS904" s="788">
        <f t="shared" si="3406"/>
        <v>0</v>
      </c>
      <c r="AT904" s="788">
        <f t="shared" si="3406"/>
        <v>0</v>
      </c>
      <c r="AU904" s="788">
        <f t="shared" si="3406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7">SUM(BD72)</f>
        <v>0</v>
      </c>
      <c r="BE904" s="788">
        <f t="shared" si="3407"/>
        <v>0</v>
      </c>
      <c r="BF904" s="788">
        <f t="shared" si="3407"/>
        <v>0</v>
      </c>
      <c r="BG904" s="788">
        <f t="shared" si="3407"/>
        <v>0</v>
      </c>
      <c r="BH904" s="788">
        <f t="shared" si="3407"/>
        <v>0</v>
      </c>
      <c r="BI904" s="788">
        <f t="shared" si="3407"/>
        <v>0</v>
      </c>
      <c r="BJ904" s="788">
        <f t="shared" si="3407"/>
        <v>0</v>
      </c>
      <c r="BK904" s="788">
        <f t="shared" si="3407"/>
        <v>0</v>
      </c>
      <c r="BL904" s="788">
        <f t="shared" si="3407"/>
        <v>0</v>
      </c>
      <c r="BM904" s="788">
        <f t="shared" si="3407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8">IF(DE904&lt;3,"",(SUM(B904:R904)-MIN(B904:R904)-MAX(B904:R904))/(DE904-2))</f>
        <v>0</v>
      </c>
      <c r="CA904" s="588">
        <f t="shared" ref="CA904:CA918" si="3409">IF(DF904&lt;3,"",(SUM(T904:AJ904)-MIN(T904:AJ904)-MAX(T904:AJ904))/(DF904-2))</f>
        <v>0</v>
      </c>
      <c r="CB904" s="588">
        <f t="shared" ref="CB904:CB918" si="3410">IF(DG904&lt;3,"",(SUM(AL904:BB904)-MIN(AL904:BB904)-MAX(AL904:BB904))/(DG904-2))</f>
        <v>0</v>
      </c>
      <c r="CC904" s="588">
        <f t="shared" ref="CC904:CC918" si="3411">IF(DH904&lt;3,"",(SUM(BD904:BT904)-MIN(BD904:BT904)-MAX(BD904:BT904))/(DH904-2))</f>
        <v>0</v>
      </c>
      <c r="CD904" s="1322">
        <f t="shared" ref="CD904:CM904" si="34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2"/>
        <v>0</v>
      </c>
      <c r="CF904" s="1323">
        <f t="shared" si="3412"/>
        <v>0</v>
      </c>
      <c r="CG904" s="1323">
        <f t="shared" si="3412"/>
        <v>0</v>
      </c>
      <c r="CH904" s="1324">
        <f t="shared" si="3412"/>
        <v>0</v>
      </c>
      <c r="CI904" s="1323">
        <f t="shared" si="3412"/>
        <v>0</v>
      </c>
      <c r="CJ904" s="1323">
        <f t="shared" si="3412"/>
        <v>0</v>
      </c>
      <c r="CK904" s="1323">
        <f t="shared" si="3412"/>
        <v>0</v>
      </c>
      <c r="CL904" s="1323">
        <f t="shared" si="3412"/>
        <v>0</v>
      </c>
      <c r="CM904" s="1322">
        <f t="shared" si="3412"/>
        <v>0</v>
      </c>
      <c r="CN904" s="539" t="str">
        <f t="shared" ref="CN904:CN918" si="3413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4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0">COUNT(B904:R904)</f>
        <v>10</v>
      </c>
      <c r="DF904" s="98">
        <f t="shared" ref="DF904:DF918" si="3431">COUNT(T904:AJ904)</f>
        <v>10</v>
      </c>
      <c r="DG904" s="98">
        <f t="shared" ref="DG904:DG918" si="3432">COUNT(AL904:BB904)</f>
        <v>10</v>
      </c>
      <c r="DH904" s="98">
        <f t="shared" ref="DH904:DH918" si="3433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4">SUM(B80)</f>
        <v>0</v>
      </c>
      <c r="C905" s="788">
        <f t="shared" si="3434"/>
        <v>0</v>
      </c>
      <c r="D905" s="788">
        <f t="shared" si="3434"/>
        <v>0</v>
      </c>
      <c r="E905" s="788">
        <f t="shared" si="3434"/>
        <v>0</v>
      </c>
      <c r="F905" s="788">
        <f t="shared" si="3434"/>
        <v>0</v>
      </c>
      <c r="G905" s="788">
        <f t="shared" si="3434"/>
        <v>0</v>
      </c>
      <c r="H905" s="788">
        <f t="shared" si="3434"/>
        <v>0</v>
      </c>
      <c r="I905" s="788">
        <f t="shared" si="3434"/>
        <v>0</v>
      </c>
      <c r="J905" s="788">
        <f t="shared" si="3434"/>
        <v>0</v>
      </c>
      <c r="K905" s="788">
        <f t="shared" si="3434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5">SUM(T80)</f>
        <v>0</v>
      </c>
      <c r="U905" s="788">
        <f t="shared" si="3435"/>
        <v>0</v>
      </c>
      <c r="V905" s="788">
        <f t="shared" si="3435"/>
        <v>0</v>
      </c>
      <c r="W905" s="788">
        <f t="shared" si="3435"/>
        <v>0</v>
      </c>
      <c r="X905" s="788">
        <f t="shared" si="3435"/>
        <v>0</v>
      </c>
      <c r="Y905" s="788">
        <f t="shared" si="3435"/>
        <v>0</v>
      </c>
      <c r="Z905" s="788">
        <f t="shared" si="3435"/>
        <v>0</v>
      </c>
      <c r="AA905" s="788">
        <f t="shared" si="3435"/>
        <v>0</v>
      </c>
      <c r="AB905" s="788">
        <f t="shared" si="3435"/>
        <v>0</v>
      </c>
      <c r="AC905" s="788">
        <f t="shared" si="3435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6">SUM(AL80)</f>
        <v>0</v>
      </c>
      <c r="AM905" s="788">
        <f t="shared" si="3436"/>
        <v>0</v>
      </c>
      <c r="AN905" s="788">
        <f t="shared" si="3436"/>
        <v>0</v>
      </c>
      <c r="AO905" s="788">
        <f t="shared" si="3436"/>
        <v>0</v>
      </c>
      <c r="AP905" s="788">
        <f t="shared" si="3436"/>
        <v>0</v>
      </c>
      <c r="AQ905" s="788">
        <f t="shared" si="3436"/>
        <v>0</v>
      </c>
      <c r="AR905" s="788">
        <f t="shared" si="3436"/>
        <v>0</v>
      </c>
      <c r="AS905" s="788">
        <f t="shared" si="3436"/>
        <v>0</v>
      </c>
      <c r="AT905" s="788">
        <f t="shared" si="3436"/>
        <v>0</v>
      </c>
      <c r="AU905" s="788">
        <f t="shared" si="3436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7">SUM(BD80)</f>
        <v>0</v>
      </c>
      <c r="BE905" s="788">
        <f t="shared" si="3437"/>
        <v>0</v>
      </c>
      <c r="BF905" s="788">
        <f t="shared" si="3437"/>
        <v>0</v>
      </c>
      <c r="BG905" s="788">
        <f t="shared" si="3437"/>
        <v>0</v>
      </c>
      <c r="BH905" s="788">
        <f t="shared" si="3437"/>
        <v>0</v>
      </c>
      <c r="BI905" s="788">
        <f t="shared" si="3437"/>
        <v>0</v>
      </c>
      <c r="BJ905" s="788">
        <f t="shared" si="3437"/>
        <v>0</v>
      </c>
      <c r="BK905" s="788">
        <f t="shared" si="3437"/>
        <v>0</v>
      </c>
      <c r="BL905" s="788">
        <f t="shared" si="3437"/>
        <v>0</v>
      </c>
      <c r="BM905" s="788">
        <f t="shared" si="3437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8"/>
        <v>0</v>
      </c>
      <c r="CA905" s="588">
        <f t="shared" si="3409"/>
        <v>0</v>
      </c>
      <c r="CB905" s="588">
        <f t="shared" si="3410"/>
        <v>0</v>
      </c>
      <c r="CC905" s="588">
        <f t="shared" si="3411"/>
        <v>0</v>
      </c>
      <c r="CD905" s="1322">
        <f t="shared" ref="CD905:CD918" si="343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9"/>
        <v>0</v>
      </c>
      <c r="CG905" s="1323">
        <f t="shared" si="3439"/>
        <v>0</v>
      </c>
      <c r="CH905" s="1324">
        <f t="shared" si="3439"/>
        <v>0</v>
      </c>
      <c r="CI905" s="1323">
        <f t="shared" si="3439"/>
        <v>0</v>
      </c>
      <c r="CJ905" s="1323">
        <f t="shared" si="3439"/>
        <v>0</v>
      </c>
      <c r="CK905" s="1323">
        <f t="shared" si="3439"/>
        <v>0</v>
      </c>
      <c r="CL905" s="1323">
        <f t="shared" si="3439"/>
        <v>0</v>
      </c>
      <c r="CM905" s="1322">
        <f t="shared" si="3439"/>
        <v>0</v>
      </c>
      <c r="CN905" s="539" t="str">
        <f t="shared" si="3413"/>
        <v/>
      </c>
      <c r="CO905" s="540" t="str">
        <f t="shared" si="3414"/>
        <v/>
      </c>
      <c r="CP905" s="541" t="str">
        <f t="shared" si="3415"/>
        <v/>
      </c>
      <c r="CQ905" s="541" t="str">
        <f t="shared" si="3416"/>
        <v/>
      </c>
      <c r="CR905" s="541">
        <f t="shared" si="3417"/>
        <v>0</v>
      </c>
      <c r="CS905" s="541">
        <f t="shared" si="3418"/>
        <v>0</v>
      </c>
      <c r="CT905" s="541">
        <f t="shared" si="3419"/>
        <v>0</v>
      </c>
      <c r="CU905" s="542">
        <f t="shared" si="3420"/>
        <v>0</v>
      </c>
      <c r="CV905" s="542">
        <f t="shared" si="3421"/>
        <v>0</v>
      </c>
      <c r="CW905" s="542">
        <f t="shared" si="3422"/>
        <v>0</v>
      </c>
      <c r="CX905" s="541">
        <f t="shared" si="3423"/>
        <v>0</v>
      </c>
      <c r="CY905" s="541">
        <f t="shared" si="3424"/>
        <v>0</v>
      </c>
      <c r="CZ905" s="541">
        <f t="shared" si="3425"/>
        <v>0</v>
      </c>
      <c r="DA905" s="541">
        <f t="shared" si="3426"/>
        <v>0</v>
      </c>
      <c r="DB905" s="541" t="str">
        <f t="shared" si="3427"/>
        <v/>
      </c>
      <c r="DC905" s="540" t="str">
        <f t="shared" si="3428"/>
        <v/>
      </c>
      <c r="DD905" s="539" t="str">
        <f t="shared" si="3429"/>
        <v/>
      </c>
      <c r="DE905" s="644">
        <f t="shared" si="3430"/>
        <v>10</v>
      </c>
      <c r="DF905" s="98">
        <f t="shared" si="3431"/>
        <v>10</v>
      </c>
      <c r="DG905" s="98">
        <f t="shared" si="3432"/>
        <v>10</v>
      </c>
      <c r="DH905" s="98">
        <f t="shared" si="3433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0">SUM(B88)</f>
        <v>0</v>
      </c>
      <c r="C906" s="788">
        <f t="shared" si="3440"/>
        <v>0</v>
      </c>
      <c r="D906" s="788">
        <f t="shared" si="3440"/>
        <v>0</v>
      </c>
      <c r="E906" s="788">
        <f t="shared" si="3440"/>
        <v>0</v>
      </c>
      <c r="F906" s="788">
        <f t="shared" si="3440"/>
        <v>0</v>
      </c>
      <c r="G906" s="788">
        <f t="shared" si="3440"/>
        <v>0</v>
      </c>
      <c r="H906" s="788">
        <f t="shared" si="3440"/>
        <v>0</v>
      </c>
      <c r="I906" s="788">
        <f t="shared" si="3440"/>
        <v>0</v>
      </c>
      <c r="J906" s="788">
        <f t="shared" si="3440"/>
        <v>0</v>
      </c>
      <c r="K906" s="788">
        <f t="shared" si="3440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1">SUM(T88)</f>
        <v>0</v>
      </c>
      <c r="U906" s="788">
        <f t="shared" si="3441"/>
        <v>0</v>
      </c>
      <c r="V906" s="788">
        <f t="shared" si="3441"/>
        <v>0</v>
      </c>
      <c r="W906" s="788">
        <f t="shared" si="3441"/>
        <v>0</v>
      </c>
      <c r="X906" s="788">
        <f t="shared" si="3441"/>
        <v>0</v>
      </c>
      <c r="Y906" s="788">
        <f t="shared" si="3441"/>
        <v>0</v>
      </c>
      <c r="Z906" s="788">
        <f t="shared" si="3441"/>
        <v>0</v>
      </c>
      <c r="AA906" s="788">
        <f t="shared" si="3441"/>
        <v>0</v>
      </c>
      <c r="AB906" s="788">
        <f t="shared" si="3441"/>
        <v>0</v>
      </c>
      <c r="AC906" s="788">
        <f t="shared" si="3441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2">SUM(AL88)</f>
        <v>0</v>
      </c>
      <c r="AM906" s="788">
        <f t="shared" si="3442"/>
        <v>0</v>
      </c>
      <c r="AN906" s="788">
        <f t="shared" si="3442"/>
        <v>0</v>
      </c>
      <c r="AO906" s="788">
        <f t="shared" si="3442"/>
        <v>0</v>
      </c>
      <c r="AP906" s="788">
        <f t="shared" si="3442"/>
        <v>0</v>
      </c>
      <c r="AQ906" s="788">
        <f t="shared" si="3442"/>
        <v>0</v>
      </c>
      <c r="AR906" s="788">
        <f t="shared" si="3442"/>
        <v>0</v>
      </c>
      <c r="AS906" s="788">
        <f t="shared" si="3442"/>
        <v>0</v>
      </c>
      <c r="AT906" s="788">
        <f t="shared" si="3442"/>
        <v>0</v>
      </c>
      <c r="AU906" s="788">
        <f t="shared" si="3442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3">SUM(BD88)</f>
        <v>0</v>
      </c>
      <c r="BE906" s="788">
        <f t="shared" si="3443"/>
        <v>0</v>
      </c>
      <c r="BF906" s="788">
        <f t="shared" si="3443"/>
        <v>0</v>
      </c>
      <c r="BG906" s="788">
        <f t="shared" si="3443"/>
        <v>0</v>
      </c>
      <c r="BH906" s="788">
        <f t="shared" si="3443"/>
        <v>0</v>
      </c>
      <c r="BI906" s="788">
        <f t="shared" si="3443"/>
        <v>0</v>
      </c>
      <c r="BJ906" s="788">
        <f t="shared" si="3443"/>
        <v>0</v>
      </c>
      <c r="BK906" s="788">
        <f t="shared" si="3443"/>
        <v>0</v>
      </c>
      <c r="BL906" s="788">
        <f t="shared" si="3443"/>
        <v>0</v>
      </c>
      <c r="BM906" s="788">
        <f t="shared" si="3443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8"/>
        <v>0</v>
      </c>
      <c r="CA906" s="588">
        <f t="shared" si="3409"/>
        <v>0</v>
      </c>
      <c r="CB906" s="588">
        <f t="shared" si="3410"/>
        <v>0</v>
      </c>
      <c r="CC906" s="588">
        <f t="shared" si="3411"/>
        <v>0</v>
      </c>
      <c r="CD906" s="1322">
        <f t="shared" si="3438"/>
        <v>0</v>
      </c>
      <c r="CE906" s="1323">
        <f t="shared" si="3439"/>
        <v>0</v>
      </c>
      <c r="CF906" s="1323">
        <f t="shared" si="3439"/>
        <v>0</v>
      </c>
      <c r="CG906" s="1323">
        <f t="shared" si="3439"/>
        <v>0</v>
      </c>
      <c r="CH906" s="1324">
        <f t="shared" si="3439"/>
        <v>0</v>
      </c>
      <c r="CI906" s="1323">
        <f t="shared" si="3439"/>
        <v>0</v>
      </c>
      <c r="CJ906" s="1323">
        <f t="shared" si="3439"/>
        <v>0</v>
      </c>
      <c r="CK906" s="1323">
        <f t="shared" si="3439"/>
        <v>0</v>
      </c>
      <c r="CL906" s="1323">
        <f t="shared" si="3439"/>
        <v>0</v>
      </c>
      <c r="CM906" s="1322">
        <f t="shared" si="3439"/>
        <v>0</v>
      </c>
      <c r="CN906" s="539" t="str">
        <f t="shared" si="3413"/>
        <v/>
      </c>
      <c r="CO906" s="540" t="str">
        <f t="shared" si="3414"/>
        <v/>
      </c>
      <c r="CP906" s="541" t="str">
        <f t="shared" si="3415"/>
        <v/>
      </c>
      <c r="CQ906" s="541" t="str">
        <f t="shared" si="3416"/>
        <v/>
      </c>
      <c r="CR906" s="541">
        <f t="shared" si="3417"/>
        <v>0</v>
      </c>
      <c r="CS906" s="541">
        <f t="shared" si="3418"/>
        <v>0</v>
      </c>
      <c r="CT906" s="541">
        <f t="shared" si="3419"/>
        <v>0</v>
      </c>
      <c r="CU906" s="542">
        <f t="shared" si="3420"/>
        <v>0</v>
      </c>
      <c r="CV906" s="542">
        <f t="shared" si="3421"/>
        <v>0</v>
      </c>
      <c r="CW906" s="542">
        <f t="shared" si="3422"/>
        <v>0</v>
      </c>
      <c r="CX906" s="541">
        <f t="shared" si="3423"/>
        <v>0</v>
      </c>
      <c r="CY906" s="541">
        <f t="shared" si="3424"/>
        <v>0</v>
      </c>
      <c r="CZ906" s="541">
        <f t="shared" si="3425"/>
        <v>0</v>
      </c>
      <c r="DA906" s="541">
        <f t="shared" si="3426"/>
        <v>0</v>
      </c>
      <c r="DB906" s="541" t="str">
        <f t="shared" si="3427"/>
        <v/>
      </c>
      <c r="DC906" s="540" t="str">
        <f t="shared" si="3428"/>
        <v/>
      </c>
      <c r="DD906" s="539" t="str">
        <f t="shared" si="3429"/>
        <v/>
      </c>
      <c r="DE906" s="644">
        <f t="shared" si="3430"/>
        <v>10</v>
      </c>
      <c r="DF906" s="98">
        <f t="shared" si="3431"/>
        <v>10</v>
      </c>
      <c r="DG906" s="98">
        <f t="shared" si="3432"/>
        <v>10</v>
      </c>
      <c r="DH906" s="98">
        <f t="shared" si="3433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4">SUM(B99)</f>
        <v>0</v>
      </c>
      <c r="C907" s="788">
        <f t="shared" si="3444"/>
        <v>0</v>
      </c>
      <c r="D907" s="788">
        <f t="shared" si="3444"/>
        <v>0</v>
      </c>
      <c r="E907" s="788">
        <f t="shared" si="3444"/>
        <v>0</v>
      </c>
      <c r="F907" s="788">
        <f t="shared" si="3444"/>
        <v>0</v>
      </c>
      <c r="G907" s="788">
        <f t="shared" si="3444"/>
        <v>0</v>
      </c>
      <c r="H907" s="788">
        <f t="shared" si="3444"/>
        <v>0</v>
      </c>
      <c r="I907" s="788">
        <f t="shared" si="3444"/>
        <v>0</v>
      </c>
      <c r="J907" s="788">
        <f t="shared" si="3444"/>
        <v>0</v>
      </c>
      <c r="K907" s="788">
        <f t="shared" si="3444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5">SUM(T99)</f>
        <v>0</v>
      </c>
      <c r="U907" s="788">
        <f t="shared" si="3445"/>
        <v>0</v>
      </c>
      <c r="V907" s="788">
        <f t="shared" si="3445"/>
        <v>0</v>
      </c>
      <c r="W907" s="788">
        <f t="shared" si="3445"/>
        <v>0</v>
      </c>
      <c r="X907" s="788">
        <f t="shared" si="3445"/>
        <v>0</v>
      </c>
      <c r="Y907" s="788">
        <f t="shared" si="3445"/>
        <v>0</v>
      </c>
      <c r="Z907" s="788">
        <f t="shared" si="3445"/>
        <v>0</v>
      </c>
      <c r="AA907" s="788">
        <f t="shared" si="3445"/>
        <v>0</v>
      </c>
      <c r="AB907" s="788">
        <f t="shared" si="3445"/>
        <v>0</v>
      </c>
      <c r="AC907" s="788">
        <f t="shared" si="3445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6">SUM(AL99)</f>
        <v>0</v>
      </c>
      <c r="AM907" s="788">
        <f t="shared" si="3446"/>
        <v>0</v>
      </c>
      <c r="AN907" s="788">
        <f t="shared" si="3446"/>
        <v>0</v>
      </c>
      <c r="AO907" s="788">
        <f t="shared" si="3446"/>
        <v>0</v>
      </c>
      <c r="AP907" s="788">
        <f t="shared" si="3446"/>
        <v>0</v>
      </c>
      <c r="AQ907" s="788">
        <f t="shared" si="3446"/>
        <v>0</v>
      </c>
      <c r="AR907" s="788">
        <f t="shared" si="3446"/>
        <v>0</v>
      </c>
      <c r="AS907" s="788">
        <f t="shared" si="3446"/>
        <v>0</v>
      </c>
      <c r="AT907" s="788">
        <f t="shared" si="3446"/>
        <v>0</v>
      </c>
      <c r="AU907" s="788">
        <f t="shared" si="3446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7">SUM(BD99)</f>
        <v>0</v>
      </c>
      <c r="BE907" s="788">
        <f t="shared" si="3447"/>
        <v>0</v>
      </c>
      <c r="BF907" s="788">
        <f t="shared" si="3447"/>
        <v>0</v>
      </c>
      <c r="BG907" s="788">
        <f t="shared" si="3447"/>
        <v>0</v>
      </c>
      <c r="BH907" s="788">
        <f t="shared" si="3447"/>
        <v>0</v>
      </c>
      <c r="BI907" s="788">
        <f t="shared" si="3447"/>
        <v>0</v>
      </c>
      <c r="BJ907" s="788">
        <f t="shared" si="3447"/>
        <v>0</v>
      </c>
      <c r="BK907" s="788">
        <f t="shared" si="3447"/>
        <v>0</v>
      </c>
      <c r="BL907" s="788">
        <f t="shared" si="3447"/>
        <v>0</v>
      </c>
      <c r="BM907" s="788">
        <f t="shared" si="3447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8"/>
        <v>0</v>
      </c>
      <c r="CA907" s="588">
        <f t="shared" si="3409"/>
        <v>0</v>
      </c>
      <c r="CB907" s="588">
        <f t="shared" si="3410"/>
        <v>0</v>
      </c>
      <c r="CC907" s="588">
        <f t="shared" si="3411"/>
        <v>0</v>
      </c>
      <c r="CD907" s="1322">
        <f t="shared" si="3438"/>
        <v>0</v>
      </c>
      <c r="CE907" s="1323">
        <f t="shared" si="3439"/>
        <v>0</v>
      </c>
      <c r="CF907" s="1323">
        <f t="shared" si="3439"/>
        <v>0</v>
      </c>
      <c r="CG907" s="1323">
        <f t="shared" si="3439"/>
        <v>0</v>
      </c>
      <c r="CH907" s="1324">
        <f t="shared" si="3439"/>
        <v>0</v>
      </c>
      <c r="CI907" s="1323">
        <f t="shared" si="3439"/>
        <v>0</v>
      </c>
      <c r="CJ907" s="1323">
        <f t="shared" si="3439"/>
        <v>0</v>
      </c>
      <c r="CK907" s="1323">
        <f t="shared" si="3439"/>
        <v>0</v>
      </c>
      <c r="CL907" s="1323">
        <f t="shared" si="3439"/>
        <v>0</v>
      </c>
      <c r="CM907" s="1322">
        <f t="shared" si="3439"/>
        <v>0</v>
      </c>
      <c r="CN907" s="539" t="str">
        <f t="shared" si="3413"/>
        <v/>
      </c>
      <c r="CO907" s="540" t="str">
        <f t="shared" si="3414"/>
        <v/>
      </c>
      <c r="CP907" s="541" t="str">
        <f t="shared" si="3415"/>
        <v/>
      </c>
      <c r="CQ907" s="541" t="str">
        <f t="shared" si="3416"/>
        <v/>
      </c>
      <c r="CR907" s="541">
        <f t="shared" si="3417"/>
        <v>0</v>
      </c>
      <c r="CS907" s="541">
        <f t="shared" si="3418"/>
        <v>0</v>
      </c>
      <c r="CT907" s="541">
        <f t="shared" si="3419"/>
        <v>0</v>
      </c>
      <c r="CU907" s="542">
        <f t="shared" si="3420"/>
        <v>0</v>
      </c>
      <c r="CV907" s="542">
        <f t="shared" si="3421"/>
        <v>0</v>
      </c>
      <c r="CW907" s="542">
        <f t="shared" si="3422"/>
        <v>0</v>
      </c>
      <c r="CX907" s="541">
        <f t="shared" si="3423"/>
        <v>0</v>
      </c>
      <c r="CY907" s="541">
        <f t="shared" si="3424"/>
        <v>0</v>
      </c>
      <c r="CZ907" s="541">
        <f t="shared" si="3425"/>
        <v>0</v>
      </c>
      <c r="DA907" s="541">
        <f t="shared" si="3426"/>
        <v>0</v>
      </c>
      <c r="DB907" s="541" t="str">
        <f t="shared" si="3427"/>
        <v/>
      </c>
      <c r="DC907" s="540" t="str">
        <f t="shared" si="3428"/>
        <v/>
      </c>
      <c r="DD907" s="539" t="str">
        <f t="shared" si="3429"/>
        <v/>
      </c>
      <c r="DE907" s="644">
        <f t="shared" si="3430"/>
        <v>10</v>
      </c>
      <c r="DF907" s="98">
        <f t="shared" si="3431"/>
        <v>10</v>
      </c>
      <c r="DG907" s="98">
        <f t="shared" si="3432"/>
        <v>10</v>
      </c>
      <c r="DH907" s="98">
        <f t="shared" si="3433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8">SUM(B107)</f>
        <v>0</v>
      </c>
      <c r="C908" s="788">
        <f t="shared" si="3448"/>
        <v>0</v>
      </c>
      <c r="D908" s="788">
        <f t="shared" si="3448"/>
        <v>0</v>
      </c>
      <c r="E908" s="788">
        <f t="shared" si="3448"/>
        <v>0</v>
      </c>
      <c r="F908" s="788">
        <f t="shared" si="3448"/>
        <v>0</v>
      </c>
      <c r="G908" s="788">
        <f t="shared" si="3448"/>
        <v>0</v>
      </c>
      <c r="H908" s="788">
        <f t="shared" si="3448"/>
        <v>0</v>
      </c>
      <c r="I908" s="788">
        <f t="shared" si="3448"/>
        <v>0</v>
      </c>
      <c r="J908" s="788">
        <f t="shared" si="3448"/>
        <v>0</v>
      </c>
      <c r="K908" s="788">
        <f t="shared" si="3448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9">SUM(T107)</f>
        <v>0</v>
      </c>
      <c r="U908" s="788">
        <f t="shared" si="3449"/>
        <v>0</v>
      </c>
      <c r="V908" s="788">
        <f t="shared" si="3449"/>
        <v>0</v>
      </c>
      <c r="W908" s="788">
        <f t="shared" si="3449"/>
        <v>0</v>
      </c>
      <c r="X908" s="788">
        <f t="shared" si="3449"/>
        <v>0</v>
      </c>
      <c r="Y908" s="788">
        <f t="shared" si="3449"/>
        <v>0</v>
      </c>
      <c r="Z908" s="788">
        <f t="shared" si="3449"/>
        <v>0</v>
      </c>
      <c r="AA908" s="788">
        <f t="shared" si="3449"/>
        <v>0</v>
      </c>
      <c r="AB908" s="788">
        <f t="shared" si="3449"/>
        <v>0</v>
      </c>
      <c r="AC908" s="788">
        <f t="shared" si="3449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0">SUM(AL107)</f>
        <v>0</v>
      </c>
      <c r="AM908" s="788">
        <f t="shared" si="3450"/>
        <v>0</v>
      </c>
      <c r="AN908" s="788">
        <f t="shared" si="3450"/>
        <v>0</v>
      </c>
      <c r="AO908" s="788">
        <f t="shared" si="3450"/>
        <v>0</v>
      </c>
      <c r="AP908" s="788">
        <f t="shared" si="3450"/>
        <v>0</v>
      </c>
      <c r="AQ908" s="788">
        <f t="shared" si="3450"/>
        <v>0</v>
      </c>
      <c r="AR908" s="788">
        <f t="shared" si="3450"/>
        <v>0</v>
      </c>
      <c r="AS908" s="788">
        <f t="shared" si="3450"/>
        <v>0</v>
      </c>
      <c r="AT908" s="788">
        <f t="shared" si="3450"/>
        <v>0</v>
      </c>
      <c r="AU908" s="788">
        <f t="shared" si="3450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1">SUM(BD107)</f>
        <v>0</v>
      </c>
      <c r="BE908" s="788">
        <f t="shared" si="3451"/>
        <v>0</v>
      </c>
      <c r="BF908" s="788">
        <f t="shared" si="3451"/>
        <v>0</v>
      </c>
      <c r="BG908" s="788">
        <f t="shared" si="3451"/>
        <v>0</v>
      </c>
      <c r="BH908" s="788">
        <f t="shared" si="3451"/>
        <v>0</v>
      </c>
      <c r="BI908" s="788">
        <f t="shared" si="3451"/>
        <v>0</v>
      </c>
      <c r="BJ908" s="788">
        <f t="shared" si="3451"/>
        <v>0</v>
      </c>
      <c r="BK908" s="788">
        <f t="shared" si="3451"/>
        <v>0</v>
      </c>
      <c r="BL908" s="788">
        <f t="shared" si="3451"/>
        <v>0</v>
      </c>
      <c r="BM908" s="788">
        <f t="shared" si="3451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8"/>
        <v>0</v>
      </c>
      <c r="CA908" s="588">
        <f t="shared" si="3409"/>
        <v>0</v>
      </c>
      <c r="CB908" s="588">
        <f t="shared" si="3410"/>
        <v>0</v>
      </c>
      <c r="CC908" s="588">
        <f t="shared" si="3411"/>
        <v>0</v>
      </c>
      <c r="CD908" s="1322">
        <f t="shared" si="3438"/>
        <v>0</v>
      </c>
      <c r="CE908" s="1323">
        <f t="shared" si="3439"/>
        <v>0</v>
      </c>
      <c r="CF908" s="1323">
        <f t="shared" si="3439"/>
        <v>0</v>
      </c>
      <c r="CG908" s="1323">
        <f t="shared" si="3439"/>
        <v>0</v>
      </c>
      <c r="CH908" s="1324">
        <f t="shared" si="3439"/>
        <v>0</v>
      </c>
      <c r="CI908" s="1323">
        <f t="shared" si="3439"/>
        <v>0</v>
      </c>
      <c r="CJ908" s="1323">
        <f t="shared" si="3439"/>
        <v>0</v>
      </c>
      <c r="CK908" s="1323">
        <f t="shared" si="3439"/>
        <v>0</v>
      </c>
      <c r="CL908" s="1323">
        <f t="shared" si="3439"/>
        <v>0</v>
      </c>
      <c r="CM908" s="1322">
        <f t="shared" si="3439"/>
        <v>0</v>
      </c>
      <c r="CN908" s="539" t="str">
        <f t="shared" si="3413"/>
        <v/>
      </c>
      <c r="CO908" s="540" t="str">
        <f t="shared" si="3414"/>
        <v/>
      </c>
      <c r="CP908" s="541" t="str">
        <f t="shared" si="3415"/>
        <v/>
      </c>
      <c r="CQ908" s="541" t="str">
        <f t="shared" si="3416"/>
        <v/>
      </c>
      <c r="CR908" s="541">
        <f t="shared" si="3417"/>
        <v>0</v>
      </c>
      <c r="CS908" s="541">
        <f t="shared" si="3418"/>
        <v>0</v>
      </c>
      <c r="CT908" s="541">
        <f t="shared" si="3419"/>
        <v>0</v>
      </c>
      <c r="CU908" s="542">
        <f t="shared" si="3420"/>
        <v>0</v>
      </c>
      <c r="CV908" s="542">
        <f t="shared" si="3421"/>
        <v>0</v>
      </c>
      <c r="CW908" s="542">
        <f t="shared" si="3422"/>
        <v>0</v>
      </c>
      <c r="CX908" s="541">
        <f t="shared" si="3423"/>
        <v>0</v>
      </c>
      <c r="CY908" s="541">
        <f t="shared" si="3424"/>
        <v>0</v>
      </c>
      <c r="CZ908" s="541">
        <f t="shared" si="3425"/>
        <v>0</v>
      </c>
      <c r="DA908" s="541">
        <f t="shared" si="3426"/>
        <v>0</v>
      </c>
      <c r="DB908" s="541" t="str">
        <f t="shared" si="3427"/>
        <v/>
      </c>
      <c r="DC908" s="540" t="str">
        <f t="shared" si="3428"/>
        <v/>
      </c>
      <c r="DD908" s="539" t="str">
        <f t="shared" si="3429"/>
        <v/>
      </c>
      <c r="DE908" s="644">
        <f t="shared" si="3430"/>
        <v>10</v>
      </c>
      <c r="DF908" s="98">
        <f t="shared" si="3431"/>
        <v>10</v>
      </c>
      <c r="DG908" s="98">
        <f t="shared" si="3432"/>
        <v>10</v>
      </c>
      <c r="DH908" s="98">
        <f t="shared" si="3433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2">SUM(B115)</f>
        <v>0</v>
      </c>
      <c r="C909" s="788">
        <f t="shared" si="3452"/>
        <v>0</v>
      </c>
      <c r="D909" s="788">
        <f t="shared" si="3452"/>
        <v>0</v>
      </c>
      <c r="E909" s="788">
        <f t="shared" si="3452"/>
        <v>0</v>
      </c>
      <c r="F909" s="788">
        <f t="shared" si="3452"/>
        <v>0</v>
      </c>
      <c r="G909" s="788">
        <f t="shared" si="3452"/>
        <v>0</v>
      </c>
      <c r="H909" s="788">
        <f t="shared" si="3452"/>
        <v>0</v>
      </c>
      <c r="I909" s="788">
        <f t="shared" si="3452"/>
        <v>0</v>
      </c>
      <c r="J909" s="788">
        <f t="shared" si="3452"/>
        <v>0</v>
      </c>
      <c r="K909" s="788">
        <f t="shared" si="3452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3">SUM(T115)</f>
        <v>0</v>
      </c>
      <c r="U909" s="788">
        <f t="shared" si="3453"/>
        <v>0</v>
      </c>
      <c r="V909" s="788">
        <f t="shared" si="3453"/>
        <v>0</v>
      </c>
      <c r="W909" s="788">
        <f t="shared" si="3453"/>
        <v>0</v>
      </c>
      <c r="X909" s="788">
        <f t="shared" si="3453"/>
        <v>0</v>
      </c>
      <c r="Y909" s="788">
        <f t="shared" si="3453"/>
        <v>0</v>
      </c>
      <c r="Z909" s="788">
        <f t="shared" si="3453"/>
        <v>0</v>
      </c>
      <c r="AA909" s="788">
        <f t="shared" si="3453"/>
        <v>0</v>
      </c>
      <c r="AB909" s="788">
        <f t="shared" si="3453"/>
        <v>0</v>
      </c>
      <c r="AC909" s="788">
        <f t="shared" si="3453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4">SUM(AL115)</f>
        <v>0</v>
      </c>
      <c r="AM909" s="788">
        <f t="shared" si="3454"/>
        <v>0</v>
      </c>
      <c r="AN909" s="788">
        <f t="shared" si="3454"/>
        <v>0</v>
      </c>
      <c r="AO909" s="788">
        <f t="shared" si="3454"/>
        <v>0</v>
      </c>
      <c r="AP909" s="788">
        <f t="shared" si="3454"/>
        <v>0</v>
      </c>
      <c r="AQ909" s="788">
        <f t="shared" si="3454"/>
        <v>0</v>
      </c>
      <c r="AR909" s="788">
        <f t="shared" si="3454"/>
        <v>0</v>
      </c>
      <c r="AS909" s="788">
        <f t="shared" si="3454"/>
        <v>0</v>
      </c>
      <c r="AT909" s="788">
        <f t="shared" si="3454"/>
        <v>0</v>
      </c>
      <c r="AU909" s="788">
        <f t="shared" si="3454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5">SUM(BD115)</f>
        <v>0</v>
      </c>
      <c r="BE909" s="788">
        <f t="shared" si="3455"/>
        <v>0</v>
      </c>
      <c r="BF909" s="788">
        <f t="shared" si="3455"/>
        <v>0</v>
      </c>
      <c r="BG909" s="788">
        <f t="shared" si="3455"/>
        <v>0</v>
      </c>
      <c r="BH909" s="788">
        <f t="shared" si="3455"/>
        <v>0</v>
      </c>
      <c r="BI909" s="788">
        <f t="shared" si="3455"/>
        <v>0</v>
      </c>
      <c r="BJ909" s="788">
        <f t="shared" si="3455"/>
        <v>0</v>
      </c>
      <c r="BK909" s="788">
        <f t="shared" si="3455"/>
        <v>0</v>
      </c>
      <c r="BL909" s="788">
        <f t="shared" si="3455"/>
        <v>0</v>
      </c>
      <c r="BM909" s="788">
        <f t="shared" si="3455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8"/>
        <v>0</v>
      </c>
      <c r="CA909" s="588">
        <f t="shared" si="3409"/>
        <v>0</v>
      </c>
      <c r="CB909" s="588">
        <f t="shared" si="3410"/>
        <v>0</v>
      </c>
      <c r="CC909" s="588">
        <f t="shared" si="3411"/>
        <v>0</v>
      </c>
      <c r="CD909" s="1322">
        <f t="shared" si="3438"/>
        <v>0</v>
      </c>
      <c r="CE909" s="1323">
        <f t="shared" si="3439"/>
        <v>0</v>
      </c>
      <c r="CF909" s="1323">
        <f t="shared" si="3439"/>
        <v>0</v>
      </c>
      <c r="CG909" s="1323">
        <f t="shared" si="3439"/>
        <v>0</v>
      </c>
      <c r="CH909" s="1324">
        <f t="shared" si="3439"/>
        <v>0</v>
      </c>
      <c r="CI909" s="1323">
        <f t="shared" si="3439"/>
        <v>0</v>
      </c>
      <c r="CJ909" s="1323">
        <f t="shared" si="3439"/>
        <v>0</v>
      </c>
      <c r="CK909" s="1323">
        <f t="shared" si="3439"/>
        <v>0</v>
      </c>
      <c r="CL909" s="1323">
        <f t="shared" si="3439"/>
        <v>0</v>
      </c>
      <c r="CM909" s="1322">
        <f t="shared" si="3439"/>
        <v>0</v>
      </c>
      <c r="CN909" s="539" t="str">
        <f t="shared" si="3413"/>
        <v/>
      </c>
      <c r="CO909" s="540" t="str">
        <f t="shared" si="3414"/>
        <v/>
      </c>
      <c r="CP909" s="541" t="str">
        <f t="shared" si="3415"/>
        <v/>
      </c>
      <c r="CQ909" s="541" t="str">
        <f t="shared" si="3416"/>
        <v/>
      </c>
      <c r="CR909" s="541">
        <f t="shared" si="3417"/>
        <v>0</v>
      </c>
      <c r="CS909" s="541">
        <f t="shared" si="3418"/>
        <v>0</v>
      </c>
      <c r="CT909" s="541">
        <f t="shared" si="3419"/>
        <v>0</v>
      </c>
      <c r="CU909" s="542">
        <f t="shared" si="3420"/>
        <v>0</v>
      </c>
      <c r="CV909" s="542">
        <f t="shared" si="3421"/>
        <v>0</v>
      </c>
      <c r="CW909" s="542">
        <f t="shared" si="3422"/>
        <v>0</v>
      </c>
      <c r="CX909" s="541">
        <f t="shared" si="3423"/>
        <v>0</v>
      </c>
      <c r="CY909" s="541">
        <f t="shared" si="3424"/>
        <v>0</v>
      </c>
      <c r="CZ909" s="541">
        <f t="shared" si="3425"/>
        <v>0</v>
      </c>
      <c r="DA909" s="541">
        <f t="shared" si="3426"/>
        <v>0</v>
      </c>
      <c r="DB909" s="541" t="str">
        <f t="shared" si="3427"/>
        <v/>
      </c>
      <c r="DC909" s="540" t="str">
        <f t="shared" si="3428"/>
        <v/>
      </c>
      <c r="DD909" s="539" t="str">
        <f t="shared" si="3429"/>
        <v/>
      </c>
      <c r="DE909" s="644">
        <f t="shared" si="3430"/>
        <v>10</v>
      </c>
      <c r="DF909" s="98">
        <f t="shared" si="3431"/>
        <v>10</v>
      </c>
      <c r="DG909" s="98">
        <f t="shared" si="3432"/>
        <v>10</v>
      </c>
      <c r="DH909" s="98">
        <f t="shared" si="3433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6">SUM(B126)</f>
        <v>0</v>
      </c>
      <c r="C910" s="788">
        <f t="shared" si="3456"/>
        <v>0</v>
      </c>
      <c r="D910" s="788">
        <f t="shared" si="3456"/>
        <v>0</v>
      </c>
      <c r="E910" s="788">
        <f t="shared" si="3456"/>
        <v>0</v>
      </c>
      <c r="F910" s="788">
        <f t="shared" si="3456"/>
        <v>0</v>
      </c>
      <c r="G910" s="788">
        <f t="shared" si="3456"/>
        <v>0</v>
      </c>
      <c r="H910" s="788">
        <f t="shared" si="3456"/>
        <v>0</v>
      </c>
      <c r="I910" s="788">
        <f t="shared" si="3456"/>
        <v>0</v>
      </c>
      <c r="J910" s="788">
        <f t="shared" si="3456"/>
        <v>0</v>
      </c>
      <c r="K910" s="788">
        <f t="shared" si="3456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7">SUM(T126)</f>
        <v>0</v>
      </c>
      <c r="U910" s="788">
        <f t="shared" si="3457"/>
        <v>0</v>
      </c>
      <c r="V910" s="788">
        <f t="shared" si="3457"/>
        <v>0</v>
      </c>
      <c r="W910" s="788">
        <f t="shared" si="3457"/>
        <v>0</v>
      </c>
      <c r="X910" s="788">
        <f t="shared" si="3457"/>
        <v>0</v>
      </c>
      <c r="Y910" s="788">
        <f t="shared" si="3457"/>
        <v>0</v>
      </c>
      <c r="Z910" s="788">
        <f t="shared" si="3457"/>
        <v>0</v>
      </c>
      <c r="AA910" s="788">
        <f t="shared" si="3457"/>
        <v>0</v>
      </c>
      <c r="AB910" s="788">
        <f t="shared" si="3457"/>
        <v>0</v>
      </c>
      <c r="AC910" s="788">
        <f t="shared" si="3457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8">SUM(AL126)</f>
        <v>0</v>
      </c>
      <c r="AM910" s="788">
        <f t="shared" si="3458"/>
        <v>0</v>
      </c>
      <c r="AN910" s="788">
        <f t="shared" si="3458"/>
        <v>0</v>
      </c>
      <c r="AO910" s="788">
        <f t="shared" si="3458"/>
        <v>0</v>
      </c>
      <c r="AP910" s="788">
        <f t="shared" si="3458"/>
        <v>0</v>
      </c>
      <c r="AQ910" s="788">
        <f t="shared" si="3458"/>
        <v>0</v>
      </c>
      <c r="AR910" s="788">
        <f t="shared" si="3458"/>
        <v>0</v>
      </c>
      <c r="AS910" s="788">
        <f t="shared" si="3458"/>
        <v>0</v>
      </c>
      <c r="AT910" s="788">
        <f t="shared" si="3458"/>
        <v>0</v>
      </c>
      <c r="AU910" s="788">
        <f t="shared" si="3458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9">SUM(BD126)</f>
        <v>0</v>
      </c>
      <c r="BE910" s="788">
        <f t="shared" si="3459"/>
        <v>0</v>
      </c>
      <c r="BF910" s="788">
        <f t="shared" si="3459"/>
        <v>0</v>
      </c>
      <c r="BG910" s="788">
        <f t="shared" si="3459"/>
        <v>0</v>
      </c>
      <c r="BH910" s="788">
        <f t="shared" si="3459"/>
        <v>0</v>
      </c>
      <c r="BI910" s="788">
        <f t="shared" si="3459"/>
        <v>0</v>
      </c>
      <c r="BJ910" s="788">
        <f t="shared" si="3459"/>
        <v>0</v>
      </c>
      <c r="BK910" s="788">
        <f t="shared" si="3459"/>
        <v>0</v>
      </c>
      <c r="BL910" s="788">
        <f t="shared" si="3459"/>
        <v>0</v>
      </c>
      <c r="BM910" s="788">
        <f t="shared" si="3459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8"/>
        <v>0</v>
      </c>
      <c r="CA910" s="588">
        <f t="shared" si="3409"/>
        <v>0</v>
      </c>
      <c r="CB910" s="588">
        <f t="shared" si="3410"/>
        <v>0</v>
      </c>
      <c r="CC910" s="588">
        <f t="shared" si="3411"/>
        <v>0</v>
      </c>
      <c r="CD910" s="1322">
        <f t="shared" si="3438"/>
        <v>0</v>
      </c>
      <c r="CE910" s="1323">
        <f t="shared" si="3439"/>
        <v>0</v>
      </c>
      <c r="CF910" s="1323">
        <f t="shared" si="3439"/>
        <v>0</v>
      </c>
      <c r="CG910" s="1323">
        <f t="shared" si="3439"/>
        <v>0</v>
      </c>
      <c r="CH910" s="1324">
        <f t="shared" si="3439"/>
        <v>0</v>
      </c>
      <c r="CI910" s="1323">
        <f t="shared" si="3439"/>
        <v>0</v>
      </c>
      <c r="CJ910" s="1323">
        <f t="shared" si="3439"/>
        <v>0</v>
      </c>
      <c r="CK910" s="1323">
        <f t="shared" si="3439"/>
        <v>0</v>
      </c>
      <c r="CL910" s="1323">
        <f t="shared" si="3439"/>
        <v>0</v>
      </c>
      <c r="CM910" s="1322">
        <f t="shared" si="3439"/>
        <v>0</v>
      </c>
      <c r="CN910" s="539" t="str">
        <f t="shared" si="3413"/>
        <v/>
      </c>
      <c r="CO910" s="540" t="str">
        <f t="shared" si="3414"/>
        <v/>
      </c>
      <c r="CP910" s="541" t="str">
        <f t="shared" si="3415"/>
        <v/>
      </c>
      <c r="CQ910" s="541" t="str">
        <f t="shared" si="3416"/>
        <v/>
      </c>
      <c r="CR910" s="541">
        <f t="shared" si="3417"/>
        <v>0</v>
      </c>
      <c r="CS910" s="541">
        <f t="shared" si="3418"/>
        <v>0</v>
      </c>
      <c r="CT910" s="541">
        <f t="shared" si="3419"/>
        <v>0</v>
      </c>
      <c r="CU910" s="542">
        <f t="shared" si="3420"/>
        <v>0</v>
      </c>
      <c r="CV910" s="542">
        <f t="shared" si="3421"/>
        <v>0</v>
      </c>
      <c r="CW910" s="542">
        <f t="shared" si="3422"/>
        <v>0</v>
      </c>
      <c r="CX910" s="541">
        <f t="shared" si="3423"/>
        <v>0</v>
      </c>
      <c r="CY910" s="541">
        <f t="shared" si="3424"/>
        <v>0</v>
      </c>
      <c r="CZ910" s="541">
        <f t="shared" si="3425"/>
        <v>0</v>
      </c>
      <c r="DA910" s="541">
        <f t="shared" si="3426"/>
        <v>0</v>
      </c>
      <c r="DB910" s="541" t="str">
        <f t="shared" si="3427"/>
        <v/>
      </c>
      <c r="DC910" s="540" t="str">
        <f t="shared" si="3428"/>
        <v/>
      </c>
      <c r="DD910" s="539" t="str">
        <f t="shared" si="3429"/>
        <v/>
      </c>
      <c r="DE910" s="644">
        <f t="shared" si="3430"/>
        <v>10</v>
      </c>
      <c r="DF910" s="98">
        <f t="shared" si="3431"/>
        <v>10</v>
      </c>
      <c r="DG910" s="98">
        <f t="shared" si="3432"/>
        <v>10</v>
      </c>
      <c r="DH910" s="98">
        <f t="shared" si="3433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0">SUM(B135)</f>
        <v>0</v>
      </c>
      <c r="C911" s="788">
        <f t="shared" si="3460"/>
        <v>0</v>
      </c>
      <c r="D911" s="788">
        <f t="shared" si="3460"/>
        <v>0</v>
      </c>
      <c r="E911" s="788">
        <f t="shared" si="3460"/>
        <v>0</v>
      </c>
      <c r="F911" s="788">
        <f t="shared" si="3460"/>
        <v>0</v>
      </c>
      <c r="G911" s="788">
        <f t="shared" si="3460"/>
        <v>0</v>
      </c>
      <c r="H911" s="788">
        <f t="shared" si="3460"/>
        <v>0</v>
      </c>
      <c r="I911" s="788">
        <f t="shared" si="3460"/>
        <v>0</v>
      </c>
      <c r="J911" s="788">
        <f t="shared" si="3460"/>
        <v>0</v>
      </c>
      <c r="K911" s="788">
        <f t="shared" si="3460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1">SUM(T135)</f>
        <v>0</v>
      </c>
      <c r="U911" s="788">
        <f t="shared" si="3461"/>
        <v>0</v>
      </c>
      <c r="V911" s="788">
        <f t="shared" si="3461"/>
        <v>0</v>
      </c>
      <c r="W911" s="788">
        <f t="shared" si="3461"/>
        <v>0</v>
      </c>
      <c r="X911" s="788">
        <f t="shared" si="3461"/>
        <v>0</v>
      </c>
      <c r="Y911" s="788">
        <f t="shared" si="3461"/>
        <v>0</v>
      </c>
      <c r="Z911" s="788">
        <f t="shared" si="3461"/>
        <v>0</v>
      </c>
      <c r="AA911" s="788">
        <f t="shared" si="3461"/>
        <v>0</v>
      </c>
      <c r="AB911" s="788">
        <f t="shared" si="3461"/>
        <v>0</v>
      </c>
      <c r="AC911" s="788">
        <f t="shared" si="3461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2">SUM(AL135)</f>
        <v>0</v>
      </c>
      <c r="AM911" s="788">
        <f t="shared" si="3462"/>
        <v>0</v>
      </c>
      <c r="AN911" s="788">
        <f t="shared" si="3462"/>
        <v>0</v>
      </c>
      <c r="AO911" s="788">
        <f t="shared" si="3462"/>
        <v>0</v>
      </c>
      <c r="AP911" s="788">
        <f t="shared" si="3462"/>
        <v>0</v>
      </c>
      <c r="AQ911" s="788">
        <f t="shared" si="3462"/>
        <v>0</v>
      </c>
      <c r="AR911" s="788">
        <f t="shared" si="3462"/>
        <v>0</v>
      </c>
      <c r="AS911" s="788">
        <f t="shared" si="3462"/>
        <v>0</v>
      </c>
      <c r="AT911" s="788">
        <f t="shared" si="3462"/>
        <v>0</v>
      </c>
      <c r="AU911" s="788">
        <f t="shared" si="3462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3">SUM(BD135)</f>
        <v>0</v>
      </c>
      <c r="BE911" s="788">
        <f t="shared" si="3463"/>
        <v>0</v>
      </c>
      <c r="BF911" s="788">
        <f t="shared" si="3463"/>
        <v>0</v>
      </c>
      <c r="BG911" s="788">
        <f t="shared" si="3463"/>
        <v>0</v>
      </c>
      <c r="BH911" s="788">
        <f t="shared" si="3463"/>
        <v>0</v>
      </c>
      <c r="BI911" s="788">
        <f t="shared" si="3463"/>
        <v>0</v>
      </c>
      <c r="BJ911" s="788">
        <f t="shared" si="3463"/>
        <v>0</v>
      </c>
      <c r="BK911" s="788">
        <f t="shared" si="3463"/>
        <v>0</v>
      </c>
      <c r="BL911" s="788">
        <f t="shared" si="3463"/>
        <v>0</v>
      </c>
      <c r="BM911" s="788">
        <f t="shared" si="3463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8"/>
        <v>0</v>
      </c>
      <c r="CA911" s="588">
        <f t="shared" si="3409"/>
        <v>0</v>
      </c>
      <c r="CB911" s="588">
        <f t="shared" si="3410"/>
        <v>0</v>
      </c>
      <c r="CC911" s="588">
        <f t="shared" si="3411"/>
        <v>0</v>
      </c>
      <c r="CD911" s="1322">
        <f t="shared" si="3438"/>
        <v>0</v>
      </c>
      <c r="CE911" s="1323">
        <f t="shared" si="3439"/>
        <v>0</v>
      </c>
      <c r="CF911" s="1323">
        <f t="shared" si="3439"/>
        <v>0</v>
      </c>
      <c r="CG911" s="1323">
        <f t="shared" si="3439"/>
        <v>0</v>
      </c>
      <c r="CH911" s="1324">
        <f t="shared" si="3439"/>
        <v>0</v>
      </c>
      <c r="CI911" s="1323">
        <f t="shared" si="3439"/>
        <v>0</v>
      </c>
      <c r="CJ911" s="1323">
        <f t="shared" si="3439"/>
        <v>0</v>
      </c>
      <c r="CK911" s="1323">
        <f t="shared" si="3439"/>
        <v>0</v>
      </c>
      <c r="CL911" s="1323">
        <f t="shared" si="3439"/>
        <v>0</v>
      </c>
      <c r="CM911" s="1322">
        <f t="shared" si="3439"/>
        <v>0</v>
      </c>
      <c r="CN911" s="539" t="str">
        <f t="shared" si="3413"/>
        <v/>
      </c>
      <c r="CO911" s="540" t="str">
        <f t="shared" si="3414"/>
        <v/>
      </c>
      <c r="CP911" s="541" t="str">
        <f t="shared" si="3415"/>
        <v/>
      </c>
      <c r="CQ911" s="541" t="str">
        <f t="shared" si="3416"/>
        <v/>
      </c>
      <c r="CR911" s="541">
        <f t="shared" si="3417"/>
        <v>0</v>
      </c>
      <c r="CS911" s="541">
        <f t="shared" si="3418"/>
        <v>0</v>
      </c>
      <c r="CT911" s="541">
        <f t="shared" si="3419"/>
        <v>0</v>
      </c>
      <c r="CU911" s="542">
        <f t="shared" si="3420"/>
        <v>0</v>
      </c>
      <c r="CV911" s="542">
        <f t="shared" si="3421"/>
        <v>0</v>
      </c>
      <c r="CW911" s="542">
        <f t="shared" si="3422"/>
        <v>0</v>
      </c>
      <c r="CX911" s="541">
        <f t="shared" si="3423"/>
        <v>0</v>
      </c>
      <c r="CY911" s="541">
        <f t="shared" si="3424"/>
        <v>0</v>
      </c>
      <c r="CZ911" s="541">
        <f t="shared" si="3425"/>
        <v>0</v>
      </c>
      <c r="DA911" s="541">
        <f t="shared" si="3426"/>
        <v>0</v>
      </c>
      <c r="DB911" s="541" t="str">
        <f t="shared" si="3427"/>
        <v/>
      </c>
      <c r="DC911" s="540" t="str">
        <f t="shared" si="3428"/>
        <v/>
      </c>
      <c r="DD911" s="539" t="str">
        <f t="shared" si="3429"/>
        <v/>
      </c>
      <c r="DE911" s="644">
        <f t="shared" si="3430"/>
        <v>10</v>
      </c>
      <c r="DF911" s="98">
        <f t="shared" si="3431"/>
        <v>10</v>
      </c>
      <c r="DG911" s="98">
        <f t="shared" si="3432"/>
        <v>10</v>
      </c>
      <c r="DH911" s="98">
        <f t="shared" si="3433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4">SUM(B143)</f>
        <v>0</v>
      </c>
      <c r="C912" s="788">
        <f t="shared" si="3464"/>
        <v>0</v>
      </c>
      <c r="D912" s="788">
        <f t="shared" si="3464"/>
        <v>0</v>
      </c>
      <c r="E912" s="788">
        <f t="shared" si="3464"/>
        <v>0</v>
      </c>
      <c r="F912" s="788">
        <f t="shared" si="3464"/>
        <v>0</v>
      </c>
      <c r="G912" s="788">
        <f t="shared" si="3464"/>
        <v>0</v>
      </c>
      <c r="H912" s="788">
        <f t="shared" si="3464"/>
        <v>0</v>
      </c>
      <c r="I912" s="788">
        <f t="shared" si="3464"/>
        <v>0</v>
      </c>
      <c r="J912" s="788">
        <f t="shared" si="3464"/>
        <v>0</v>
      </c>
      <c r="K912" s="788">
        <f t="shared" si="3464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5">SUM(T143)</f>
        <v>0</v>
      </c>
      <c r="U912" s="788">
        <f t="shared" si="3465"/>
        <v>0</v>
      </c>
      <c r="V912" s="788">
        <f t="shared" si="3465"/>
        <v>0</v>
      </c>
      <c r="W912" s="788">
        <f t="shared" si="3465"/>
        <v>0</v>
      </c>
      <c r="X912" s="788">
        <f t="shared" si="3465"/>
        <v>0</v>
      </c>
      <c r="Y912" s="788">
        <f t="shared" si="3465"/>
        <v>0</v>
      </c>
      <c r="Z912" s="788">
        <f t="shared" si="3465"/>
        <v>0</v>
      </c>
      <c r="AA912" s="788">
        <f t="shared" si="3465"/>
        <v>0</v>
      </c>
      <c r="AB912" s="788">
        <f t="shared" si="3465"/>
        <v>0</v>
      </c>
      <c r="AC912" s="788">
        <f t="shared" si="3465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6">SUM(AL143)</f>
        <v>0</v>
      </c>
      <c r="AM912" s="788">
        <f t="shared" si="3466"/>
        <v>0</v>
      </c>
      <c r="AN912" s="788">
        <f t="shared" si="3466"/>
        <v>0</v>
      </c>
      <c r="AO912" s="788">
        <f t="shared" si="3466"/>
        <v>0</v>
      </c>
      <c r="AP912" s="788">
        <f t="shared" si="3466"/>
        <v>0</v>
      </c>
      <c r="AQ912" s="788">
        <f t="shared" si="3466"/>
        <v>0</v>
      </c>
      <c r="AR912" s="788">
        <f t="shared" si="3466"/>
        <v>0</v>
      </c>
      <c r="AS912" s="788">
        <f t="shared" si="3466"/>
        <v>0</v>
      </c>
      <c r="AT912" s="788">
        <f t="shared" si="3466"/>
        <v>0</v>
      </c>
      <c r="AU912" s="788">
        <f t="shared" si="3466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7">SUM(BD143)</f>
        <v>0</v>
      </c>
      <c r="BE912" s="788">
        <f t="shared" si="3467"/>
        <v>0</v>
      </c>
      <c r="BF912" s="788">
        <f t="shared" si="3467"/>
        <v>0</v>
      </c>
      <c r="BG912" s="788">
        <f t="shared" si="3467"/>
        <v>0</v>
      </c>
      <c r="BH912" s="788">
        <f t="shared" si="3467"/>
        <v>0</v>
      </c>
      <c r="BI912" s="788">
        <f t="shared" si="3467"/>
        <v>0</v>
      </c>
      <c r="BJ912" s="788">
        <f t="shared" si="3467"/>
        <v>0</v>
      </c>
      <c r="BK912" s="788">
        <f t="shared" si="3467"/>
        <v>0</v>
      </c>
      <c r="BL912" s="788">
        <f t="shared" si="3467"/>
        <v>0</v>
      </c>
      <c r="BM912" s="788">
        <f t="shared" si="3467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8"/>
        <v>0</v>
      </c>
      <c r="CA912" s="588">
        <f t="shared" si="3409"/>
        <v>0</v>
      </c>
      <c r="CB912" s="588">
        <f t="shared" si="3410"/>
        <v>0</v>
      </c>
      <c r="CC912" s="588">
        <f t="shared" si="3411"/>
        <v>0</v>
      </c>
      <c r="CD912" s="1322">
        <f t="shared" si="3438"/>
        <v>0</v>
      </c>
      <c r="CE912" s="1323">
        <f t="shared" si="3439"/>
        <v>0</v>
      </c>
      <c r="CF912" s="1323">
        <f t="shared" si="3439"/>
        <v>0</v>
      </c>
      <c r="CG912" s="1323">
        <f t="shared" si="3439"/>
        <v>0</v>
      </c>
      <c r="CH912" s="1324">
        <f t="shared" si="3439"/>
        <v>0</v>
      </c>
      <c r="CI912" s="1323">
        <f t="shared" si="3439"/>
        <v>0</v>
      </c>
      <c r="CJ912" s="1323">
        <f t="shared" si="3439"/>
        <v>0</v>
      </c>
      <c r="CK912" s="1323">
        <f t="shared" si="3439"/>
        <v>0</v>
      </c>
      <c r="CL912" s="1323">
        <f t="shared" si="3439"/>
        <v>0</v>
      </c>
      <c r="CM912" s="1322">
        <f t="shared" si="3439"/>
        <v>0</v>
      </c>
      <c r="CN912" s="539" t="str">
        <f t="shared" si="3413"/>
        <v/>
      </c>
      <c r="CO912" s="540" t="str">
        <f t="shared" si="3414"/>
        <v/>
      </c>
      <c r="CP912" s="541" t="str">
        <f t="shared" si="3415"/>
        <v/>
      </c>
      <c r="CQ912" s="541" t="str">
        <f t="shared" si="3416"/>
        <v/>
      </c>
      <c r="CR912" s="541">
        <f t="shared" si="3417"/>
        <v>0</v>
      </c>
      <c r="CS912" s="541">
        <f t="shared" si="3418"/>
        <v>0</v>
      </c>
      <c r="CT912" s="541">
        <f t="shared" si="3419"/>
        <v>0</v>
      </c>
      <c r="CU912" s="542">
        <f t="shared" si="3420"/>
        <v>0</v>
      </c>
      <c r="CV912" s="542">
        <f t="shared" si="3421"/>
        <v>0</v>
      </c>
      <c r="CW912" s="542">
        <f t="shared" si="3422"/>
        <v>0</v>
      </c>
      <c r="CX912" s="541">
        <f t="shared" si="3423"/>
        <v>0</v>
      </c>
      <c r="CY912" s="541">
        <f t="shared" si="3424"/>
        <v>0</v>
      </c>
      <c r="CZ912" s="541">
        <f t="shared" si="3425"/>
        <v>0</v>
      </c>
      <c r="DA912" s="541">
        <f t="shared" si="3426"/>
        <v>0</v>
      </c>
      <c r="DB912" s="541" t="str">
        <f t="shared" si="3427"/>
        <v/>
      </c>
      <c r="DC912" s="540" t="str">
        <f t="shared" si="3428"/>
        <v/>
      </c>
      <c r="DD912" s="539" t="str">
        <f t="shared" si="3429"/>
        <v/>
      </c>
      <c r="DE912" s="644">
        <f t="shared" si="3430"/>
        <v>10</v>
      </c>
      <c r="DF912" s="98">
        <f t="shared" si="3431"/>
        <v>10</v>
      </c>
      <c r="DG912" s="98">
        <f t="shared" si="3432"/>
        <v>10</v>
      </c>
      <c r="DH912" s="98">
        <f t="shared" si="3433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8">SUM(B154)</f>
        <v>0</v>
      </c>
      <c r="C913" s="788">
        <f t="shared" si="3468"/>
        <v>0</v>
      </c>
      <c r="D913" s="788">
        <f t="shared" si="3468"/>
        <v>0</v>
      </c>
      <c r="E913" s="788">
        <f t="shared" si="3468"/>
        <v>0</v>
      </c>
      <c r="F913" s="788">
        <f t="shared" si="3468"/>
        <v>0</v>
      </c>
      <c r="G913" s="788">
        <f t="shared" si="3468"/>
        <v>0</v>
      </c>
      <c r="H913" s="788">
        <f t="shared" si="3468"/>
        <v>0</v>
      </c>
      <c r="I913" s="788">
        <f t="shared" si="3468"/>
        <v>0</v>
      </c>
      <c r="J913" s="788">
        <f t="shared" si="3468"/>
        <v>0</v>
      </c>
      <c r="K913" s="788">
        <f t="shared" si="3468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9">SUM(T154)</f>
        <v>0</v>
      </c>
      <c r="U913" s="788">
        <f t="shared" si="3469"/>
        <v>0</v>
      </c>
      <c r="V913" s="788">
        <f t="shared" si="3469"/>
        <v>0</v>
      </c>
      <c r="W913" s="788">
        <f t="shared" si="3469"/>
        <v>0</v>
      </c>
      <c r="X913" s="788">
        <f t="shared" si="3469"/>
        <v>0</v>
      </c>
      <c r="Y913" s="788">
        <f t="shared" si="3469"/>
        <v>0</v>
      </c>
      <c r="Z913" s="788">
        <f t="shared" si="3469"/>
        <v>0</v>
      </c>
      <c r="AA913" s="788">
        <f t="shared" si="3469"/>
        <v>0</v>
      </c>
      <c r="AB913" s="788">
        <f t="shared" si="3469"/>
        <v>0</v>
      </c>
      <c r="AC913" s="788">
        <f t="shared" si="3469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0">SUM(AL154)</f>
        <v>0</v>
      </c>
      <c r="AM913" s="788">
        <f t="shared" si="3470"/>
        <v>0</v>
      </c>
      <c r="AN913" s="788">
        <f t="shared" si="3470"/>
        <v>0</v>
      </c>
      <c r="AO913" s="788">
        <f t="shared" si="3470"/>
        <v>0</v>
      </c>
      <c r="AP913" s="788">
        <f t="shared" si="3470"/>
        <v>0</v>
      </c>
      <c r="AQ913" s="788">
        <f t="shared" si="3470"/>
        <v>0</v>
      </c>
      <c r="AR913" s="788">
        <f t="shared" si="3470"/>
        <v>0</v>
      </c>
      <c r="AS913" s="788">
        <f t="shared" si="3470"/>
        <v>0</v>
      </c>
      <c r="AT913" s="788">
        <f t="shared" si="3470"/>
        <v>0</v>
      </c>
      <c r="AU913" s="788">
        <f t="shared" si="3470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1">SUM(BD154)</f>
        <v>0</v>
      </c>
      <c r="BE913" s="788">
        <f t="shared" si="3471"/>
        <v>0</v>
      </c>
      <c r="BF913" s="788">
        <f t="shared" si="3471"/>
        <v>0</v>
      </c>
      <c r="BG913" s="788">
        <f t="shared" si="3471"/>
        <v>0</v>
      </c>
      <c r="BH913" s="788">
        <f t="shared" si="3471"/>
        <v>0</v>
      </c>
      <c r="BI913" s="788">
        <f t="shared" si="3471"/>
        <v>0</v>
      </c>
      <c r="BJ913" s="788">
        <f t="shared" si="3471"/>
        <v>0</v>
      </c>
      <c r="BK913" s="788">
        <f t="shared" si="3471"/>
        <v>0</v>
      </c>
      <c r="BL913" s="788">
        <f t="shared" si="3471"/>
        <v>0</v>
      </c>
      <c r="BM913" s="788">
        <f t="shared" si="3471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8"/>
        <v>0</v>
      </c>
      <c r="CA913" s="588">
        <f t="shared" si="3409"/>
        <v>0</v>
      </c>
      <c r="CB913" s="588">
        <f t="shared" si="3410"/>
        <v>0</v>
      </c>
      <c r="CC913" s="588">
        <f t="shared" si="3411"/>
        <v>0</v>
      </c>
      <c r="CD913" s="1322">
        <f t="shared" si="3438"/>
        <v>0</v>
      </c>
      <c r="CE913" s="1323">
        <f t="shared" si="3439"/>
        <v>0</v>
      </c>
      <c r="CF913" s="1323">
        <f t="shared" si="3439"/>
        <v>0</v>
      </c>
      <c r="CG913" s="1323">
        <f t="shared" si="3439"/>
        <v>0</v>
      </c>
      <c r="CH913" s="1324">
        <f t="shared" si="3439"/>
        <v>0</v>
      </c>
      <c r="CI913" s="1323">
        <f t="shared" si="3439"/>
        <v>0</v>
      </c>
      <c r="CJ913" s="1323">
        <f t="shared" si="3439"/>
        <v>0</v>
      </c>
      <c r="CK913" s="1323">
        <f t="shared" si="3439"/>
        <v>0</v>
      </c>
      <c r="CL913" s="1323">
        <f t="shared" si="3439"/>
        <v>0</v>
      </c>
      <c r="CM913" s="1322">
        <f t="shared" si="3439"/>
        <v>0</v>
      </c>
      <c r="CN913" s="539" t="str">
        <f t="shared" si="3413"/>
        <v/>
      </c>
      <c r="CO913" s="540" t="str">
        <f t="shared" si="3414"/>
        <v/>
      </c>
      <c r="CP913" s="541" t="str">
        <f t="shared" si="3415"/>
        <v/>
      </c>
      <c r="CQ913" s="541" t="str">
        <f t="shared" si="3416"/>
        <v/>
      </c>
      <c r="CR913" s="541">
        <f t="shared" si="3417"/>
        <v>0</v>
      </c>
      <c r="CS913" s="541">
        <f t="shared" si="3418"/>
        <v>0</v>
      </c>
      <c r="CT913" s="541">
        <f t="shared" si="3419"/>
        <v>0</v>
      </c>
      <c r="CU913" s="542">
        <f t="shared" si="3420"/>
        <v>0</v>
      </c>
      <c r="CV913" s="542">
        <f t="shared" si="3421"/>
        <v>0</v>
      </c>
      <c r="CW913" s="542">
        <f t="shared" si="3422"/>
        <v>0</v>
      </c>
      <c r="CX913" s="541">
        <f t="shared" si="3423"/>
        <v>0</v>
      </c>
      <c r="CY913" s="541">
        <f t="shared" si="3424"/>
        <v>0</v>
      </c>
      <c r="CZ913" s="541">
        <f t="shared" si="3425"/>
        <v>0</v>
      </c>
      <c r="DA913" s="541">
        <f t="shared" si="3426"/>
        <v>0</v>
      </c>
      <c r="DB913" s="541" t="str">
        <f t="shared" si="3427"/>
        <v/>
      </c>
      <c r="DC913" s="540" t="str">
        <f t="shared" si="3428"/>
        <v/>
      </c>
      <c r="DD913" s="539" t="str">
        <f t="shared" si="3429"/>
        <v/>
      </c>
      <c r="DE913" s="644">
        <f t="shared" si="3430"/>
        <v>10</v>
      </c>
      <c r="DF913" s="98">
        <f t="shared" si="3431"/>
        <v>10</v>
      </c>
      <c r="DG913" s="98">
        <f t="shared" si="3432"/>
        <v>10</v>
      </c>
      <c r="DH913" s="98">
        <f t="shared" si="3433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2">SUM(B163)</f>
        <v>0</v>
      </c>
      <c r="C914" s="788">
        <f t="shared" si="3472"/>
        <v>0</v>
      </c>
      <c r="D914" s="788">
        <f t="shared" si="3472"/>
        <v>0</v>
      </c>
      <c r="E914" s="788">
        <f t="shared" si="3472"/>
        <v>0</v>
      </c>
      <c r="F914" s="788">
        <f t="shared" si="3472"/>
        <v>0</v>
      </c>
      <c r="G914" s="788">
        <f t="shared" si="3472"/>
        <v>0</v>
      </c>
      <c r="H914" s="788">
        <f t="shared" si="3472"/>
        <v>0</v>
      </c>
      <c r="I914" s="788">
        <f t="shared" si="3472"/>
        <v>0</v>
      </c>
      <c r="J914" s="788">
        <f t="shared" si="3472"/>
        <v>0</v>
      </c>
      <c r="K914" s="788">
        <f t="shared" si="3472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3">SUM(T163)</f>
        <v>0</v>
      </c>
      <c r="U914" s="788">
        <f t="shared" si="3473"/>
        <v>0</v>
      </c>
      <c r="V914" s="788">
        <f t="shared" si="3473"/>
        <v>0</v>
      </c>
      <c r="W914" s="788">
        <f t="shared" si="3473"/>
        <v>0</v>
      </c>
      <c r="X914" s="788">
        <f t="shared" si="3473"/>
        <v>0</v>
      </c>
      <c r="Y914" s="788">
        <f t="shared" si="3473"/>
        <v>0</v>
      </c>
      <c r="Z914" s="788">
        <f t="shared" si="3473"/>
        <v>0</v>
      </c>
      <c r="AA914" s="788">
        <f t="shared" si="3473"/>
        <v>0</v>
      </c>
      <c r="AB914" s="788">
        <f t="shared" si="3473"/>
        <v>0</v>
      </c>
      <c r="AC914" s="788">
        <f t="shared" si="3473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4">SUM(AL163)</f>
        <v>0</v>
      </c>
      <c r="AM914" s="788">
        <f t="shared" si="3474"/>
        <v>0</v>
      </c>
      <c r="AN914" s="788">
        <f t="shared" si="3474"/>
        <v>0</v>
      </c>
      <c r="AO914" s="788">
        <f t="shared" si="3474"/>
        <v>0</v>
      </c>
      <c r="AP914" s="788">
        <f t="shared" si="3474"/>
        <v>0</v>
      </c>
      <c r="AQ914" s="788">
        <f t="shared" si="3474"/>
        <v>0</v>
      </c>
      <c r="AR914" s="788">
        <f t="shared" si="3474"/>
        <v>0</v>
      </c>
      <c r="AS914" s="788">
        <f t="shared" si="3474"/>
        <v>0</v>
      </c>
      <c r="AT914" s="788">
        <f t="shared" si="3474"/>
        <v>0</v>
      </c>
      <c r="AU914" s="788">
        <f t="shared" si="3474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5">SUM(BD163)</f>
        <v>0</v>
      </c>
      <c r="BE914" s="788">
        <f t="shared" si="3475"/>
        <v>0</v>
      </c>
      <c r="BF914" s="788">
        <f t="shared" si="3475"/>
        <v>0</v>
      </c>
      <c r="BG914" s="788">
        <f t="shared" si="3475"/>
        <v>0</v>
      </c>
      <c r="BH914" s="788">
        <f t="shared" si="3475"/>
        <v>0</v>
      </c>
      <c r="BI914" s="788">
        <f t="shared" si="3475"/>
        <v>0</v>
      </c>
      <c r="BJ914" s="788">
        <f t="shared" si="3475"/>
        <v>0</v>
      </c>
      <c r="BK914" s="788">
        <f t="shared" si="3475"/>
        <v>0</v>
      </c>
      <c r="BL914" s="788">
        <f t="shared" si="3475"/>
        <v>0</v>
      </c>
      <c r="BM914" s="788">
        <f t="shared" si="3475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8"/>
        <v>0</v>
      </c>
      <c r="CA914" s="588">
        <f t="shared" si="3409"/>
        <v>0</v>
      </c>
      <c r="CB914" s="588">
        <f t="shared" si="3410"/>
        <v>0</v>
      </c>
      <c r="CC914" s="588">
        <f t="shared" si="3411"/>
        <v>0</v>
      </c>
      <c r="CD914" s="1322">
        <f t="shared" si="3438"/>
        <v>0</v>
      </c>
      <c r="CE914" s="1323">
        <f t="shared" si="3439"/>
        <v>0</v>
      </c>
      <c r="CF914" s="1323">
        <f t="shared" si="3439"/>
        <v>0</v>
      </c>
      <c r="CG914" s="1323">
        <f t="shared" si="3439"/>
        <v>0</v>
      </c>
      <c r="CH914" s="1324">
        <f t="shared" si="3439"/>
        <v>0</v>
      </c>
      <c r="CI914" s="1323">
        <f t="shared" si="3439"/>
        <v>0</v>
      </c>
      <c r="CJ914" s="1323">
        <f t="shared" si="3439"/>
        <v>0</v>
      </c>
      <c r="CK914" s="1323">
        <f t="shared" si="3439"/>
        <v>0</v>
      </c>
      <c r="CL914" s="1323">
        <f t="shared" si="3439"/>
        <v>0</v>
      </c>
      <c r="CM914" s="1322">
        <f t="shared" si="3439"/>
        <v>0</v>
      </c>
      <c r="CN914" s="539" t="str">
        <f t="shared" si="3413"/>
        <v/>
      </c>
      <c r="CO914" s="540" t="str">
        <f t="shared" si="3414"/>
        <v/>
      </c>
      <c r="CP914" s="541" t="str">
        <f t="shared" si="3415"/>
        <v/>
      </c>
      <c r="CQ914" s="541" t="str">
        <f t="shared" si="3416"/>
        <v/>
      </c>
      <c r="CR914" s="541">
        <f t="shared" si="3417"/>
        <v>0</v>
      </c>
      <c r="CS914" s="541">
        <f t="shared" si="3418"/>
        <v>0</v>
      </c>
      <c r="CT914" s="541">
        <f t="shared" si="3419"/>
        <v>0</v>
      </c>
      <c r="CU914" s="542">
        <f t="shared" si="3420"/>
        <v>0</v>
      </c>
      <c r="CV914" s="542">
        <f t="shared" si="3421"/>
        <v>0</v>
      </c>
      <c r="CW914" s="542">
        <f t="shared" si="3422"/>
        <v>0</v>
      </c>
      <c r="CX914" s="541">
        <f t="shared" si="3423"/>
        <v>0</v>
      </c>
      <c r="CY914" s="541">
        <f t="shared" si="3424"/>
        <v>0</v>
      </c>
      <c r="CZ914" s="541">
        <f t="shared" si="3425"/>
        <v>0</v>
      </c>
      <c r="DA914" s="541">
        <f t="shared" si="3426"/>
        <v>0</v>
      </c>
      <c r="DB914" s="541" t="str">
        <f t="shared" si="3427"/>
        <v/>
      </c>
      <c r="DC914" s="540" t="str">
        <f t="shared" si="3428"/>
        <v/>
      </c>
      <c r="DD914" s="539" t="str">
        <f t="shared" si="3429"/>
        <v/>
      </c>
      <c r="DE914" s="644">
        <f t="shared" si="3430"/>
        <v>10</v>
      </c>
      <c r="DF914" s="98">
        <f t="shared" si="3431"/>
        <v>10</v>
      </c>
      <c r="DG914" s="98">
        <f t="shared" si="3432"/>
        <v>10</v>
      </c>
      <c r="DH914" s="98">
        <f t="shared" si="3433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6">SUM(B171)</f>
        <v>0</v>
      </c>
      <c r="C915" s="788">
        <f t="shared" si="3476"/>
        <v>0</v>
      </c>
      <c r="D915" s="788">
        <f t="shared" si="3476"/>
        <v>0</v>
      </c>
      <c r="E915" s="788">
        <f t="shared" si="3476"/>
        <v>0</v>
      </c>
      <c r="F915" s="788">
        <f t="shared" si="3476"/>
        <v>0</v>
      </c>
      <c r="G915" s="788">
        <f t="shared" si="3476"/>
        <v>0</v>
      </c>
      <c r="H915" s="788">
        <f t="shared" si="3476"/>
        <v>0</v>
      </c>
      <c r="I915" s="788">
        <f t="shared" si="3476"/>
        <v>0</v>
      </c>
      <c r="J915" s="788">
        <f t="shared" si="3476"/>
        <v>0</v>
      </c>
      <c r="K915" s="788">
        <f t="shared" si="3476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7">SUM(T171)</f>
        <v>0</v>
      </c>
      <c r="U915" s="788">
        <f t="shared" si="3477"/>
        <v>0</v>
      </c>
      <c r="V915" s="788">
        <f t="shared" si="3477"/>
        <v>0</v>
      </c>
      <c r="W915" s="788">
        <f t="shared" si="3477"/>
        <v>0</v>
      </c>
      <c r="X915" s="788">
        <f t="shared" si="3477"/>
        <v>0</v>
      </c>
      <c r="Y915" s="788">
        <f t="shared" si="3477"/>
        <v>0</v>
      </c>
      <c r="Z915" s="788">
        <f t="shared" si="3477"/>
        <v>0</v>
      </c>
      <c r="AA915" s="788">
        <f t="shared" si="3477"/>
        <v>0</v>
      </c>
      <c r="AB915" s="788">
        <f t="shared" si="3477"/>
        <v>0</v>
      </c>
      <c r="AC915" s="788">
        <f t="shared" si="3477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8">SUM(AL171)</f>
        <v>0</v>
      </c>
      <c r="AM915" s="788">
        <f t="shared" si="3478"/>
        <v>0</v>
      </c>
      <c r="AN915" s="788">
        <f t="shared" si="3478"/>
        <v>0</v>
      </c>
      <c r="AO915" s="788">
        <f t="shared" si="3478"/>
        <v>0</v>
      </c>
      <c r="AP915" s="788">
        <f t="shared" si="3478"/>
        <v>0</v>
      </c>
      <c r="AQ915" s="788">
        <f t="shared" si="3478"/>
        <v>0</v>
      </c>
      <c r="AR915" s="788">
        <f t="shared" si="3478"/>
        <v>0</v>
      </c>
      <c r="AS915" s="788">
        <f t="shared" si="3478"/>
        <v>0</v>
      </c>
      <c r="AT915" s="788">
        <f t="shared" si="3478"/>
        <v>0</v>
      </c>
      <c r="AU915" s="788">
        <f t="shared" si="3478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9">SUM(BD171)</f>
        <v>0</v>
      </c>
      <c r="BE915" s="788">
        <f t="shared" si="3479"/>
        <v>0</v>
      </c>
      <c r="BF915" s="788">
        <f t="shared" si="3479"/>
        <v>0</v>
      </c>
      <c r="BG915" s="788">
        <f t="shared" si="3479"/>
        <v>0</v>
      </c>
      <c r="BH915" s="788">
        <f t="shared" si="3479"/>
        <v>0</v>
      </c>
      <c r="BI915" s="788">
        <f t="shared" si="3479"/>
        <v>0</v>
      </c>
      <c r="BJ915" s="788">
        <f t="shared" si="3479"/>
        <v>0</v>
      </c>
      <c r="BK915" s="788">
        <f t="shared" si="3479"/>
        <v>0</v>
      </c>
      <c r="BL915" s="788">
        <f t="shared" si="3479"/>
        <v>0</v>
      </c>
      <c r="BM915" s="788">
        <f t="shared" si="3479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8"/>
        <v>0</v>
      </c>
      <c r="CA915" s="588">
        <f t="shared" si="3409"/>
        <v>0</v>
      </c>
      <c r="CB915" s="588">
        <f t="shared" si="3410"/>
        <v>0</v>
      </c>
      <c r="CC915" s="588">
        <f t="shared" si="3411"/>
        <v>0</v>
      </c>
      <c r="CD915" s="1322">
        <f t="shared" si="3438"/>
        <v>0</v>
      </c>
      <c r="CE915" s="1323">
        <f t="shared" si="3439"/>
        <v>0</v>
      </c>
      <c r="CF915" s="1323">
        <f t="shared" si="3439"/>
        <v>0</v>
      </c>
      <c r="CG915" s="1323">
        <f t="shared" si="3439"/>
        <v>0</v>
      </c>
      <c r="CH915" s="1324">
        <f t="shared" si="3439"/>
        <v>0</v>
      </c>
      <c r="CI915" s="1323">
        <f t="shared" si="3439"/>
        <v>0</v>
      </c>
      <c r="CJ915" s="1323">
        <f t="shared" si="3439"/>
        <v>0</v>
      </c>
      <c r="CK915" s="1323">
        <f t="shared" si="3439"/>
        <v>0</v>
      </c>
      <c r="CL915" s="1323">
        <f t="shared" si="3439"/>
        <v>0</v>
      </c>
      <c r="CM915" s="1322">
        <f t="shared" si="3439"/>
        <v>0</v>
      </c>
      <c r="CN915" s="539" t="str">
        <f t="shared" si="3413"/>
        <v/>
      </c>
      <c r="CO915" s="540" t="str">
        <f t="shared" si="3414"/>
        <v/>
      </c>
      <c r="CP915" s="541" t="str">
        <f t="shared" si="3415"/>
        <v/>
      </c>
      <c r="CQ915" s="541" t="str">
        <f t="shared" si="3416"/>
        <v/>
      </c>
      <c r="CR915" s="541">
        <f t="shared" si="3417"/>
        <v>0</v>
      </c>
      <c r="CS915" s="541">
        <f t="shared" si="3418"/>
        <v>0</v>
      </c>
      <c r="CT915" s="541">
        <f t="shared" si="3419"/>
        <v>0</v>
      </c>
      <c r="CU915" s="542">
        <f t="shared" si="3420"/>
        <v>0</v>
      </c>
      <c r="CV915" s="542">
        <f t="shared" si="3421"/>
        <v>0</v>
      </c>
      <c r="CW915" s="542">
        <f t="shared" si="3422"/>
        <v>0</v>
      </c>
      <c r="CX915" s="541">
        <f t="shared" si="3423"/>
        <v>0</v>
      </c>
      <c r="CY915" s="541">
        <f t="shared" si="3424"/>
        <v>0</v>
      </c>
      <c r="CZ915" s="541">
        <f t="shared" si="3425"/>
        <v>0</v>
      </c>
      <c r="DA915" s="541">
        <f t="shared" si="3426"/>
        <v>0</v>
      </c>
      <c r="DB915" s="541" t="str">
        <f t="shared" si="3427"/>
        <v/>
      </c>
      <c r="DC915" s="540" t="str">
        <f t="shared" si="3428"/>
        <v/>
      </c>
      <c r="DD915" s="539" t="str">
        <f t="shared" si="3429"/>
        <v/>
      </c>
      <c r="DE915" s="644">
        <f t="shared" si="3430"/>
        <v>10</v>
      </c>
      <c r="DF915" s="98">
        <f t="shared" si="3431"/>
        <v>10</v>
      </c>
      <c r="DG915" s="98">
        <f t="shared" si="3432"/>
        <v>10</v>
      </c>
      <c r="DH915" s="98">
        <f t="shared" si="3433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0">SUM(B220)</f>
        <v>0</v>
      </c>
      <c r="C916" s="788">
        <f t="shared" si="3480"/>
        <v>0</v>
      </c>
      <c r="D916" s="788">
        <f t="shared" si="3480"/>
        <v>0</v>
      </c>
      <c r="E916" s="788">
        <f t="shared" si="3480"/>
        <v>0</v>
      </c>
      <c r="F916" s="788">
        <f t="shared" si="3480"/>
        <v>0</v>
      </c>
      <c r="G916" s="788">
        <f t="shared" si="3480"/>
        <v>0</v>
      </c>
      <c r="H916" s="788">
        <f t="shared" si="3480"/>
        <v>0</v>
      </c>
      <c r="I916" s="788">
        <f t="shared" si="3480"/>
        <v>0</v>
      </c>
      <c r="J916" s="788">
        <f t="shared" si="3480"/>
        <v>0</v>
      </c>
      <c r="K916" s="788">
        <f t="shared" si="3480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1">SUM(T220)</f>
        <v>0</v>
      </c>
      <c r="U916" s="788">
        <f t="shared" si="3481"/>
        <v>0</v>
      </c>
      <c r="V916" s="788">
        <f t="shared" si="3481"/>
        <v>0</v>
      </c>
      <c r="W916" s="788">
        <f t="shared" si="3481"/>
        <v>0</v>
      </c>
      <c r="X916" s="788">
        <f t="shared" si="3481"/>
        <v>0</v>
      </c>
      <c r="Y916" s="788">
        <f t="shared" si="3481"/>
        <v>0</v>
      </c>
      <c r="Z916" s="788">
        <f t="shared" si="3481"/>
        <v>0</v>
      </c>
      <c r="AA916" s="788">
        <f t="shared" si="3481"/>
        <v>0</v>
      </c>
      <c r="AB916" s="788">
        <f t="shared" si="3481"/>
        <v>0</v>
      </c>
      <c r="AC916" s="788">
        <f t="shared" si="3481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2">SUM(AL220)</f>
        <v>0</v>
      </c>
      <c r="AM916" s="788">
        <f t="shared" si="3482"/>
        <v>0</v>
      </c>
      <c r="AN916" s="788">
        <f t="shared" si="3482"/>
        <v>0</v>
      </c>
      <c r="AO916" s="788">
        <f t="shared" si="3482"/>
        <v>0</v>
      </c>
      <c r="AP916" s="788">
        <f t="shared" si="3482"/>
        <v>0</v>
      </c>
      <c r="AQ916" s="788">
        <f t="shared" si="3482"/>
        <v>0</v>
      </c>
      <c r="AR916" s="788">
        <f t="shared" si="3482"/>
        <v>0</v>
      </c>
      <c r="AS916" s="788">
        <f t="shared" si="3482"/>
        <v>0</v>
      </c>
      <c r="AT916" s="788">
        <f t="shared" si="3482"/>
        <v>0</v>
      </c>
      <c r="AU916" s="788">
        <f t="shared" si="3482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3">SUM(BD220)</f>
        <v>0</v>
      </c>
      <c r="BE916" s="788">
        <f t="shared" si="3483"/>
        <v>0</v>
      </c>
      <c r="BF916" s="788">
        <f t="shared" si="3483"/>
        <v>0</v>
      </c>
      <c r="BG916" s="788">
        <f t="shared" si="3483"/>
        <v>0</v>
      </c>
      <c r="BH916" s="788">
        <f t="shared" si="3483"/>
        <v>0</v>
      </c>
      <c r="BI916" s="788">
        <f t="shared" si="3483"/>
        <v>0</v>
      </c>
      <c r="BJ916" s="788">
        <f t="shared" si="3483"/>
        <v>0</v>
      </c>
      <c r="BK916" s="788">
        <f t="shared" si="3483"/>
        <v>0</v>
      </c>
      <c r="BL916" s="788">
        <f t="shared" si="3483"/>
        <v>0</v>
      </c>
      <c r="BM916" s="788">
        <f t="shared" si="3483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8"/>
        <v>0</v>
      </c>
      <c r="CA916" s="588">
        <f t="shared" si="3409"/>
        <v>0</v>
      </c>
      <c r="CB916" s="588">
        <f t="shared" si="3410"/>
        <v>0</v>
      </c>
      <c r="CC916" s="588">
        <f t="shared" si="3411"/>
        <v>0</v>
      </c>
      <c r="CD916" s="1322">
        <f t="shared" si="3438"/>
        <v>0</v>
      </c>
      <c r="CE916" s="1323">
        <f t="shared" si="3439"/>
        <v>0</v>
      </c>
      <c r="CF916" s="1323">
        <f t="shared" si="3439"/>
        <v>0</v>
      </c>
      <c r="CG916" s="1323">
        <f t="shared" si="3439"/>
        <v>0</v>
      </c>
      <c r="CH916" s="1324">
        <f t="shared" si="3439"/>
        <v>0</v>
      </c>
      <c r="CI916" s="1323">
        <f t="shared" si="3439"/>
        <v>0</v>
      </c>
      <c r="CJ916" s="1323">
        <f t="shared" si="3439"/>
        <v>0</v>
      </c>
      <c r="CK916" s="1323">
        <f t="shared" si="3439"/>
        <v>0</v>
      </c>
      <c r="CL916" s="1323">
        <f t="shared" si="3439"/>
        <v>0</v>
      </c>
      <c r="CM916" s="1322">
        <f t="shared" si="3439"/>
        <v>0</v>
      </c>
      <c r="CN916" s="539" t="str">
        <f t="shared" si="3413"/>
        <v/>
      </c>
      <c r="CO916" s="540" t="str">
        <f t="shared" si="3414"/>
        <v/>
      </c>
      <c r="CP916" s="541" t="str">
        <f t="shared" si="3415"/>
        <v/>
      </c>
      <c r="CQ916" s="541" t="str">
        <f t="shared" si="3416"/>
        <v/>
      </c>
      <c r="CR916" s="541">
        <f t="shared" si="3417"/>
        <v>0</v>
      </c>
      <c r="CS916" s="541">
        <f t="shared" si="3418"/>
        <v>0</v>
      </c>
      <c r="CT916" s="541">
        <f t="shared" si="3419"/>
        <v>0</v>
      </c>
      <c r="CU916" s="542">
        <f t="shared" si="3420"/>
        <v>0</v>
      </c>
      <c r="CV916" s="542">
        <f t="shared" si="3421"/>
        <v>0</v>
      </c>
      <c r="CW916" s="542">
        <f t="shared" si="3422"/>
        <v>0</v>
      </c>
      <c r="CX916" s="541">
        <f t="shared" si="3423"/>
        <v>0</v>
      </c>
      <c r="CY916" s="541">
        <f t="shared" si="3424"/>
        <v>0</v>
      </c>
      <c r="CZ916" s="541">
        <f t="shared" si="3425"/>
        <v>0</v>
      </c>
      <c r="DA916" s="541">
        <f t="shared" si="3426"/>
        <v>0</v>
      </c>
      <c r="DB916" s="541" t="str">
        <f t="shared" si="3427"/>
        <v/>
      </c>
      <c r="DC916" s="540" t="str">
        <f t="shared" si="3428"/>
        <v/>
      </c>
      <c r="DD916" s="539" t="str">
        <f t="shared" si="3429"/>
        <v/>
      </c>
      <c r="DE916" s="644">
        <f t="shared" si="3430"/>
        <v>10</v>
      </c>
      <c r="DF916" s="98">
        <f t="shared" si="3431"/>
        <v>10</v>
      </c>
      <c r="DG916" s="98">
        <f t="shared" si="3432"/>
        <v>10</v>
      </c>
      <c r="DH916" s="98">
        <f t="shared" si="3433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4">SUM(B223)</f>
        <v>0</v>
      </c>
      <c r="C917" s="788">
        <f t="shared" si="3484"/>
        <v>0</v>
      </c>
      <c r="D917" s="788">
        <f t="shared" si="3484"/>
        <v>0</v>
      </c>
      <c r="E917" s="788">
        <f t="shared" si="3484"/>
        <v>0</v>
      </c>
      <c r="F917" s="788">
        <f t="shared" si="3484"/>
        <v>0</v>
      </c>
      <c r="G917" s="788">
        <f t="shared" si="3484"/>
        <v>0</v>
      </c>
      <c r="H917" s="788">
        <f t="shared" si="3484"/>
        <v>0</v>
      </c>
      <c r="I917" s="788">
        <f t="shared" si="3484"/>
        <v>0</v>
      </c>
      <c r="J917" s="788">
        <f t="shared" si="3484"/>
        <v>0</v>
      </c>
      <c r="K917" s="788">
        <f t="shared" si="3484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5">SUM(T223)</f>
        <v>0</v>
      </c>
      <c r="U917" s="788">
        <f t="shared" si="3485"/>
        <v>0</v>
      </c>
      <c r="V917" s="788">
        <f t="shared" si="3485"/>
        <v>0</v>
      </c>
      <c r="W917" s="788">
        <f t="shared" si="3485"/>
        <v>3600</v>
      </c>
      <c r="X917" s="788">
        <f t="shared" si="3485"/>
        <v>0</v>
      </c>
      <c r="Y917" s="788">
        <f t="shared" si="3485"/>
        <v>0</v>
      </c>
      <c r="Z917" s="788">
        <f t="shared" si="3485"/>
        <v>0</v>
      </c>
      <c r="AA917" s="788">
        <f t="shared" si="3485"/>
        <v>0</v>
      </c>
      <c r="AB917" s="788">
        <f t="shared" si="3485"/>
        <v>0</v>
      </c>
      <c r="AC917" s="788">
        <f t="shared" si="3485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6">SUM(AL223)</f>
        <v>0</v>
      </c>
      <c r="AM917" s="788">
        <f t="shared" si="3486"/>
        <v>0</v>
      </c>
      <c r="AN917" s="788">
        <f t="shared" si="3486"/>
        <v>0</v>
      </c>
      <c r="AO917" s="788">
        <f t="shared" si="3486"/>
        <v>0</v>
      </c>
      <c r="AP917" s="788">
        <f t="shared" si="3486"/>
        <v>0</v>
      </c>
      <c r="AQ917" s="788">
        <f t="shared" si="3486"/>
        <v>1000</v>
      </c>
      <c r="AR917" s="788">
        <f t="shared" si="3486"/>
        <v>0</v>
      </c>
      <c r="AS917" s="788">
        <f t="shared" si="3486"/>
        <v>0</v>
      </c>
      <c r="AT917" s="788">
        <f t="shared" si="3486"/>
        <v>0</v>
      </c>
      <c r="AU917" s="788">
        <f t="shared" si="3486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7">SUM(BD223)</f>
        <v>0</v>
      </c>
      <c r="BE917" s="788">
        <f t="shared" si="3487"/>
        <v>0</v>
      </c>
      <c r="BF917" s="788">
        <f t="shared" si="3487"/>
        <v>0</v>
      </c>
      <c r="BG917" s="788">
        <f t="shared" si="3487"/>
        <v>0</v>
      </c>
      <c r="BH917" s="788">
        <f t="shared" si="3487"/>
        <v>0</v>
      </c>
      <c r="BI917" s="788">
        <f t="shared" si="3487"/>
        <v>0</v>
      </c>
      <c r="BJ917" s="788">
        <f t="shared" si="3487"/>
        <v>0</v>
      </c>
      <c r="BK917" s="788">
        <f t="shared" si="3487"/>
        <v>0</v>
      </c>
      <c r="BL917" s="788">
        <f t="shared" si="3487"/>
        <v>0</v>
      </c>
      <c r="BM917" s="788">
        <f t="shared" si="3487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8"/>
        <v>0</v>
      </c>
      <c r="CA917" s="588">
        <f t="shared" si="3409"/>
        <v>0</v>
      </c>
      <c r="CB917" s="588">
        <f t="shared" si="3410"/>
        <v>0</v>
      </c>
      <c r="CC917" s="588">
        <f t="shared" si="3411"/>
        <v>0</v>
      </c>
      <c r="CD917" s="1322">
        <f t="shared" si="3438"/>
        <v>0</v>
      </c>
      <c r="CE917" s="1323">
        <f t="shared" si="3439"/>
        <v>0</v>
      </c>
      <c r="CF917" s="1323">
        <f t="shared" si="3439"/>
        <v>0</v>
      </c>
      <c r="CG917" s="1323">
        <f t="shared" si="3439"/>
        <v>0</v>
      </c>
      <c r="CH917" s="1324">
        <f t="shared" si="3439"/>
        <v>0</v>
      </c>
      <c r="CI917" s="1323">
        <f t="shared" si="3439"/>
        <v>0</v>
      </c>
      <c r="CJ917" s="1323">
        <f t="shared" si="3439"/>
        <v>0</v>
      </c>
      <c r="CK917" s="1323">
        <f t="shared" si="3439"/>
        <v>0</v>
      </c>
      <c r="CL917" s="1323">
        <f t="shared" si="3439"/>
        <v>0</v>
      </c>
      <c r="CM917" s="1322">
        <f t="shared" si="3439"/>
        <v>1000</v>
      </c>
      <c r="CN917" s="539" t="str">
        <f t="shared" si="3413"/>
        <v/>
      </c>
      <c r="CO917" s="540" t="str">
        <f t="shared" si="3414"/>
        <v/>
      </c>
      <c r="CP917" s="541" t="str">
        <f t="shared" si="3415"/>
        <v/>
      </c>
      <c r="CQ917" s="541" t="str">
        <f t="shared" si="3416"/>
        <v/>
      </c>
      <c r="CR917" s="541">
        <f t="shared" si="3417"/>
        <v>0</v>
      </c>
      <c r="CS917" s="541">
        <f t="shared" si="3418"/>
        <v>0</v>
      </c>
      <c r="CT917" s="541">
        <f t="shared" si="3419"/>
        <v>0</v>
      </c>
      <c r="CU917" s="542">
        <f t="shared" si="3420"/>
        <v>0</v>
      </c>
      <c r="CV917" s="542">
        <f t="shared" si="3421"/>
        <v>0</v>
      </c>
      <c r="CW917" s="542">
        <f t="shared" si="3422"/>
        <v>0</v>
      </c>
      <c r="CX917" s="541">
        <f t="shared" si="3423"/>
        <v>0</v>
      </c>
      <c r="CY917" s="541">
        <f t="shared" si="3424"/>
        <v>0</v>
      </c>
      <c r="CZ917" s="541">
        <f t="shared" si="3425"/>
        <v>0</v>
      </c>
      <c r="DA917" s="541">
        <f t="shared" si="3426"/>
        <v>0</v>
      </c>
      <c r="DB917" s="541" t="str">
        <f t="shared" si="3427"/>
        <v/>
      </c>
      <c r="DC917" s="540" t="str">
        <f t="shared" si="3428"/>
        <v/>
      </c>
      <c r="DD917" s="539" t="str">
        <f t="shared" si="3429"/>
        <v/>
      </c>
      <c r="DE917" s="644">
        <f t="shared" si="3430"/>
        <v>10</v>
      </c>
      <c r="DF917" s="98">
        <f t="shared" si="3431"/>
        <v>10</v>
      </c>
      <c r="DG917" s="98">
        <f t="shared" si="3432"/>
        <v>10</v>
      </c>
      <c r="DH917" s="98">
        <f t="shared" si="3433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8">SUM(B226)</f>
        <v>0</v>
      </c>
      <c r="C918" s="788">
        <f t="shared" si="3488"/>
        <v>0</v>
      </c>
      <c r="D918" s="788">
        <f t="shared" si="3488"/>
        <v>0</v>
      </c>
      <c r="E918" s="788">
        <f t="shared" si="3488"/>
        <v>0</v>
      </c>
      <c r="F918" s="788">
        <f t="shared" si="3488"/>
        <v>0</v>
      </c>
      <c r="G918" s="788">
        <f t="shared" si="3488"/>
        <v>0</v>
      </c>
      <c r="H918" s="788">
        <f t="shared" si="3488"/>
        <v>0</v>
      </c>
      <c r="I918" s="788">
        <f t="shared" si="3488"/>
        <v>0</v>
      </c>
      <c r="J918" s="788">
        <f t="shared" si="3488"/>
        <v>0</v>
      </c>
      <c r="K918" s="788">
        <f t="shared" si="3488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9">SUM(T226)</f>
        <v>0</v>
      </c>
      <c r="U918" s="788">
        <f t="shared" si="3489"/>
        <v>0</v>
      </c>
      <c r="V918" s="788">
        <f t="shared" si="3489"/>
        <v>20</v>
      </c>
      <c r="W918" s="788">
        <f t="shared" si="3489"/>
        <v>0</v>
      </c>
      <c r="X918" s="788">
        <f t="shared" si="3489"/>
        <v>0</v>
      </c>
      <c r="Y918" s="788">
        <f t="shared" si="3489"/>
        <v>0</v>
      </c>
      <c r="Z918" s="788">
        <f t="shared" si="3489"/>
        <v>0</v>
      </c>
      <c r="AA918" s="788">
        <f t="shared" si="3489"/>
        <v>0</v>
      </c>
      <c r="AB918" s="788">
        <f t="shared" si="3489"/>
        <v>0</v>
      </c>
      <c r="AC918" s="788">
        <f t="shared" si="3489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0">SUM(AL226)</f>
        <v>240</v>
      </c>
      <c r="AM918" s="788">
        <f t="shared" si="3490"/>
        <v>0</v>
      </c>
      <c r="AN918" s="788">
        <f t="shared" si="3490"/>
        <v>0</v>
      </c>
      <c r="AO918" s="788">
        <f t="shared" si="3490"/>
        <v>0</v>
      </c>
      <c r="AP918" s="788">
        <f t="shared" si="3490"/>
        <v>0</v>
      </c>
      <c r="AQ918" s="788">
        <f t="shared" si="3490"/>
        <v>0</v>
      </c>
      <c r="AR918" s="788">
        <f t="shared" si="3490"/>
        <v>0</v>
      </c>
      <c r="AS918" s="788">
        <f t="shared" si="3490"/>
        <v>100</v>
      </c>
      <c r="AT918" s="788">
        <f t="shared" si="3490"/>
        <v>50</v>
      </c>
      <c r="AU918" s="788">
        <f t="shared" si="3490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1">SUM(BD226)</f>
        <v>0</v>
      </c>
      <c r="BE918" s="788">
        <f t="shared" si="3491"/>
        <v>0</v>
      </c>
      <c r="BF918" s="788">
        <f t="shared" si="3491"/>
        <v>0</v>
      </c>
      <c r="BG918" s="788">
        <f t="shared" si="3491"/>
        <v>0</v>
      </c>
      <c r="BH918" s="788">
        <f t="shared" si="3491"/>
        <v>0</v>
      </c>
      <c r="BI918" s="788">
        <f t="shared" si="3491"/>
        <v>0</v>
      </c>
      <c r="BJ918" s="788">
        <f t="shared" si="3491"/>
        <v>0</v>
      </c>
      <c r="BK918" s="788">
        <f t="shared" si="3491"/>
        <v>0</v>
      </c>
      <c r="BL918" s="788">
        <f t="shared" si="3491"/>
        <v>0</v>
      </c>
      <c r="BM918" s="788">
        <f t="shared" si="3491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8"/>
        <v>0</v>
      </c>
      <c r="CA918" s="588">
        <f t="shared" si="3409"/>
        <v>0</v>
      </c>
      <c r="CB918" s="588">
        <f t="shared" si="3410"/>
        <v>18.75</v>
      </c>
      <c r="CC918" s="588">
        <f t="shared" si="3411"/>
        <v>0</v>
      </c>
      <c r="CD918" s="1322">
        <f t="shared" si="3438"/>
        <v>0</v>
      </c>
      <c r="CE918" s="1323">
        <f t="shared" si="3439"/>
        <v>0</v>
      </c>
      <c r="CF918" s="1323">
        <f t="shared" si="3439"/>
        <v>0</v>
      </c>
      <c r="CG918" s="1323">
        <f t="shared" si="3439"/>
        <v>0</v>
      </c>
      <c r="CH918" s="1324">
        <f t="shared" si="3439"/>
        <v>0</v>
      </c>
      <c r="CI918" s="1323">
        <f t="shared" si="3439"/>
        <v>0</v>
      </c>
      <c r="CJ918" s="1323">
        <f t="shared" si="3439"/>
        <v>0</v>
      </c>
      <c r="CK918" s="1323">
        <f t="shared" si="3439"/>
        <v>50</v>
      </c>
      <c r="CL918" s="1323">
        <f t="shared" si="3439"/>
        <v>100</v>
      </c>
      <c r="CM918" s="1322">
        <f t="shared" si="3439"/>
        <v>240</v>
      </c>
      <c r="CN918" s="539" t="str">
        <f t="shared" si="3413"/>
        <v/>
      </c>
      <c r="CO918" s="540" t="str">
        <f t="shared" si="3414"/>
        <v/>
      </c>
      <c r="CP918" s="541" t="str">
        <f t="shared" si="3415"/>
        <v/>
      </c>
      <c r="CQ918" s="541" t="str">
        <f t="shared" si="3416"/>
        <v/>
      </c>
      <c r="CR918" s="541">
        <f t="shared" si="3417"/>
        <v>0</v>
      </c>
      <c r="CS918" s="541">
        <f t="shared" si="3418"/>
        <v>0</v>
      </c>
      <c r="CT918" s="541">
        <f t="shared" si="3419"/>
        <v>0</v>
      </c>
      <c r="CU918" s="542">
        <f t="shared" si="3420"/>
        <v>0</v>
      </c>
      <c r="CV918" s="542">
        <f t="shared" si="3421"/>
        <v>0</v>
      </c>
      <c r="CW918" s="542">
        <f t="shared" si="3422"/>
        <v>0</v>
      </c>
      <c r="CX918" s="541">
        <f t="shared" si="3423"/>
        <v>0</v>
      </c>
      <c r="CY918" s="541">
        <f t="shared" si="3424"/>
        <v>0</v>
      </c>
      <c r="CZ918" s="541">
        <f t="shared" si="3425"/>
        <v>0</v>
      </c>
      <c r="DA918" s="541">
        <f t="shared" si="3426"/>
        <v>0</v>
      </c>
      <c r="DB918" s="541" t="str">
        <f t="shared" si="3427"/>
        <v/>
      </c>
      <c r="DC918" s="540" t="str">
        <f t="shared" si="3428"/>
        <v/>
      </c>
      <c r="DD918" s="539" t="str">
        <f t="shared" si="3429"/>
        <v/>
      </c>
      <c r="DE918" s="644">
        <f t="shared" si="3430"/>
        <v>10</v>
      </c>
      <c r="DF918" s="98">
        <f t="shared" si="3431"/>
        <v>10</v>
      </c>
      <c r="DG918" s="98">
        <f t="shared" si="3432"/>
        <v>10</v>
      </c>
      <c r="DH918" s="98">
        <f t="shared" si="3433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2">SUM(B186)</f>
        <v>0</v>
      </c>
      <c r="C920" s="788">
        <f t="shared" si="3492"/>
        <v>0</v>
      </c>
      <c r="D920" s="788">
        <f t="shared" si="3492"/>
        <v>0</v>
      </c>
      <c r="E920" s="788">
        <f t="shared" si="3492"/>
        <v>0</v>
      </c>
      <c r="F920" s="788">
        <f t="shared" si="3492"/>
        <v>0</v>
      </c>
      <c r="G920" s="788">
        <f t="shared" si="3492"/>
        <v>0</v>
      </c>
      <c r="H920" s="788">
        <f t="shared" si="3492"/>
        <v>0</v>
      </c>
      <c r="I920" s="788">
        <f t="shared" si="3492"/>
        <v>0</v>
      </c>
      <c r="J920" s="788">
        <f t="shared" si="3492"/>
        <v>0</v>
      </c>
      <c r="K920" s="788">
        <f t="shared" si="3492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3">SUM(T186)</f>
        <v>0</v>
      </c>
      <c r="U920" s="788">
        <f t="shared" si="3493"/>
        <v>0</v>
      </c>
      <c r="V920" s="788">
        <f t="shared" si="3493"/>
        <v>0</v>
      </c>
      <c r="W920" s="788">
        <f t="shared" si="3493"/>
        <v>0</v>
      </c>
      <c r="X920" s="788">
        <f t="shared" si="3493"/>
        <v>0</v>
      </c>
      <c r="Y920" s="788">
        <f t="shared" si="3493"/>
        <v>0</v>
      </c>
      <c r="Z920" s="788">
        <f t="shared" si="3493"/>
        <v>0</v>
      </c>
      <c r="AA920" s="788">
        <f t="shared" si="3493"/>
        <v>0</v>
      </c>
      <c r="AB920" s="788">
        <f t="shared" si="3493"/>
        <v>0</v>
      </c>
      <c r="AC920" s="788">
        <f t="shared" si="3493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4">SUM(AL186)</f>
        <v>0</v>
      </c>
      <c r="AM920" s="788">
        <f t="shared" si="3494"/>
        <v>0</v>
      </c>
      <c r="AN920" s="788">
        <f t="shared" si="3494"/>
        <v>0</v>
      </c>
      <c r="AO920" s="788">
        <f t="shared" si="3494"/>
        <v>0</v>
      </c>
      <c r="AP920" s="788">
        <f t="shared" si="3494"/>
        <v>0</v>
      </c>
      <c r="AQ920" s="788">
        <f t="shared" si="3494"/>
        <v>0</v>
      </c>
      <c r="AR920" s="788">
        <f t="shared" si="3494"/>
        <v>0</v>
      </c>
      <c r="AS920" s="788">
        <f t="shared" si="3494"/>
        <v>0</v>
      </c>
      <c r="AT920" s="788">
        <f t="shared" si="3494"/>
        <v>0</v>
      </c>
      <c r="AU920" s="788">
        <f t="shared" si="3494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5">SUM(BD186)</f>
        <v>0</v>
      </c>
      <c r="BE920" s="788">
        <f t="shared" si="3495"/>
        <v>0</v>
      </c>
      <c r="BF920" s="788">
        <f t="shared" si="3495"/>
        <v>0</v>
      </c>
      <c r="BG920" s="788">
        <f t="shared" si="3495"/>
        <v>0</v>
      </c>
      <c r="BH920" s="788">
        <f t="shared" si="3495"/>
        <v>0</v>
      </c>
      <c r="BI920" s="788">
        <f t="shared" si="3495"/>
        <v>0</v>
      </c>
      <c r="BJ920" s="788">
        <f t="shared" si="3495"/>
        <v>0</v>
      </c>
      <c r="BK920" s="788">
        <f t="shared" si="3495"/>
        <v>0</v>
      </c>
      <c r="BL920" s="788">
        <f t="shared" si="3495"/>
        <v>0</v>
      </c>
      <c r="BM920" s="788">
        <f t="shared" si="3495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6">IF(DE920&lt;3,"",(SUM(B920:R920)-MIN(B920:R920)-MAX(B920:R920))/(DE920-2))</f>
        <v>0</v>
      </c>
      <c r="CA920" s="588">
        <f t="shared" ref="CA920:CA929" si="3497">IF(DF920&lt;3,"",(SUM(T920:AJ920)-MIN(T920:AJ920)-MAX(T920:AJ920))/(DF920-2))</f>
        <v>0</v>
      </c>
      <c r="CB920" s="588">
        <f t="shared" ref="CB920:CB929" si="3498">IF(DG920&lt;3,"",(SUM(AL920:BB920)-MIN(AL920:BB920)-MAX(AL920:BB920))/(DG920-2))</f>
        <v>0</v>
      </c>
      <c r="CC920" s="588">
        <f t="shared" ref="CC920:CC929" si="3499">IF(DH920&lt;3,"",(SUM(BD920:BT920)-MIN(BD920:BT920)-MAX(BD920:BT920))/(DH920-2))</f>
        <v>0</v>
      </c>
      <c r="CD920" s="1322">
        <f t="shared" ref="CD920:CM920" si="35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500"/>
        <v>0</v>
      </c>
      <c r="CF920" s="1323">
        <f t="shared" si="3500"/>
        <v>0</v>
      </c>
      <c r="CG920" s="1323">
        <f t="shared" si="3500"/>
        <v>0</v>
      </c>
      <c r="CH920" s="1324">
        <f t="shared" si="3500"/>
        <v>0</v>
      </c>
      <c r="CI920" s="1323">
        <f t="shared" si="3500"/>
        <v>0</v>
      </c>
      <c r="CJ920" s="1323">
        <f t="shared" si="3500"/>
        <v>0</v>
      </c>
      <c r="CK920" s="1323">
        <f t="shared" si="3500"/>
        <v>0</v>
      </c>
      <c r="CL920" s="1323">
        <f t="shared" si="3500"/>
        <v>0</v>
      </c>
      <c r="CM920" s="1322">
        <f t="shared" si="3500"/>
        <v>0</v>
      </c>
      <c r="CN920" s="539" t="str">
        <f t="shared" ref="CN920:CN929" si="3501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2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8">COUNT(B920:R920)</f>
        <v>10</v>
      </c>
      <c r="DF920" s="98">
        <f t="shared" ref="DF920:DF929" si="3519">COUNT(T920:AJ920)</f>
        <v>10</v>
      </c>
      <c r="DG920" s="98">
        <f t="shared" ref="DG920:DG929" si="3520">COUNT(AL920:BB920)</f>
        <v>10</v>
      </c>
      <c r="DH920" s="98">
        <f t="shared" ref="DH920:DH929" si="3521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2">SUM(B189)</f>
        <v>0</v>
      </c>
      <c r="C921" s="788">
        <f t="shared" si="3522"/>
        <v>0</v>
      </c>
      <c r="D921" s="788">
        <f t="shared" si="3522"/>
        <v>0</v>
      </c>
      <c r="E921" s="788">
        <f t="shared" si="3522"/>
        <v>0</v>
      </c>
      <c r="F921" s="788">
        <f t="shared" si="3522"/>
        <v>0</v>
      </c>
      <c r="G921" s="788">
        <f t="shared" si="3522"/>
        <v>0</v>
      </c>
      <c r="H921" s="788">
        <f t="shared" si="3522"/>
        <v>0</v>
      </c>
      <c r="I921" s="788">
        <f t="shared" si="3522"/>
        <v>0</v>
      </c>
      <c r="J921" s="788">
        <f t="shared" si="3522"/>
        <v>0</v>
      </c>
      <c r="K921" s="788">
        <f t="shared" si="3522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3">SUM(T189)</f>
        <v>0</v>
      </c>
      <c r="U921" s="788">
        <f t="shared" si="3523"/>
        <v>0</v>
      </c>
      <c r="V921" s="788">
        <f t="shared" si="3523"/>
        <v>0</v>
      </c>
      <c r="W921" s="788">
        <f t="shared" si="3523"/>
        <v>0</v>
      </c>
      <c r="X921" s="788">
        <f t="shared" si="3523"/>
        <v>0</v>
      </c>
      <c r="Y921" s="788">
        <f t="shared" si="3523"/>
        <v>0</v>
      </c>
      <c r="Z921" s="788">
        <f t="shared" si="3523"/>
        <v>0</v>
      </c>
      <c r="AA921" s="788">
        <f t="shared" si="3523"/>
        <v>0</v>
      </c>
      <c r="AB921" s="788">
        <f t="shared" si="3523"/>
        <v>0</v>
      </c>
      <c r="AC921" s="788">
        <f t="shared" si="3523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4">SUM(AL189)</f>
        <v>0</v>
      </c>
      <c r="AM921" s="788">
        <f t="shared" si="3524"/>
        <v>0</v>
      </c>
      <c r="AN921" s="788">
        <f t="shared" si="3524"/>
        <v>0</v>
      </c>
      <c r="AO921" s="788">
        <f t="shared" si="3524"/>
        <v>0</v>
      </c>
      <c r="AP921" s="788">
        <f t="shared" si="3524"/>
        <v>0</v>
      </c>
      <c r="AQ921" s="788">
        <f t="shared" si="3524"/>
        <v>0</v>
      </c>
      <c r="AR921" s="788">
        <f t="shared" si="3524"/>
        <v>0</v>
      </c>
      <c r="AS921" s="788">
        <f t="shared" si="3524"/>
        <v>0</v>
      </c>
      <c r="AT921" s="788">
        <f t="shared" si="3524"/>
        <v>0</v>
      </c>
      <c r="AU921" s="788">
        <f t="shared" si="3524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5">SUM(BD189)</f>
        <v>0</v>
      </c>
      <c r="BE921" s="788">
        <f t="shared" si="3525"/>
        <v>0</v>
      </c>
      <c r="BF921" s="788">
        <f t="shared" si="3525"/>
        <v>0</v>
      </c>
      <c r="BG921" s="788">
        <f t="shared" si="3525"/>
        <v>0</v>
      </c>
      <c r="BH921" s="788">
        <f t="shared" si="3525"/>
        <v>0</v>
      </c>
      <c r="BI921" s="788">
        <f t="shared" si="3525"/>
        <v>0</v>
      </c>
      <c r="BJ921" s="788">
        <f t="shared" si="3525"/>
        <v>0</v>
      </c>
      <c r="BK921" s="788">
        <f t="shared" si="3525"/>
        <v>0</v>
      </c>
      <c r="BL921" s="788">
        <f t="shared" si="3525"/>
        <v>0</v>
      </c>
      <c r="BM921" s="788">
        <f t="shared" si="3525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6"/>
        <v>0</v>
      </c>
      <c r="CA921" s="588">
        <f t="shared" si="3497"/>
        <v>0</v>
      </c>
      <c r="CB921" s="588">
        <f t="shared" si="3498"/>
        <v>0</v>
      </c>
      <c r="CC921" s="588">
        <f t="shared" si="3499"/>
        <v>0</v>
      </c>
      <c r="CD921" s="1322">
        <f t="shared" ref="CD921:CD929" si="352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7"/>
        <v>0</v>
      </c>
      <c r="CG921" s="1323">
        <f t="shared" si="3527"/>
        <v>0</v>
      </c>
      <c r="CH921" s="1324">
        <f t="shared" si="3527"/>
        <v>0</v>
      </c>
      <c r="CI921" s="1323">
        <f t="shared" si="3527"/>
        <v>0</v>
      </c>
      <c r="CJ921" s="1323">
        <f t="shared" si="3527"/>
        <v>0</v>
      </c>
      <c r="CK921" s="1323">
        <f t="shared" si="3527"/>
        <v>0</v>
      </c>
      <c r="CL921" s="1323">
        <f t="shared" si="3527"/>
        <v>0</v>
      </c>
      <c r="CM921" s="1322">
        <f t="shared" si="3527"/>
        <v>0</v>
      </c>
      <c r="CN921" s="539" t="str">
        <f t="shared" si="3501"/>
        <v/>
      </c>
      <c r="CO921" s="540" t="str">
        <f t="shared" si="3502"/>
        <v/>
      </c>
      <c r="CP921" s="541" t="str">
        <f t="shared" si="3503"/>
        <v/>
      </c>
      <c r="CQ921" s="541" t="str">
        <f t="shared" si="3504"/>
        <v/>
      </c>
      <c r="CR921" s="541">
        <f t="shared" si="3505"/>
        <v>0</v>
      </c>
      <c r="CS921" s="541">
        <f t="shared" si="3506"/>
        <v>0</v>
      </c>
      <c r="CT921" s="541">
        <f t="shared" si="3507"/>
        <v>0</v>
      </c>
      <c r="CU921" s="542">
        <f t="shared" si="3508"/>
        <v>0</v>
      </c>
      <c r="CV921" s="542">
        <f t="shared" si="3509"/>
        <v>0</v>
      </c>
      <c r="CW921" s="542">
        <f t="shared" si="3510"/>
        <v>0</v>
      </c>
      <c r="CX921" s="541">
        <f t="shared" si="3511"/>
        <v>0</v>
      </c>
      <c r="CY921" s="541">
        <f t="shared" si="3512"/>
        <v>0</v>
      </c>
      <c r="CZ921" s="541">
        <f t="shared" si="3513"/>
        <v>0</v>
      </c>
      <c r="DA921" s="541">
        <f t="shared" si="3514"/>
        <v>0</v>
      </c>
      <c r="DB921" s="541" t="str">
        <f t="shared" si="3515"/>
        <v/>
      </c>
      <c r="DC921" s="540" t="str">
        <f t="shared" si="3516"/>
        <v/>
      </c>
      <c r="DD921" s="539" t="str">
        <f t="shared" si="3517"/>
        <v/>
      </c>
      <c r="DE921" s="644">
        <f t="shared" si="3518"/>
        <v>10</v>
      </c>
      <c r="DF921" s="98">
        <f t="shared" si="3519"/>
        <v>10</v>
      </c>
      <c r="DG921" s="98">
        <f t="shared" si="3520"/>
        <v>10</v>
      </c>
      <c r="DH921" s="98">
        <f t="shared" si="3521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8">SUM(B194)</f>
        <v>0</v>
      </c>
      <c r="C922" s="788">
        <f t="shared" si="3528"/>
        <v>0</v>
      </c>
      <c r="D922" s="788">
        <f t="shared" si="3528"/>
        <v>0</v>
      </c>
      <c r="E922" s="788">
        <f t="shared" si="3528"/>
        <v>0</v>
      </c>
      <c r="F922" s="788">
        <f t="shared" si="3528"/>
        <v>0</v>
      </c>
      <c r="G922" s="788">
        <f t="shared" si="3528"/>
        <v>0</v>
      </c>
      <c r="H922" s="788">
        <f t="shared" si="3528"/>
        <v>0</v>
      </c>
      <c r="I922" s="788">
        <f t="shared" si="3528"/>
        <v>0</v>
      </c>
      <c r="J922" s="788">
        <f t="shared" si="3528"/>
        <v>0</v>
      </c>
      <c r="K922" s="788">
        <f t="shared" si="3528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9">SUM(T194)</f>
        <v>0</v>
      </c>
      <c r="U922" s="788">
        <f t="shared" si="3529"/>
        <v>0</v>
      </c>
      <c r="V922" s="788">
        <f t="shared" si="3529"/>
        <v>0</v>
      </c>
      <c r="W922" s="788">
        <f t="shared" si="3529"/>
        <v>0</v>
      </c>
      <c r="X922" s="788">
        <f t="shared" si="3529"/>
        <v>0</v>
      </c>
      <c r="Y922" s="788">
        <f t="shared" si="3529"/>
        <v>0</v>
      </c>
      <c r="Z922" s="788">
        <f t="shared" si="3529"/>
        <v>0</v>
      </c>
      <c r="AA922" s="788">
        <f t="shared" si="3529"/>
        <v>0</v>
      </c>
      <c r="AB922" s="788">
        <f t="shared" si="3529"/>
        <v>0</v>
      </c>
      <c r="AC922" s="788">
        <f t="shared" si="3529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0">SUM(AL194)</f>
        <v>0</v>
      </c>
      <c r="AM922" s="788">
        <f t="shared" si="3530"/>
        <v>0</v>
      </c>
      <c r="AN922" s="788">
        <f t="shared" si="3530"/>
        <v>0</v>
      </c>
      <c r="AO922" s="788">
        <f t="shared" si="3530"/>
        <v>0</v>
      </c>
      <c r="AP922" s="788">
        <f t="shared" si="3530"/>
        <v>0</v>
      </c>
      <c r="AQ922" s="788">
        <f t="shared" si="3530"/>
        <v>0</v>
      </c>
      <c r="AR922" s="788">
        <f t="shared" si="3530"/>
        <v>0</v>
      </c>
      <c r="AS922" s="788">
        <f t="shared" si="3530"/>
        <v>0</v>
      </c>
      <c r="AT922" s="788">
        <f t="shared" si="3530"/>
        <v>0</v>
      </c>
      <c r="AU922" s="788">
        <f t="shared" si="3530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1">SUM(BD194)</f>
        <v>0</v>
      </c>
      <c r="BE922" s="788">
        <f t="shared" si="3531"/>
        <v>0</v>
      </c>
      <c r="BF922" s="788">
        <f t="shared" si="3531"/>
        <v>0</v>
      </c>
      <c r="BG922" s="788">
        <f t="shared" si="3531"/>
        <v>0</v>
      </c>
      <c r="BH922" s="788">
        <f t="shared" si="3531"/>
        <v>0</v>
      </c>
      <c r="BI922" s="788">
        <f t="shared" si="3531"/>
        <v>0</v>
      </c>
      <c r="BJ922" s="788">
        <f t="shared" si="3531"/>
        <v>0</v>
      </c>
      <c r="BK922" s="788">
        <f t="shared" si="3531"/>
        <v>0</v>
      </c>
      <c r="BL922" s="788">
        <f t="shared" si="3531"/>
        <v>0</v>
      </c>
      <c r="BM922" s="788">
        <f t="shared" si="3531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6"/>
        <v>0</v>
      </c>
      <c r="CA922" s="588">
        <f t="shared" si="3497"/>
        <v>0</v>
      </c>
      <c r="CB922" s="588">
        <f t="shared" si="3498"/>
        <v>0</v>
      </c>
      <c r="CC922" s="588">
        <f t="shared" si="3499"/>
        <v>0</v>
      </c>
      <c r="CD922" s="1322">
        <f t="shared" si="3526"/>
        <v>0</v>
      </c>
      <c r="CE922" s="1323">
        <f t="shared" si="3527"/>
        <v>0</v>
      </c>
      <c r="CF922" s="1323">
        <f t="shared" si="3527"/>
        <v>0</v>
      </c>
      <c r="CG922" s="1323">
        <f t="shared" si="3527"/>
        <v>0</v>
      </c>
      <c r="CH922" s="1324">
        <f t="shared" si="3527"/>
        <v>0</v>
      </c>
      <c r="CI922" s="1323">
        <f t="shared" si="3527"/>
        <v>0</v>
      </c>
      <c r="CJ922" s="1323">
        <f t="shared" si="3527"/>
        <v>0</v>
      </c>
      <c r="CK922" s="1323">
        <f t="shared" si="3527"/>
        <v>0</v>
      </c>
      <c r="CL922" s="1323">
        <f t="shared" si="3527"/>
        <v>0</v>
      </c>
      <c r="CM922" s="1322">
        <f t="shared" si="3527"/>
        <v>0</v>
      </c>
      <c r="CN922" s="539" t="str">
        <f t="shared" si="3501"/>
        <v/>
      </c>
      <c r="CO922" s="540" t="str">
        <f t="shared" si="3502"/>
        <v/>
      </c>
      <c r="CP922" s="541" t="str">
        <f t="shared" si="3503"/>
        <v/>
      </c>
      <c r="CQ922" s="541" t="str">
        <f t="shared" si="3504"/>
        <v/>
      </c>
      <c r="CR922" s="541">
        <f t="shared" si="3505"/>
        <v>0</v>
      </c>
      <c r="CS922" s="541">
        <f t="shared" si="3506"/>
        <v>0</v>
      </c>
      <c r="CT922" s="541">
        <f t="shared" si="3507"/>
        <v>0</v>
      </c>
      <c r="CU922" s="542">
        <f t="shared" si="3508"/>
        <v>0</v>
      </c>
      <c r="CV922" s="542">
        <f t="shared" si="3509"/>
        <v>0</v>
      </c>
      <c r="CW922" s="542">
        <f t="shared" si="3510"/>
        <v>0</v>
      </c>
      <c r="CX922" s="541">
        <f t="shared" si="3511"/>
        <v>0</v>
      </c>
      <c r="CY922" s="541">
        <f t="shared" si="3512"/>
        <v>0</v>
      </c>
      <c r="CZ922" s="541">
        <f t="shared" si="3513"/>
        <v>0</v>
      </c>
      <c r="DA922" s="541">
        <f t="shared" si="3514"/>
        <v>0</v>
      </c>
      <c r="DB922" s="541" t="str">
        <f t="shared" si="3515"/>
        <v/>
      </c>
      <c r="DC922" s="540" t="str">
        <f t="shared" si="3516"/>
        <v/>
      </c>
      <c r="DD922" s="539" t="str">
        <f t="shared" si="3517"/>
        <v/>
      </c>
      <c r="DE922" s="644">
        <f t="shared" si="3518"/>
        <v>10</v>
      </c>
      <c r="DF922" s="98">
        <f t="shared" si="3519"/>
        <v>10</v>
      </c>
      <c r="DG922" s="98">
        <f t="shared" si="3520"/>
        <v>10</v>
      </c>
      <c r="DH922" s="98">
        <f t="shared" si="3521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2">SUM(B197)</f>
        <v>0</v>
      </c>
      <c r="C923" s="788">
        <f t="shared" si="3532"/>
        <v>0</v>
      </c>
      <c r="D923" s="788">
        <f t="shared" si="3532"/>
        <v>0</v>
      </c>
      <c r="E923" s="788">
        <f t="shared" si="3532"/>
        <v>0</v>
      </c>
      <c r="F923" s="788">
        <f t="shared" si="3532"/>
        <v>0</v>
      </c>
      <c r="G923" s="788">
        <f t="shared" si="3532"/>
        <v>0</v>
      </c>
      <c r="H923" s="788">
        <f t="shared" si="3532"/>
        <v>0</v>
      </c>
      <c r="I923" s="788">
        <f t="shared" si="3532"/>
        <v>0</v>
      </c>
      <c r="J923" s="788">
        <f t="shared" si="3532"/>
        <v>0</v>
      </c>
      <c r="K923" s="788">
        <f t="shared" si="3532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3">SUM(T197)</f>
        <v>0</v>
      </c>
      <c r="U923" s="788">
        <f t="shared" si="3533"/>
        <v>0</v>
      </c>
      <c r="V923" s="788">
        <f t="shared" si="3533"/>
        <v>0</v>
      </c>
      <c r="W923" s="788">
        <f t="shared" si="3533"/>
        <v>0</v>
      </c>
      <c r="X923" s="788">
        <f t="shared" si="3533"/>
        <v>0</v>
      </c>
      <c r="Y923" s="788">
        <f t="shared" si="3533"/>
        <v>0</v>
      </c>
      <c r="Z923" s="788">
        <f t="shared" si="3533"/>
        <v>0</v>
      </c>
      <c r="AA923" s="788">
        <f t="shared" si="3533"/>
        <v>0</v>
      </c>
      <c r="AB923" s="788">
        <f t="shared" si="3533"/>
        <v>0</v>
      </c>
      <c r="AC923" s="788">
        <f t="shared" si="3533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4">SUM(AL197)</f>
        <v>0</v>
      </c>
      <c r="AM923" s="788">
        <f t="shared" si="3534"/>
        <v>0</v>
      </c>
      <c r="AN923" s="788">
        <f t="shared" si="3534"/>
        <v>0</v>
      </c>
      <c r="AO923" s="788">
        <f t="shared" si="3534"/>
        <v>0</v>
      </c>
      <c r="AP923" s="788">
        <f t="shared" si="3534"/>
        <v>0</v>
      </c>
      <c r="AQ923" s="788">
        <f t="shared" si="3534"/>
        <v>0</v>
      </c>
      <c r="AR923" s="788">
        <f t="shared" si="3534"/>
        <v>0</v>
      </c>
      <c r="AS923" s="788">
        <f t="shared" si="3534"/>
        <v>0</v>
      </c>
      <c r="AT923" s="788">
        <f t="shared" si="3534"/>
        <v>0</v>
      </c>
      <c r="AU923" s="788">
        <f t="shared" si="3534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5">SUM(BD197)</f>
        <v>0</v>
      </c>
      <c r="BE923" s="788">
        <f t="shared" si="3535"/>
        <v>0</v>
      </c>
      <c r="BF923" s="788">
        <f t="shared" si="3535"/>
        <v>0</v>
      </c>
      <c r="BG923" s="788">
        <f t="shared" si="3535"/>
        <v>0</v>
      </c>
      <c r="BH923" s="788">
        <f t="shared" si="3535"/>
        <v>0</v>
      </c>
      <c r="BI923" s="788">
        <f t="shared" si="3535"/>
        <v>0</v>
      </c>
      <c r="BJ923" s="788">
        <f t="shared" si="3535"/>
        <v>0</v>
      </c>
      <c r="BK923" s="788">
        <f t="shared" si="3535"/>
        <v>0</v>
      </c>
      <c r="BL923" s="788">
        <f t="shared" si="3535"/>
        <v>0</v>
      </c>
      <c r="BM923" s="788">
        <f t="shared" si="3535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6"/>
        <v>0</v>
      </c>
      <c r="CA923" s="588">
        <f t="shared" si="3497"/>
        <v>0</v>
      </c>
      <c r="CB923" s="588">
        <f t="shared" si="3498"/>
        <v>0</v>
      </c>
      <c r="CC923" s="588">
        <f t="shared" si="3499"/>
        <v>0</v>
      </c>
      <c r="CD923" s="1322">
        <f t="shared" si="3526"/>
        <v>0</v>
      </c>
      <c r="CE923" s="1323">
        <f t="shared" si="3527"/>
        <v>0</v>
      </c>
      <c r="CF923" s="1323">
        <f t="shared" si="3527"/>
        <v>0</v>
      </c>
      <c r="CG923" s="1323">
        <f t="shared" si="3527"/>
        <v>0</v>
      </c>
      <c r="CH923" s="1324">
        <f t="shared" si="3527"/>
        <v>0</v>
      </c>
      <c r="CI923" s="1323">
        <f t="shared" si="3527"/>
        <v>0</v>
      </c>
      <c r="CJ923" s="1323">
        <f t="shared" si="3527"/>
        <v>0</v>
      </c>
      <c r="CK923" s="1323">
        <f t="shared" si="3527"/>
        <v>0</v>
      </c>
      <c r="CL923" s="1323">
        <f t="shared" si="3527"/>
        <v>0</v>
      </c>
      <c r="CM923" s="1322">
        <f t="shared" si="3527"/>
        <v>0</v>
      </c>
      <c r="CN923" s="539" t="str">
        <f t="shared" si="3501"/>
        <v/>
      </c>
      <c r="CO923" s="540" t="str">
        <f t="shared" si="3502"/>
        <v/>
      </c>
      <c r="CP923" s="541" t="str">
        <f t="shared" si="3503"/>
        <v/>
      </c>
      <c r="CQ923" s="541" t="str">
        <f t="shared" si="3504"/>
        <v/>
      </c>
      <c r="CR923" s="541">
        <f t="shared" si="3505"/>
        <v>0</v>
      </c>
      <c r="CS923" s="541">
        <f t="shared" si="3506"/>
        <v>0</v>
      </c>
      <c r="CT923" s="541">
        <f t="shared" si="3507"/>
        <v>0</v>
      </c>
      <c r="CU923" s="542">
        <f t="shared" si="3508"/>
        <v>0</v>
      </c>
      <c r="CV923" s="542">
        <f t="shared" si="3509"/>
        <v>0</v>
      </c>
      <c r="CW923" s="542">
        <f t="shared" si="3510"/>
        <v>0</v>
      </c>
      <c r="CX923" s="541">
        <f t="shared" si="3511"/>
        <v>0</v>
      </c>
      <c r="CY923" s="541">
        <f t="shared" si="3512"/>
        <v>0</v>
      </c>
      <c r="CZ923" s="541">
        <f t="shared" si="3513"/>
        <v>0</v>
      </c>
      <c r="DA923" s="541">
        <f t="shared" si="3514"/>
        <v>0</v>
      </c>
      <c r="DB923" s="541" t="str">
        <f t="shared" si="3515"/>
        <v/>
      </c>
      <c r="DC923" s="540" t="str">
        <f t="shared" si="3516"/>
        <v/>
      </c>
      <c r="DD923" s="539" t="str">
        <f t="shared" si="3517"/>
        <v/>
      </c>
      <c r="DE923" s="644">
        <f t="shared" si="3518"/>
        <v>10</v>
      </c>
      <c r="DF923" s="98">
        <f t="shared" si="3519"/>
        <v>10</v>
      </c>
      <c r="DG923" s="98">
        <f t="shared" si="3520"/>
        <v>10</v>
      </c>
      <c r="DH923" s="98">
        <f t="shared" si="3521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6">SUM(B200)</f>
        <v>0</v>
      </c>
      <c r="C924" s="788">
        <f t="shared" si="3536"/>
        <v>0</v>
      </c>
      <c r="D924" s="788">
        <f t="shared" si="3536"/>
        <v>0</v>
      </c>
      <c r="E924" s="788">
        <f t="shared" si="3536"/>
        <v>0</v>
      </c>
      <c r="F924" s="788">
        <f t="shared" si="3536"/>
        <v>0</v>
      </c>
      <c r="G924" s="788">
        <f t="shared" si="3536"/>
        <v>6000</v>
      </c>
      <c r="H924" s="788">
        <f t="shared" si="3536"/>
        <v>10000</v>
      </c>
      <c r="I924" s="788">
        <f t="shared" si="3536"/>
        <v>0</v>
      </c>
      <c r="J924" s="788">
        <f t="shared" si="3536"/>
        <v>0</v>
      </c>
      <c r="K924" s="788">
        <f t="shared" si="3536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7">SUM(T200)</f>
        <v>0</v>
      </c>
      <c r="U924" s="788">
        <f t="shared" si="3537"/>
        <v>0</v>
      </c>
      <c r="V924" s="788">
        <f t="shared" si="3537"/>
        <v>0</v>
      </c>
      <c r="W924" s="788">
        <f t="shared" si="3537"/>
        <v>0</v>
      </c>
      <c r="X924" s="788">
        <f t="shared" si="3537"/>
        <v>0</v>
      </c>
      <c r="Y924" s="788">
        <f t="shared" si="3537"/>
        <v>13000</v>
      </c>
      <c r="Z924" s="788">
        <f t="shared" si="3537"/>
        <v>6000</v>
      </c>
      <c r="AA924" s="788">
        <f t="shared" si="3537"/>
        <v>12000</v>
      </c>
      <c r="AB924" s="788">
        <f t="shared" si="3537"/>
        <v>0</v>
      </c>
      <c r="AC924" s="788">
        <f t="shared" si="3537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8">SUM(AL200)</f>
        <v>6500</v>
      </c>
      <c r="AM924" s="788">
        <f t="shared" si="3538"/>
        <v>0</v>
      </c>
      <c r="AN924" s="788">
        <f t="shared" si="3538"/>
        <v>0</v>
      </c>
      <c r="AO924" s="788">
        <f t="shared" si="3538"/>
        <v>5500</v>
      </c>
      <c r="AP924" s="788">
        <f t="shared" si="3538"/>
        <v>25000</v>
      </c>
      <c r="AQ924" s="788">
        <f t="shared" si="3538"/>
        <v>0</v>
      </c>
      <c r="AR924" s="788">
        <f t="shared" si="3538"/>
        <v>0</v>
      </c>
      <c r="AS924" s="788">
        <f t="shared" si="3538"/>
        <v>8000</v>
      </c>
      <c r="AT924" s="788">
        <f t="shared" si="3538"/>
        <v>18000</v>
      </c>
      <c r="AU924" s="788">
        <f t="shared" si="3538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9">SUM(BD200)</f>
        <v>0</v>
      </c>
      <c r="BE924" s="788">
        <f t="shared" si="3539"/>
        <v>0</v>
      </c>
      <c r="BF924" s="788">
        <f t="shared" si="3539"/>
        <v>0</v>
      </c>
      <c r="BG924" s="788">
        <f t="shared" si="3539"/>
        <v>0</v>
      </c>
      <c r="BH924" s="788">
        <f t="shared" si="3539"/>
        <v>0</v>
      </c>
      <c r="BI924" s="788">
        <f t="shared" si="3539"/>
        <v>0</v>
      </c>
      <c r="BJ924" s="788">
        <f t="shared" si="3539"/>
        <v>0</v>
      </c>
      <c r="BK924" s="788">
        <f t="shared" si="3539"/>
        <v>0</v>
      </c>
      <c r="BL924" s="788">
        <f t="shared" si="3539"/>
        <v>0</v>
      </c>
      <c r="BM924" s="788">
        <f t="shared" si="3539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6"/>
        <v>750</v>
      </c>
      <c r="CA924" s="588">
        <f t="shared" si="3497"/>
        <v>2250</v>
      </c>
      <c r="CB924" s="588">
        <f t="shared" si="3498"/>
        <v>4750</v>
      </c>
      <c r="CC924" s="588">
        <f t="shared" si="3499"/>
        <v>0</v>
      </c>
      <c r="CD924" s="1322">
        <f t="shared" si="3526"/>
        <v>0</v>
      </c>
      <c r="CE924" s="1323">
        <f t="shared" si="3527"/>
        <v>0</v>
      </c>
      <c r="CF924" s="1323">
        <f t="shared" si="3527"/>
        <v>0</v>
      </c>
      <c r="CG924" s="1323">
        <f t="shared" si="3527"/>
        <v>0</v>
      </c>
      <c r="CH924" s="1324">
        <f t="shared" si="3527"/>
        <v>0</v>
      </c>
      <c r="CI924" s="1323">
        <f t="shared" si="3527"/>
        <v>5500</v>
      </c>
      <c r="CJ924" s="1323">
        <f t="shared" si="3527"/>
        <v>6500</v>
      </c>
      <c r="CK924" s="1323">
        <f t="shared" si="3527"/>
        <v>8000</v>
      </c>
      <c r="CL924" s="1323">
        <f t="shared" si="3527"/>
        <v>18000</v>
      </c>
      <c r="CM924" s="1322">
        <f t="shared" si="3527"/>
        <v>25000</v>
      </c>
      <c r="CN924" s="539" t="str">
        <f t="shared" si="3501"/>
        <v/>
      </c>
      <c r="CO924" s="540" t="str">
        <f t="shared" si="3502"/>
        <v/>
      </c>
      <c r="CP924" s="541" t="str">
        <f t="shared" si="3503"/>
        <v/>
      </c>
      <c r="CQ924" s="541" t="str">
        <f t="shared" si="3504"/>
        <v/>
      </c>
      <c r="CR924" s="541">
        <f t="shared" si="3505"/>
        <v>0</v>
      </c>
      <c r="CS924" s="541">
        <f t="shared" si="3506"/>
        <v>0</v>
      </c>
      <c r="CT924" s="541">
        <f t="shared" si="3507"/>
        <v>0</v>
      </c>
      <c r="CU924" s="542">
        <f t="shared" si="3508"/>
        <v>0</v>
      </c>
      <c r="CV924" s="542">
        <f t="shared" si="3509"/>
        <v>0</v>
      </c>
      <c r="CW924" s="542">
        <f t="shared" si="3510"/>
        <v>0</v>
      </c>
      <c r="CX924" s="541">
        <f t="shared" si="3511"/>
        <v>0</v>
      </c>
      <c r="CY924" s="541">
        <f t="shared" si="3512"/>
        <v>0</v>
      </c>
      <c r="CZ924" s="541">
        <f t="shared" si="3513"/>
        <v>0</v>
      </c>
      <c r="DA924" s="541">
        <f t="shared" si="3514"/>
        <v>0</v>
      </c>
      <c r="DB924" s="541" t="str">
        <f t="shared" si="3515"/>
        <v/>
      </c>
      <c r="DC924" s="540" t="str">
        <f t="shared" si="3516"/>
        <v/>
      </c>
      <c r="DD924" s="539" t="str">
        <f t="shared" si="3517"/>
        <v/>
      </c>
      <c r="DE924" s="644">
        <f t="shared" si="3518"/>
        <v>10</v>
      </c>
      <c r="DF924" s="98">
        <f t="shared" si="3519"/>
        <v>10</v>
      </c>
      <c r="DG924" s="98">
        <f t="shared" si="3520"/>
        <v>10</v>
      </c>
      <c r="DH924" s="98">
        <f t="shared" si="3521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0">SUM(B204)</f>
        <v>0</v>
      </c>
      <c r="C925" s="788">
        <f t="shared" si="3540"/>
        <v>0</v>
      </c>
      <c r="D925" s="788">
        <f t="shared" si="3540"/>
        <v>0</v>
      </c>
      <c r="E925" s="788">
        <f t="shared" si="3540"/>
        <v>0</v>
      </c>
      <c r="F925" s="788">
        <f t="shared" si="3540"/>
        <v>0</v>
      </c>
      <c r="G925" s="788">
        <f t="shared" si="3540"/>
        <v>0</v>
      </c>
      <c r="H925" s="788">
        <f t="shared" si="3540"/>
        <v>0</v>
      </c>
      <c r="I925" s="788">
        <f t="shared" si="3540"/>
        <v>0</v>
      </c>
      <c r="J925" s="788">
        <f t="shared" si="3540"/>
        <v>0</v>
      </c>
      <c r="K925" s="788">
        <f t="shared" si="3540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1">SUM(T204)</f>
        <v>0</v>
      </c>
      <c r="U925" s="788">
        <f t="shared" si="3541"/>
        <v>0</v>
      </c>
      <c r="V925" s="788">
        <f t="shared" si="3541"/>
        <v>0</v>
      </c>
      <c r="W925" s="788">
        <f t="shared" si="3541"/>
        <v>0</v>
      </c>
      <c r="X925" s="788">
        <f t="shared" si="3541"/>
        <v>0</v>
      </c>
      <c r="Y925" s="788">
        <f t="shared" si="3541"/>
        <v>0</v>
      </c>
      <c r="Z925" s="788">
        <f t="shared" si="3541"/>
        <v>0</v>
      </c>
      <c r="AA925" s="788">
        <f t="shared" si="3541"/>
        <v>0</v>
      </c>
      <c r="AB925" s="788">
        <f t="shared" si="3541"/>
        <v>0</v>
      </c>
      <c r="AC925" s="788">
        <f t="shared" si="3541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2">SUM(AL204)</f>
        <v>0</v>
      </c>
      <c r="AM925" s="788">
        <f t="shared" si="3542"/>
        <v>0</v>
      </c>
      <c r="AN925" s="788">
        <f t="shared" si="3542"/>
        <v>0</v>
      </c>
      <c r="AO925" s="788">
        <f t="shared" si="3542"/>
        <v>0</v>
      </c>
      <c r="AP925" s="788">
        <f t="shared" si="3542"/>
        <v>0</v>
      </c>
      <c r="AQ925" s="788">
        <f t="shared" si="3542"/>
        <v>0</v>
      </c>
      <c r="AR925" s="788">
        <f t="shared" si="3542"/>
        <v>0</v>
      </c>
      <c r="AS925" s="788">
        <f t="shared" si="3542"/>
        <v>0</v>
      </c>
      <c r="AT925" s="788">
        <f t="shared" si="3542"/>
        <v>0</v>
      </c>
      <c r="AU925" s="788">
        <f t="shared" si="3542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3">SUM(BD204)</f>
        <v>0</v>
      </c>
      <c r="BE925" s="788">
        <f t="shared" si="3543"/>
        <v>0</v>
      </c>
      <c r="BF925" s="788">
        <f t="shared" si="3543"/>
        <v>0</v>
      </c>
      <c r="BG925" s="788">
        <f t="shared" si="3543"/>
        <v>0</v>
      </c>
      <c r="BH925" s="788">
        <f t="shared" si="3543"/>
        <v>0</v>
      </c>
      <c r="BI925" s="788">
        <f t="shared" si="3543"/>
        <v>0</v>
      </c>
      <c r="BJ925" s="788">
        <f t="shared" si="3543"/>
        <v>0</v>
      </c>
      <c r="BK925" s="788">
        <f t="shared" si="3543"/>
        <v>0</v>
      </c>
      <c r="BL925" s="788">
        <f t="shared" si="3543"/>
        <v>0</v>
      </c>
      <c r="BM925" s="788">
        <f t="shared" si="3543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6"/>
        <v>0</v>
      </c>
      <c r="CA925" s="588">
        <f t="shared" si="3497"/>
        <v>0</v>
      </c>
      <c r="CB925" s="588">
        <f t="shared" si="3498"/>
        <v>0</v>
      </c>
      <c r="CC925" s="588">
        <f t="shared" si="3499"/>
        <v>0</v>
      </c>
      <c r="CD925" s="1322">
        <f t="shared" si="3526"/>
        <v>0</v>
      </c>
      <c r="CE925" s="1323">
        <f t="shared" si="3527"/>
        <v>0</v>
      </c>
      <c r="CF925" s="1323">
        <f t="shared" si="3527"/>
        <v>0</v>
      </c>
      <c r="CG925" s="1323">
        <f t="shared" si="3527"/>
        <v>0</v>
      </c>
      <c r="CH925" s="1324">
        <f t="shared" si="3527"/>
        <v>0</v>
      </c>
      <c r="CI925" s="1323">
        <f t="shared" si="3527"/>
        <v>0</v>
      </c>
      <c r="CJ925" s="1323">
        <f t="shared" si="3527"/>
        <v>0</v>
      </c>
      <c r="CK925" s="1323">
        <f t="shared" si="3527"/>
        <v>0</v>
      </c>
      <c r="CL925" s="1323">
        <f t="shared" si="3527"/>
        <v>0</v>
      </c>
      <c r="CM925" s="1322">
        <f t="shared" si="3527"/>
        <v>0</v>
      </c>
      <c r="CN925" s="539" t="str">
        <f t="shared" si="3501"/>
        <v/>
      </c>
      <c r="CO925" s="540" t="str">
        <f t="shared" si="3502"/>
        <v/>
      </c>
      <c r="CP925" s="541" t="str">
        <f t="shared" si="3503"/>
        <v/>
      </c>
      <c r="CQ925" s="541" t="str">
        <f t="shared" si="3504"/>
        <v/>
      </c>
      <c r="CR925" s="541">
        <f t="shared" si="3505"/>
        <v>0</v>
      </c>
      <c r="CS925" s="541">
        <f t="shared" si="3506"/>
        <v>0</v>
      </c>
      <c r="CT925" s="541">
        <f t="shared" si="3507"/>
        <v>0</v>
      </c>
      <c r="CU925" s="542">
        <f t="shared" si="3508"/>
        <v>0</v>
      </c>
      <c r="CV925" s="542">
        <f t="shared" si="3509"/>
        <v>0</v>
      </c>
      <c r="CW925" s="542">
        <f t="shared" si="3510"/>
        <v>0</v>
      </c>
      <c r="CX925" s="541">
        <f t="shared" si="3511"/>
        <v>0</v>
      </c>
      <c r="CY925" s="541">
        <f t="shared" si="3512"/>
        <v>0</v>
      </c>
      <c r="CZ925" s="541">
        <f t="shared" si="3513"/>
        <v>0</v>
      </c>
      <c r="DA925" s="541">
        <f t="shared" si="3514"/>
        <v>0</v>
      </c>
      <c r="DB925" s="541" t="str">
        <f t="shared" si="3515"/>
        <v/>
      </c>
      <c r="DC925" s="540" t="str">
        <f t="shared" si="3516"/>
        <v/>
      </c>
      <c r="DD925" s="539" t="str">
        <f t="shared" si="3517"/>
        <v/>
      </c>
      <c r="DE925" s="644">
        <f t="shared" si="3518"/>
        <v>10</v>
      </c>
      <c r="DF925" s="98">
        <f t="shared" si="3519"/>
        <v>10</v>
      </c>
      <c r="DG925" s="98">
        <f t="shared" si="3520"/>
        <v>10</v>
      </c>
      <c r="DH925" s="98">
        <f t="shared" si="3521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4">SUM(B207)</f>
        <v>0</v>
      </c>
      <c r="C926" s="788">
        <f t="shared" si="3544"/>
        <v>1000</v>
      </c>
      <c r="D926" s="788">
        <f t="shared" si="3544"/>
        <v>0</v>
      </c>
      <c r="E926" s="788">
        <f t="shared" si="3544"/>
        <v>0</v>
      </c>
      <c r="F926" s="788">
        <f t="shared" si="3544"/>
        <v>0</v>
      </c>
      <c r="G926" s="788">
        <f t="shared" si="3544"/>
        <v>0</v>
      </c>
      <c r="H926" s="788">
        <f t="shared" si="3544"/>
        <v>1800</v>
      </c>
      <c r="I926" s="788">
        <f t="shared" si="3544"/>
        <v>0</v>
      </c>
      <c r="J926" s="788">
        <f t="shared" si="3544"/>
        <v>0</v>
      </c>
      <c r="K926" s="788">
        <f t="shared" si="3544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5">SUM(T207)</f>
        <v>0</v>
      </c>
      <c r="U926" s="788">
        <f t="shared" si="3545"/>
        <v>0</v>
      </c>
      <c r="V926" s="788">
        <f t="shared" si="3545"/>
        <v>1000</v>
      </c>
      <c r="W926" s="788">
        <f t="shared" si="3545"/>
        <v>0</v>
      </c>
      <c r="X926" s="788">
        <f t="shared" si="3545"/>
        <v>0</v>
      </c>
      <c r="Y926" s="788">
        <f t="shared" si="3545"/>
        <v>0</v>
      </c>
      <c r="Z926" s="788">
        <f t="shared" si="3545"/>
        <v>2800</v>
      </c>
      <c r="AA926" s="788">
        <f t="shared" si="3545"/>
        <v>1000</v>
      </c>
      <c r="AB926" s="788">
        <f t="shared" si="3545"/>
        <v>0</v>
      </c>
      <c r="AC926" s="788">
        <f t="shared" si="3545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6">SUM(AL207)</f>
        <v>1400</v>
      </c>
      <c r="AM926" s="788">
        <f t="shared" si="3546"/>
        <v>0</v>
      </c>
      <c r="AN926" s="788">
        <f t="shared" si="3546"/>
        <v>0</v>
      </c>
      <c r="AO926" s="788">
        <f t="shared" si="3546"/>
        <v>2250</v>
      </c>
      <c r="AP926" s="788">
        <f t="shared" si="3546"/>
        <v>3200</v>
      </c>
      <c r="AQ926" s="788">
        <f t="shared" si="3546"/>
        <v>800</v>
      </c>
      <c r="AR926" s="788">
        <f t="shared" si="3546"/>
        <v>0</v>
      </c>
      <c r="AS926" s="788">
        <f t="shared" si="3546"/>
        <v>1500</v>
      </c>
      <c r="AT926" s="788">
        <f t="shared" si="3546"/>
        <v>9000</v>
      </c>
      <c r="AU926" s="788">
        <f t="shared" si="3546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7">SUM(BD207)</f>
        <v>0</v>
      </c>
      <c r="BE926" s="788">
        <f t="shared" si="3547"/>
        <v>0</v>
      </c>
      <c r="BF926" s="788">
        <f t="shared" si="3547"/>
        <v>0</v>
      </c>
      <c r="BG926" s="788">
        <f t="shared" si="3547"/>
        <v>0</v>
      </c>
      <c r="BH926" s="788">
        <f t="shared" si="3547"/>
        <v>0</v>
      </c>
      <c r="BI926" s="788">
        <f t="shared" si="3547"/>
        <v>0</v>
      </c>
      <c r="BJ926" s="788">
        <f t="shared" si="3547"/>
        <v>0</v>
      </c>
      <c r="BK926" s="788">
        <f t="shared" si="3547"/>
        <v>0</v>
      </c>
      <c r="BL926" s="788">
        <f t="shared" si="3547"/>
        <v>0</v>
      </c>
      <c r="BM926" s="788">
        <f t="shared" si="3547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6"/>
        <v>125</v>
      </c>
      <c r="CA926" s="588">
        <f t="shared" si="3497"/>
        <v>250</v>
      </c>
      <c r="CB926" s="588">
        <f t="shared" si="3498"/>
        <v>1143.75</v>
      </c>
      <c r="CC926" s="588">
        <f t="shared" si="3499"/>
        <v>0</v>
      </c>
      <c r="CD926" s="1322">
        <f t="shared" si="3526"/>
        <v>0</v>
      </c>
      <c r="CE926" s="1323">
        <f t="shared" si="3527"/>
        <v>0</v>
      </c>
      <c r="CF926" s="1323">
        <f t="shared" si="3527"/>
        <v>0</v>
      </c>
      <c r="CG926" s="1323">
        <f t="shared" si="3527"/>
        <v>0</v>
      </c>
      <c r="CH926" s="1324">
        <f t="shared" si="3527"/>
        <v>800</v>
      </c>
      <c r="CI926" s="1323">
        <f t="shared" si="3527"/>
        <v>1400</v>
      </c>
      <c r="CJ926" s="1323">
        <f t="shared" si="3527"/>
        <v>1500</v>
      </c>
      <c r="CK926" s="1323">
        <f t="shared" si="3527"/>
        <v>2250</v>
      </c>
      <c r="CL926" s="1323">
        <f t="shared" si="3527"/>
        <v>3200</v>
      </c>
      <c r="CM926" s="1322">
        <f t="shared" si="3527"/>
        <v>9000</v>
      </c>
      <c r="CN926" s="539" t="str">
        <f t="shared" si="3501"/>
        <v/>
      </c>
      <c r="CO926" s="540" t="str">
        <f t="shared" si="3502"/>
        <v/>
      </c>
      <c r="CP926" s="541" t="str">
        <f t="shared" si="3503"/>
        <v/>
      </c>
      <c r="CQ926" s="541" t="str">
        <f t="shared" si="3504"/>
        <v/>
      </c>
      <c r="CR926" s="541">
        <f t="shared" si="3505"/>
        <v>0</v>
      </c>
      <c r="CS926" s="541">
        <f t="shared" si="3506"/>
        <v>0</v>
      </c>
      <c r="CT926" s="541">
        <f t="shared" si="3507"/>
        <v>0</v>
      </c>
      <c r="CU926" s="542">
        <f t="shared" si="3508"/>
        <v>0</v>
      </c>
      <c r="CV926" s="542">
        <f t="shared" si="3509"/>
        <v>0</v>
      </c>
      <c r="CW926" s="542">
        <f t="shared" si="3510"/>
        <v>0</v>
      </c>
      <c r="CX926" s="541">
        <f t="shared" si="3511"/>
        <v>0</v>
      </c>
      <c r="CY926" s="541">
        <f t="shared" si="3512"/>
        <v>0</v>
      </c>
      <c r="CZ926" s="541">
        <f t="shared" si="3513"/>
        <v>0</v>
      </c>
      <c r="DA926" s="541">
        <f t="shared" si="3514"/>
        <v>0</v>
      </c>
      <c r="DB926" s="541" t="str">
        <f t="shared" si="3515"/>
        <v/>
      </c>
      <c r="DC926" s="540" t="str">
        <f t="shared" si="3516"/>
        <v/>
      </c>
      <c r="DD926" s="539" t="str">
        <f t="shared" si="3517"/>
        <v/>
      </c>
      <c r="DE926" s="644">
        <f t="shared" si="3518"/>
        <v>10</v>
      </c>
      <c r="DF926" s="98">
        <f t="shared" si="3519"/>
        <v>10</v>
      </c>
      <c r="DG926" s="98">
        <f t="shared" si="3520"/>
        <v>10</v>
      </c>
      <c r="DH926" s="98">
        <f t="shared" si="3521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8">SUM(B210)</f>
        <v>0</v>
      </c>
      <c r="C927" s="788">
        <f t="shared" si="3548"/>
        <v>0</v>
      </c>
      <c r="D927" s="788">
        <f t="shared" si="3548"/>
        <v>0</v>
      </c>
      <c r="E927" s="788">
        <f t="shared" si="3548"/>
        <v>0</v>
      </c>
      <c r="F927" s="788">
        <f t="shared" si="3548"/>
        <v>0</v>
      </c>
      <c r="G927" s="788">
        <f t="shared" si="3548"/>
        <v>0</v>
      </c>
      <c r="H927" s="788">
        <f t="shared" si="3548"/>
        <v>0</v>
      </c>
      <c r="I927" s="788">
        <f t="shared" si="3548"/>
        <v>0</v>
      </c>
      <c r="J927" s="788">
        <f t="shared" si="3548"/>
        <v>0</v>
      </c>
      <c r="K927" s="788">
        <f t="shared" si="3548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9">SUM(T210)</f>
        <v>0</v>
      </c>
      <c r="U927" s="788">
        <f t="shared" si="3549"/>
        <v>0</v>
      </c>
      <c r="V927" s="788">
        <f t="shared" si="3549"/>
        <v>0</v>
      </c>
      <c r="W927" s="788">
        <f t="shared" si="3549"/>
        <v>0</v>
      </c>
      <c r="X927" s="788">
        <f t="shared" si="3549"/>
        <v>0</v>
      </c>
      <c r="Y927" s="788">
        <f t="shared" si="3549"/>
        <v>0</v>
      </c>
      <c r="Z927" s="788">
        <f t="shared" si="3549"/>
        <v>0</v>
      </c>
      <c r="AA927" s="788">
        <f t="shared" si="3549"/>
        <v>0</v>
      </c>
      <c r="AB927" s="788">
        <f t="shared" si="3549"/>
        <v>0</v>
      </c>
      <c r="AC927" s="788">
        <f t="shared" si="3549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0">SUM(AL210)</f>
        <v>0</v>
      </c>
      <c r="AM927" s="788">
        <f t="shared" si="3550"/>
        <v>0</v>
      </c>
      <c r="AN927" s="788">
        <f t="shared" si="3550"/>
        <v>0</v>
      </c>
      <c r="AO927" s="788">
        <f t="shared" si="3550"/>
        <v>0</v>
      </c>
      <c r="AP927" s="788">
        <f t="shared" si="3550"/>
        <v>0</v>
      </c>
      <c r="AQ927" s="788">
        <f t="shared" si="3550"/>
        <v>0</v>
      </c>
      <c r="AR927" s="788">
        <f t="shared" si="3550"/>
        <v>0</v>
      </c>
      <c r="AS927" s="788">
        <f t="shared" si="3550"/>
        <v>0</v>
      </c>
      <c r="AT927" s="788">
        <f t="shared" si="3550"/>
        <v>0</v>
      </c>
      <c r="AU927" s="788">
        <f t="shared" si="3550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1">SUM(BD210)</f>
        <v>0</v>
      </c>
      <c r="BE927" s="788">
        <f t="shared" si="3551"/>
        <v>0</v>
      </c>
      <c r="BF927" s="788">
        <f t="shared" si="3551"/>
        <v>0</v>
      </c>
      <c r="BG927" s="788">
        <f t="shared" si="3551"/>
        <v>0</v>
      </c>
      <c r="BH927" s="788">
        <f t="shared" si="3551"/>
        <v>0</v>
      </c>
      <c r="BI927" s="788">
        <f t="shared" si="3551"/>
        <v>0</v>
      </c>
      <c r="BJ927" s="788">
        <f t="shared" si="3551"/>
        <v>0</v>
      </c>
      <c r="BK927" s="788">
        <f t="shared" si="3551"/>
        <v>0</v>
      </c>
      <c r="BL927" s="788">
        <f t="shared" si="3551"/>
        <v>0</v>
      </c>
      <c r="BM927" s="788">
        <f t="shared" si="3551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6"/>
        <v>0</v>
      </c>
      <c r="CA927" s="588">
        <f t="shared" si="3497"/>
        <v>0</v>
      </c>
      <c r="CB927" s="588">
        <f t="shared" si="3498"/>
        <v>0</v>
      </c>
      <c r="CC927" s="588">
        <f t="shared" si="3499"/>
        <v>0</v>
      </c>
      <c r="CD927" s="1322">
        <f t="shared" si="3526"/>
        <v>0</v>
      </c>
      <c r="CE927" s="1323">
        <f t="shared" si="3527"/>
        <v>0</v>
      </c>
      <c r="CF927" s="1323">
        <f t="shared" si="3527"/>
        <v>0</v>
      </c>
      <c r="CG927" s="1323">
        <f t="shared" si="3527"/>
        <v>0</v>
      </c>
      <c r="CH927" s="1324">
        <f t="shared" si="3527"/>
        <v>0</v>
      </c>
      <c r="CI927" s="1323">
        <f t="shared" si="3527"/>
        <v>0</v>
      </c>
      <c r="CJ927" s="1323">
        <f t="shared" si="3527"/>
        <v>0</v>
      </c>
      <c r="CK927" s="1323">
        <f t="shared" si="3527"/>
        <v>0</v>
      </c>
      <c r="CL927" s="1323">
        <f t="shared" si="3527"/>
        <v>0</v>
      </c>
      <c r="CM927" s="1322">
        <f t="shared" si="3527"/>
        <v>0</v>
      </c>
      <c r="CN927" s="539" t="str">
        <f t="shared" si="3501"/>
        <v/>
      </c>
      <c r="CO927" s="540" t="str">
        <f t="shared" si="3502"/>
        <v/>
      </c>
      <c r="CP927" s="541" t="str">
        <f t="shared" si="3503"/>
        <v/>
      </c>
      <c r="CQ927" s="541" t="str">
        <f t="shared" si="3504"/>
        <v/>
      </c>
      <c r="CR927" s="541">
        <f t="shared" si="3505"/>
        <v>0</v>
      </c>
      <c r="CS927" s="541">
        <f t="shared" si="3506"/>
        <v>0</v>
      </c>
      <c r="CT927" s="541">
        <f t="shared" si="3507"/>
        <v>0</v>
      </c>
      <c r="CU927" s="542">
        <f t="shared" si="3508"/>
        <v>0</v>
      </c>
      <c r="CV927" s="542">
        <f t="shared" si="3509"/>
        <v>0</v>
      </c>
      <c r="CW927" s="542">
        <f t="shared" si="3510"/>
        <v>0</v>
      </c>
      <c r="CX927" s="541">
        <f t="shared" si="3511"/>
        <v>0</v>
      </c>
      <c r="CY927" s="541">
        <f t="shared" si="3512"/>
        <v>0</v>
      </c>
      <c r="CZ927" s="541">
        <f t="shared" si="3513"/>
        <v>0</v>
      </c>
      <c r="DA927" s="541">
        <f t="shared" si="3514"/>
        <v>0</v>
      </c>
      <c r="DB927" s="541" t="str">
        <f t="shared" si="3515"/>
        <v/>
      </c>
      <c r="DC927" s="540" t="str">
        <f t="shared" si="3516"/>
        <v/>
      </c>
      <c r="DD927" s="539" t="str">
        <f t="shared" si="3517"/>
        <v/>
      </c>
      <c r="DE927" s="644">
        <f t="shared" si="3518"/>
        <v>10</v>
      </c>
      <c r="DF927" s="98">
        <f t="shared" si="3519"/>
        <v>10</v>
      </c>
      <c r="DG927" s="98">
        <f t="shared" si="3520"/>
        <v>10</v>
      </c>
      <c r="DH927" s="98">
        <f t="shared" si="3521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2">SUM(B213)</f>
        <v>0</v>
      </c>
      <c r="C928" s="788">
        <f t="shared" si="3552"/>
        <v>0</v>
      </c>
      <c r="D928" s="788">
        <f t="shared" si="3552"/>
        <v>0</v>
      </c>
      <c r="E928" s="788">
        <f t="shared" si="3552"/>
        <v>0</v>
      </c>
      <c r="F928" s="788">
        <f t="shared" si="3552"/>
        <v>0</v>
      </c>
      <c r="G928" s="788">
        <f t="shared" si="3552"/>
        <v>0</v>
      </c>
      <c r="H928" s="788">
        <f t="shared" si="3552"/>
        <v>0</v>
      </c>
      <c r="I928" s="788">
        <f t="shared" si="3552"/>
        <v>0</v>
      </c>
      <c r="J928" s="788">
        <f t="shared" si="3552"/>
        <v>0</v>
      </c>
      <c r="K928" s="788">
        <f t="shared" si="3552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3">SUM(T213)</f>
        <v>0</v>
      </c>
      <c r="U928" s="788">
        <f t="shared" si="3553"/>
        <v>0</v>
      </c>
      <c r="V928" s="788">
        <f t="shared" si="3553"/>
        <v>0</v>
      </c>
      <c r="W928" s="788">
        <f t="shared" si="3553"/>
        <v>0</v>
      </c>
      <c r="X928" s="788">
        <f t="shared" si="3553"/>
        <v>0</v>
      </c>
      <c r="Y928" s="788">
        <f t="shared" si="3553"/>
        <v>0</v>
      </c>
      <c r="Z928" s="788">
        <f t="shared" si="3553"/>
        <v>0</v>
      </c>
      <c r="AA928" s="788">
        <f t="shared" si="3553"/>
        <v>0</v>
      </c>
      <c r="AB928" s="788">
        <f t="shared" si="3553"/>
        <v>0</v>
      </c>
      <c r="AC928" s="788">
        <f t="shared" si="3553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4">SUM(AL213)</f>
        <v>0</v>
      </c>
      <c r="AM928" s="788">
        <f t="shared" si="3554"/>
        <v>0</v>
      </c>
      <c r="AN928" s="788">
        <f t="shared" si="3554"/>
        <v>0</v>
      </c>
      <c r="AO928" s="788">
        <f t="shared" si="3554"/>
        <v>0</v>
      </c>
      <c r="AP928" s="788">
        <f t="shared" si="3554"/>
        <v>0</v>
      </c>
      <c r="AQ928" s="788">
        <f t="shared" si="3554"/>
        <v>0</v>
      </c>
      <c r="AR928" s="788">
        <f t="shared" si="3554"/>
        <v>0</v>
      </c>
      <c r="AS928" s="788">
        <f t="shared" si="3554"/>
        <v>3500</v>
      </c>
      <c r="AT928" s="788">
        <f t="shared" si="3554"/>
        <v>0</v>
      </c>
      <c r="AU928" s="788">
        <f t="shared" si="3554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5">SUM(BD213)</f>
        <v>0</v>
      </c>
      <c r="BE928" s="788">
        <f t="shared" si="3555"/>
        <v>0</v>
      </c>
      <c r="BF928" s="788">
        <f t="shared" si="3555"/>
        <v>0</v>
      </c>
      <c r="BG928" s="788">
        <f t="shared" si="3555"/>
        <v>0</v>
      </c>
      <c r="BH928" s="788">
        <f t="shared" si="3555"/>
        <v>0</v>
      </c>
      <c r="BI928" s="788">
        <f t="shared" si="3555"/>
        <v>0</v>
      </c>
      <c r="BJ928" s="788">
        <f t="shared" si="3555"/>
        <v>0</v>
      </c>
      <c r="BK928" s="788">
        <f t="shared" si="3555"/>
        <v>0</v>
      </c>
      <c r="BL928" s="788">
        <f t="shared" si="3555"/>
        <v>0</v>
      </c>
      <c r="BM928" s="788">
        <f t="shared" si="3555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6"/>
        <v>0</v>
      </c>
      <c r="CA928" s="588">
        <f t="shared" si="3497"/>
        <v>0</v>
      </c>
      <c r="CB928" s="588">
        <f t="shared" si="3498"/>
        <v>0</v>
      </c>
      <c r="CC928" s="588">
        <f t="shared" si="3499"/>
        <v>0</v>
      </c>
      <c r="CD928" s="1322">
        <f t="shared" si="3526"/>
        <v>0</v>
      </c>
      <c r="CE928" s="1323">
        <f t="shared" si="3527"/>
        <v>0</v>
      </c>
      <c r="CF928" s="1323">
        <f t="shared" si="3527"/>
        <v>0</v>
      </c>
      <c r="CG928" s="1323">
        <f t="shared" si="3527"/>
        <v>0</v>
      </c>
      <c r="CH928" s="1324">
        <f t="shared" si="3527"/>
        <v>0</v>
      </c>
      <c r="CI928" s="1323">
        <f t="shared" si="3527"/>
        <v>0</v>
      </c>
      <c r="CJ928" s="1323">
        <f t="shared" si="3527"/>
        <v>0</v>
      </c>
      <c r="CK928" s="1323">
        <f t="shared" si="3527"/>
        <v>0</v>
      </c>
      <c r="CL928" s="1323">
        <f t="shared" si="3527"/>
        <v>0</v>
      </c>
      <c r="CM928" s="1322">
        <f t="shared" si="3527"/>
        <v>3500</v>
      </c>
      <c r="CN928" s="539" t="str">
        <f t="shared" si="3501"/>
        <v/>
      </c>
      <c r="CO928" s="540" t="str">
        <f t="shared" si="3502"/>
        <v/>
      </c>
      <c r="CP928" s="541" t="str">
        <f t="shared" si="3503"/>
        <v/>
      </c>
      <c r="CQ928" s="541" t="str">
        <f t="shared" si="3504"/>
        <v/>
      </c>
      <c r="CR928" s="541">
        <f t="shared" si="3505"/>
        <v>0</v>
      </c>
      <c r="CS928" s="541">
        <f t="shared" si="3506"/>
        <v>0</v>
      </c>
      <c r="CT928" s="541">
        <f t="shared" si="3507"/>
        <v>0</v>
      </c>
      <c r="CU928" s="542">
        <f t="shared" si="3508"/>
        <v>0</v>
      </c>
      <c r="CV928" s="542">
        <f t="shared" si="3509"/>
        <v>0</v>
      </c>
      <c r="CW928" s="542">
        <f t="shared" si="3510"/>
        <v>0</v>
      </c>
      <c r="CX928" s="541">
        <f t="shared" si="3511"/>
        <v>0</v>
      </c>
      <c r="CY928" s="541">
        <f t="shared" si="3512"/>
        <v>0</v>
      </c>
      <c r="CZ928" s="541">
        <f t="shared" si="3513"/>
        <v>0</v>
      </c>
      <c r="DA928" s="541">
        <f t="shared" si="3514"/>
        <v>0</v>
      </c>
      <c r="DB928" s="541" t="str">
        <f t="shared" si="3515"/>
        <v/>
      </c>
      <c r="DC928" s="540" t="str">
        <f t="shared" si="3516"/>
        <v/>
      </c>
      <c r="DD928" s="539" t="str">
        <f t="shared" si="3517"/>
        <v/>
      </c>
      <c r="DE928" s="644">
        <f t="shared" si="3518"/>
        <v>10</v>
      </c>
      <c r="DF928" s="98">
        <f t="shared" si="3519"/>
        <v>10</v>
      </c>
      <c r="DG928" s="98">
        <f t="shared" si="3520"/>
        <v>10</v>
      </c>
      <c r="DH928" s="98">
        <f t="shared" si="3521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6">SUM(B217)</f>
        <v>0</v>
      </c>
      <c r="C929" s="788">
        <f t="shared" si="3556"/>
        <v>400</v>
      </c>
      <c r="D929" s="788">
        <f t="shared" si="3556"/>
        <v>0</v>
      </c>
      <c r="E929" s="788">
        <f t="shared" si="3556"/>
        <v>0</v>
      </c>
      <c r="F929" s="788">
        <f t="shared" si="3556"/>
        <v>0</v>
      </c>
      <c r="G929" s="788">
        <f t="shared" si="3556"/>
        <v>0</v>
      </c>
      <c r="H929" s="788">
        <f t="shared" si="3556"/>
        <v>90</v>
      </c>
      <c r="I929" s="788">
        <f t="shared" si="3556"/>
        <v>0</v>
      </c>
      <c r="J929" s="788">
        <f t="shared" si="3556"/>
        <v>0</v>
      </c>
      <c r="K929" s="788">
        <f t="shared" si="3556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7">SUM(T217)</f>
        <v>0</v>
      </c>
      <c r="U929" s="788">
        <f t="shared" si="3557"/>
        <v>0</v>
      </c>
      <c r="V929" s="788">
        <f t="shared" si="3557"/>
        <v>0</v>
      </c>
      <c r="W929" s="788">
        <f t="shared" si="3557"/>
        <v>0</v>
      </c>
      <c r="X929" s="788">
        <f t="shared" si="3557"/>
        <v>0</v>
      </c>
      <c r="Y929" s="788">
        <f t="shared" si="3557"/>
        <v>250</v>
      </c>
      <c r="Z929" s="788">
        <f t="shared" si="3557"/>
        <v>250</v>
      </c>
      <c r="AA929" s="788">
        <f t="shared" si="3557"/>
        <v>0</v>
      </c>
      <c r="AB929" s="788">
        <f t="shared" si="3557"/>
        <v>0</v>
      </c>
      <c r="AC929" s="788">
        <f t="shared" si="3557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8">SUM(AL217)</f>
        <v>500</v>
      </c>
      <c r="AM929" s="788">
        <f t="shared" si="3558"/>
        <v>0</v>
      </c>
      <c r="AN929" s="788">
        <f t="shared" si="3558"/>
        <v>0</v>
      </c>
      <c r="AO929" s="788">
        <f t="shared" si="3558"/>
        <v>0</v>
      </c>
      <c r="AP929" s="788">
        <f t="shared" si="3558"/>
        <v>250</v>
      </c>
      <c r="AQ929" s="788">
        <f t="shared" si="3558"/>
        <v>0</v>
      </c>
      <c r="AR929" s="788">
        <f t="shared" si="3558"/>
        <v>0</v>
      </c>
      <c r="AS929" s="788">
        <f t="shared" si="3558"/>
        <v>0</v>
      </c>
      <c r="AT929" s="788">
        <f t="shared" si="3558"/>
        <v>0</v>
      </c>
      <c r="AU929" s="788">
        <f t="shared" si="3558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9">SUM(BD217)</f>
        <v>0</v>
      </c>
      <c r="BE929" s="788">
        <f t="shared" si="3559"/>
        <v>0</v>
      </c>
      <c r="BF929" s="788">
        <f t="shared" si="3559"/>
        <v>0</v>
      </c>
      <c r="BG929" s="788">
        <f t="shared" si="3559"/>
        <v>0</v>
      </c>
      <c r="BH929" s="788">
        <f t="shared" si="3559"/>
        <v>0</v>
      </c>
      <c r="BI929" s="788">
        <f t="shared" si="3559"/>
        <v>0</v>
      </c>
      <c r="BJ929" s="788">
        <f t="shared" si="3559"/>
        <v>0</v>
      </c>
      <c r="BK929" s="788">
        <f t="shared" si="3559"/>
        <v>0</v>
      </c>
      <c r="BL929" s="788">
        <f t="shared" si="3559"/>
        <v>0</v>
      </c>
      <c r="BM929" s="788">
        <f t="shared" si="3559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6"/>
        <v>11.25</v>
      </c>
      <c r="CA929" s="588">
        <f t="shared" si="3497"/>
        <v>31.25</v>
      </c>
      <c r="CB929" s="588">
        <f t="shared" si="3498"/>
        <v>31.25</v>
      </c>
      <c r="CC929" s="588">
        <f t="shared" si="3499"/>
        <v>0</v>
      </c>
      <c r="CD929" s="1322">
        <f t="shared" si="3526"/>
        <v>0</v>
      </c>
      <c r="CE929" s="1323">
        <f t="shared" si="3527"/>
        <v>0</v>
      </c>
      <c r="CF929" s="1323">
        <f t="shared" si="3527"/>
        <v>0</v>
      </c>
      <c r="CG929" s="1323">
        <f t="shared" si="3527"/>
        <v>0</v>
      </c>
      <c r="CH929" s="1324">
        <f t="shared" si="3527"/>
        <v>0</v>
      </c>
      <c r="CI929" s="1323">
        <f t="shared" si="3527"/>
        <v>0</v>
      </c>
      <c r="CJ929" s="1323">
        <f t="shared" si="3527"/>
        <v>0</v>
      </c>
      <c r="CK929" s="1323">
        <f t="shared" si="3527"/>
        <v>0</v>
      </c>
      <c r="CL929" s="1323">
        <f t="shared" si="3527"/>
        <v>250</v>
      </c>
      <c r="CM929" s="1322">
        <f t="shared" si="3527"/>
        <v>500</v>
      </c>
      <c r="CN929" s="539" t="str">
        <f t="shared" si="3501"/>
        <v/>
      </c>
      <c r="CO929" s="540" t="str">
        <f t="shared" si="3502"/>
        <v/>
      </c>
      <c r="CP929" s="541" t="str">
        <f t="shared" si="3503"/>
        <v/>
      </c>
      <c r="CQ929" s="541" t="str">
        <f t="shared" si="3504"/>
        <v/>
      </c>
      <c r="CR929" s="541">
        <f t="shared" si="3505"/>
        <v>0</v>
      </c>
      <c r="CS929" s="541">
        <f t="shared" si="3506"/>
        <v>0</v>
      </c>
      <c r="CT929" s="541">
        <f t="shared" si="3507"/>
        <v>0</v>
      </c>
      <c r="CU929" s="542">
        <f t="shared" si="3508"/>
        <v>0</v>
      </c>
      <c r="CV929" s="542">
        <f t="shared" si="3509"/>
        <v>0</v>
      </c>
      <c r="CW929" s="542">
        <f t="shared" si="3510"/>
        <v>0</v>
      </c>
      <c r="CX929" s="541">
        <f t="shared" si="3511"/>
        <v>0</v>
      </c>
      <c r="CY929" s="541">
        <f t="shared" si="3512"/>
        <v>0</v>
      </c>
      <c r="CZ929" s="541">
        <f t="shared" si="3513"/>
        <v>0</v>
      </c>
      <c r="DA929" s="541">
        <f t="shared" si="3514"/>
        <v>0</v>
      </c>
      <c r="DB929" s="541" t="str">
        <f t="shared" si="3515"/>
        <v/>
      </c>
      <c r="DC929" s="540" t="str">
        <f t="shared" si="3516"/>
        <v/>
      </c>
      <c r="DD929" s="539" t="str">
        <f t="shared" si="3517"/>
        <v/>
      </c>
      <c r="DE929" s="644">
        <f t="shared" si="3518"/>
        <v>10</v>
      </c>
      <c r="DF929" s="98">
        <f t="shared" si="3519"/>
        <v>10</v>
      </c>
      <c r="DG929" s="98">
        <f t="shared" si="3520"/>
        <v>10</v>
      </c>
      <c r="DH929" s="98">
        <f t="shared" si="3521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0">SUM(B236)</f>
        <v>0</v>
      </c>
      <c r="C931" s="788">
        <f t="shared" si="3560"/>
        <v>0</v>
      </c>
      <c r="D931" s="788">
        <f t="shared" si="3560"/>
        <v>0</v>
      </c>
      <c r="E931" s="788">
        <f t="shared" si="3560"/>
        <v>0</v>
      </c>
      <c r="F931" s="788">
        <f t="shared" si="3560"/>
        <v>0</v>
      </c>
      <c r="G931" s="788">
        <f t="shared" si="3560"/>
        <v>0</v>
      </c>
      <c r="H931" s="788">
        <f t="shared" si="3560"/>
        <v>0</v>
      </c>
      <c r="I931" s="788">
        <f t="shared" si="3560"/>
        <v>0</v>
      </c>
      <c r="J931" s="788">
        <f t="shared" si="3560"/>
        <v>0</v>
      </c>
      <c r="K931" s="788">
        <f t="shared" si="3560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1">SUM(T236)</f>
        <v>0</v>
      </c>
      <c r="U931" s="788">
        <f t="shared" si="3561"/>
        <v>0</v>
      </c>
      <c r="V931" s="788">
        <f t="shared" si="3561"/>
        <v>0</v>
      </c>
      <c r="W931" s="788">
        <f t="shared" si="3561"/>
        <v>0</v>
      </c>
      <c r="X931" s="788">
        <f t="shared" si="3561"/>
        <v>0</v>
      </c>
      <c r="Y931" s="788">
        <f t="shared" si="3561"/>
        <v>0</v>
      </c>
      <c r="Z931" s="788">
        <f t="shared" si="3561"/>
        <v>0</v>
      </c>
      <c r="AA931" s="788">
        <f t="shared" si="3561"/>
        <v>0</v>
      </c>
      <c r="AB931" s="788">
        <f t="shared" si="3561"/>
        <v>0</v>
      </c>
      <c r="AC931" s="788">
        <f t="shared" si="3561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2">SUM(AL236)</f>
        <v>0</v>
      </c>
      <c r="AM931" s="788">
        <f t="shared" si="3562"/>
        <v>0</v>
      </c>
      <c r="AN931" s="788">
        <f t="shared" si="3562"/>
        <v>0</v>
      </c>
      <c r="AO931" s="788">
        <f t="shared" si="3562"/>
        <v>0</v>
      </c>
      <c r="AP931" s="788">
        <f t="shared" si="3562"/>
        <v>0</v>
      </c>
      <c r="AQ931" s="788">
        <f t="shared" si="3562"/>
        <v>0</v>
      </c>
      <c r="AR931" s="788">
        <f t="shared" si="3562"/>
        <v>0</v>
      </c>
      <c r="AS931" s="788">
        <f t="shared" si="3562"/>
        <v>0</v>
      </c>
      <c r="AT931" s="788">
        <f t="shared" si="3562"/>
        <v>0</v>
      </c>
      <c r="AU931" s="788">
        <f t="shared" si="3562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3">SUM(BD236)</f>
        <v>0</v>
      </c>
      <c r="BE931" s="788">
        <f t="shared" si="3563"/>
        <v>0</v>
      </c>
      <c r="BF931" s="788">
        <f t="shared" si="3563"/>
        <v>0</v>
      </c>
      <c r="BG931" s="788">
        <f t="shared" si="3563"/>
        <v>0</v>
      </c>
      <c r="BH931" s="788">
        <f t="shared" si="3563"/>
        <v>0</v>
      </c>
      <c r="BI931" s="788">
        <f t="shared" si="3563"/>
        <v>0</v>
      </c>
      <c r="BJ931" s="788">
        <f t="shared" si="3563"/>
        <v>0</v>
      </c>
      <c r="BK931" s="788">
        <f t="shared" si="3563"/>
        <v>0</v>
      </c>
      <c r="BL931" s="788">
        <f t="shared" si="3563"/>
        <v>0</v>
      </c>
      <c r="BM931" s="788">
        <f t="shared" si="3563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4">IF(DE931&lt;3,"",(SUM(B931:R931)-MIN(B931:R931)-MAX(B931:R931))/(DE931-2))</f>
        <v>0</v>
      </c>
      <c r="CA931" s="588">
        <f t="shared" ref="CA931:CA960" si="3565">IF(DF931&lt;3,"",(SUM(T931:AJ931)-MIN(T931:AJ931)-MAX(T931:AJ931))/(DF931-2))</f>
        <v>0</v>
      </c>
      <c r="CB931" s="588">
        <f t="shared" ref="CB931:CB960" si="3566">IF(DG931&lt;3,"",(SUM(AL931:BB931)-MIN(AL931:BB931)-MAX(AL931:BB931))/(DG931-2))</f>
        <v>0</v>
      </c>
      <c r="CC931" s="588">
        <f t="shared" ref="CC931:CC960" si="3567">IF(DH931&lt;3,"",(SUM(BD931:BT931)-MIN(BD931:BT931)-MAX(BD931:BT931))/(DH931-2))</f>
        <v>0</v>
      </c>
      <c r="CD931" s="1322">
        <f t="shared" ref="CD931:CM931" si="35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8"/>
        <v>0</v>
      </c>
      <c r="CF931" s="1323">
        <f t="shared" si="3568"/>
        <v>0</v>
      </c>
      <c r="CG931" s="1323">
        <f t="shared" si="3568"/>
        <v>0</v>
      </c>
      <c r="CH931" s="1324">
        <f t="shared" si="3568"/>
        <v>0</v>
      </c>
      <c r="CI931" s="1323">
        <f t="shared" si="3568"/>
        <v>0</v>
      </c>
      <c r="CJ931" s="1323">
        <f t="shared" si="3568"/>
        <v>0</v>
      </c>
      <c r="CK931" s="1323">
        <f t="shared" si="3568"/>
        <v>0</v>
      </c>
      <c r="CL931" s="1323">
        <f t="shared" si="3568"/>
        <v>0</v>
      </c>
      <c r="CM931" s="1322">
        <f t="shared" si="3568"/>
        <v>0</v>
      </c>
      <c r="CN931" s="539" t="str">
        <f t="shared" ref="CN931:CN960" si="3569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0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6">COUNT(B931:R931)</f>
        <v>10</v>
      </c>
      <c r="DF931" s="98">
        <f t="shared" ref="DF931:DF960" si="3587">COUNT(T931:AJ931)</f>
        <v>10</v>
      </c>
      <c r="DG931" s="98">
        <f t="shared" ref="DG931:DG960" si="3588">COUNT(AL931:BB931)</f>
        <v>10</v>
      </c>
      <c r="DH931" s="98">
        <f t="shared" ref="DH931:DH960" si="3589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0">SUM(B241)</f>
        <v>150</v>
      </c>
      <c r="C932" s="788">
        <f t="shared" si="3590"/>
        <v>0</v>
      </c>
      <c r="D932" s="788">
        <f t="shared" si="3590"/>
        <v>0</v>
      </c>
      <c r="E932" s="788">
        <f t="shared" si="3590"/>
        <v>200</v>
      </c>
      <c r="F932" s="788">
        <f t="shared" si="3590"/>
        <v>0</v>
      </c>
      <c r="G932" s="788">
        <f t="shared" si="3590"/>
        <v>300</v>
      </c>
      <c r="H932" s="788">
        <f t="shared" si="3590"/>
        <v>0</v>
      </c>
      <c r="I932" s="788">
        <f t="shared" si="3590"/>
        <v>0</v>
      </c>
      <c r="J932" s="788">
        <f t="shared" si="3590"/>
        <v>0</v>
      </c>
      <c r="K932" s="788">
        <f t="shared" si="3590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1">SUM(T241)</f>
        <v>0</v>
      </c>
      <c r="U932" s="788">
        <f t="shared" si="3591"/>
        <v>0</v>
      </c>
      <c r="V932" s="788">
        <f t="shared" si="3591"/>
        <v>0</v>
      </c>
      <c r="W932" s="788">
        <f t="shared" si="3591"/>
        <v>600</v>
      </c>
      <c r="X932" s="788">
        <f t="shared" si="3591"/>
        <v>0</v>
      </c>
      <c r="Y932" s="788">
        <f t="shared" si="3591"/>
        <v>200</v>
      </c>
      <c r="Z932" s="788">
        <f t="shared" si="3591"/>
        <v>300</v>
      </c>
      <c r="AA932" s="788">
        <f t="shared" si="3591"/>
        <v>0</v>
      </c>
      <c r="AB932" s="788">
        <f t="shared" si="3591"/>
        <v>0</v>
      </c>
      <c r="AC932" s="788">
        <f t="shared" si="3591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2">SUM(AL241)</f>
        <v>0</v>
      </c>
      <c r="AM932" s="788">
        <f t="shared" si="3592"/>
        <v>0</v>
      </c>
      <c r="AN932" s="788">
        <f t="shared" si="3592"/>
        <v>0</v>
      </c>
      <c r="AO932" s="788">
        <f t="shared" si="3592"/>
        <v>0</v>
      </c>
      <c r="AP932" s="788">
        <f t="shared" si="3592"/>
        <v>0</v>
      </c>
      <c r="AQ932" s="788">
        <f t="shared" si="3592"/>
        <v>0</v>
      </c>
      <c r="AR932" s="788">
        <f t="shared" si="3592"/>
        <v>0</v>
      </c>
      <c r="AS932" s="788">
        <f t="shared" si="3592"/>
        <v>100</v>
      </c>
      <c r="AT932" s="788">
        <f t="shared" si="3592"/>
        <v>200</v>
      </c>
      <c r="AU932" s="788">
        <f t="shared" si="3592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3">SUM(BD241)</f>
        <v>0</v>
      </c>
      <c r="BE932" s="788">
        <f t="shared" si="3593"/>
        <v>0</v>
      </c>
      <c r="BF932" s="788">
        <f t="shared" si="3593"/>
        <v>0</v>
      </c>
      <c r="BG932" s="788">
        <f t="shared" si="3593"/>
        <v>0</v>
      </c>
      <c r="BH932" s="788">
        <f t="shared" si="3593"/>
        <v>0</v>
      </c>
      <c r="BI932" s="788">
        <f t="shared" si="3593"/>
        <v>0</v>
      </c>
      <c r="BJ932" s="788">
        <f t="shared" si="3593"/>
        <v>0</v>
      </c>
      <c r="BK932" s="788">
        <f t="shared" si="3593"/>
        <v>0</v>
      </c>
      <c r="BL932" s="788">
        <f t="shared" si="3593"/>
        <v>0</v>
      </c>
      <c r="BM932" s="788">
        <f t="shared" si="3593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4"/>
        <v>43.75</v>
      </c>
      <c r="CA932" s="588">
        <f t="shared" si="3565"/>
        <v>62.5</v>
      </c>
      <c r="CB932" s="588">
        <f t="shared" si="3566"/>
        <v>12.5</v>
      </c>
      <c r="CC932" s="588">
        <f t="shared" si="3567"/>
        <v>0</v>
      </c>
      <c r="CD932" s="1322">
        <f t="shared" ref="CD932:CD960" si="359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5"/>
        <v>0</v>
      </c>
      <c r="CG932" s="1323">
        <f t="shared" si="3595"/>
        <v>0</v>
      </c>
      <c r="CH932" s="1324">
        <f t="shared" si="3595"/>
        <v>0</v>
      </c>
      <c r="CI932" s="1323">
        <f t="shared" si="3595"/>
        <v>0</v>
      </c>
      <c r="CJ932" s="1323">
        <f t="shared" si="3595"/>
        <v>0</v>
      </c>
      <c r="CK932" s="1323">
        <f t="shared" si="3595"/>
        <v>0</v>
      </c>
      <c r="CL932" s="1323">
        <f t="shared" si="3595"/>
        <v>100</v>
      </c>
      <c r="CM932" s="1322">
        <f t="shared" si="3595"/>
        <v>200</v>
      </c>
      <c r="CN932" s="539" t="str">
        <f t="shared" si="3569"/>
        <v/>
      </c>
      <c r="CO932" s="540" t="str">
        <f t="shared" si="3570"/>
        <v/>
      </c>
      <c r="CP932" s="541" t="str">
        <f t="shared" si="3571"/>
        <v/>
      </c>
      <c r="CQ932" s="541" t="str">
        <f t="shared" si="3572"/>
        <v/>
      </c>
      <c r="CR932" s="541">
        <f t="shared" si="3573"/>
        <v>0</v>
      </c>
      <c r="CS932" s="541">
        <f t="shared" si="3574"/>
        <v>0</v>
      </c>
      <c r="CT932" s="541">
        <f t="shared" si="3575"/>
        <v>0</v>
      </c>
      <c r="CU932" s="542">
        <f t="shared" si="3576"/>
        <v>0</v>
      </c>
      <c r="CV932" s="542">
        <f t="shared" si="3577"/>
        <v>0</v>
      </c>
      <c r="CW932" s="542">
        <f t="shared" si="3578"/>
        <v>0</v>
      </c>
      <c r="CX932" s="541">
        <f t="shared" si="3579"/>
        <v>0</v>
      </c>
      <c r="CY932" s="541">
        <f t="shared" si="3580"/>
        <v>0</v>
      </c>
      <c r="CZ932" s="541">
        <f t="shared" si="3581"/>
        <v>0</v>
      </c>
      <c r="DA932" s="541">
        <f t="shared" si="3582"/>
        <v>0</v>
      </c>
      <c r="DB932" s="541" t="str">
        <f t="shared" si="3583"/>
        <v/>
      </c>
      <c r="DC932" s="540" t="str">
        <f t="shared" si="3584"/>
        <v/>
      </c>
      <c r="DD932" s="539" t="str">
        <f t="shared" si="3585"/>
        <v/>
      </c>
      <c r="DE932" s="644">
        <f t="shared" si="3586"/>
        <v>10</v>
      </c>
      <c r="DF932" s="98">
        <f t="shared" si="3587"/>
        <v>10</v>
      </c>
      <c r="DG932" s="98">
        <f t="shared" si="3588"/>
        <v>10</v>
      </c>
      <c r="DH932" s="98">
        <f t="shared" si="3589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6">SUM(B248)</f>
        <v>0</v>
      </c>
      <c r="C933" s="788">
        <f t="shared" si="3596"/>
        <v>0</v>
      </c>
      <c r="D933" s="788">
        <f t="shared" si="3596"/>
        <v>0</v>
      </c>
      <c r="E933" s="788">
        <f t="shared" si="3596"/>
        <v>0</v>
      </c>
      <c r="F933" s="788">
        <f t="shared" si="3596"/>
        <v>0</v>
      </c>
      <c r="G933" s="788">
        <f t="shared" si="3596"/>
        <v>0</v>
      </c>
      <c r="H933" s="788">
        <f t="shared" si="3596"/>
        <v>0</v>
      </c>
      <c r="I933" s="788">
        <f t="shared" si="3596"/>
        <v>0</v>
      </c>
      <c r="J933" s="788">
        <f t="shared" si="3596"/>
        <v>0</v>
      </c>
      <c r="K933" s="788">
        <f t="shared" si="3596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7">SUM(T248)</f>
        <v>0</v>
      </c>
      <c r="U933" s="788">
        <f t="shared" si="3597"/>
        <v>0</v>
      </c>
      <c r="V933" s="788">
        <f t="shared" si="3597"/>
        <v>0</v>
      </c>
      <c r="W933" s="788">
        <f t="shared" si="3597"/>
        <v>0</v>
      </c>
      <c r="X933" s="788">
        <f t="shared" si="3597"/>
        <v>0</v>
      </c>
      <c r="Y933" s="788">
        <f t="shared" si="3597"/>
        <v>0</v>
      </c>
      <c r="Z933" s="788">
        <f t="shared" si="3597"/>
        <v>0</v>
      </c>
      <c r="AA933" s="788">
        <f t="shared" si="3597"/>
        <v>0</v>
      </c>
      <c r="AB933" s="788">
        <f t="shared" si="3597"/>
        <v>0</v>
      </c>
      <c r="AC933" s="788">
        <f t="shared" si="3597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8">SUM(AL248)</f>
        <v>0</v>
      </c>
      <c r="AM933" s="788">
        <f t="shared" si="3598"/>
        <v>0</v>
      </c>
      <c r="AN933" s="788">
        <f t="shared" si="3598"/>
        <v>0</v>
      </c>
      <c r="AO933" s="788">
        <f t="shared" si="3598"/>
        <v>0</v>
      </c>
      <c r="AP933" s="788">
        <f t="shared" si="3598"/>
        <v>0</v>
      </c>
      <c r="AQ933" s="788">
        <f t="shared" si="3598"/>
        <v>0</v>
      </c>
      <c r="AR933" s="788">
        <f t="shared" si="3598"/>
        <v>0</v>
      </c>
      <c r="AS933" s="788">
        <f t="shared" si="3598"/>
        <v>100</v>
      </c>
      <c r="AT933" s="788">
        <f t="shared" si="3598"/>
        <v>40</v>
      </c>
      <c r="AU933" s="788">
        <f t="shared" si="3598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9">SUM(BD248)</f>
        <v>0</v>
      </c>
      <c r="BE933" s="788">
        <f t="shared" si="3599"/>
        <v>0</v>
      </c>
      <c r="BF933" s="788">
        <f t="shared" si="3599"/>
        <v>0</v>
      </c>
      <c r="BG933" s="788">
        <f t="shared" si="3599"/>
        <v>0</v>
      </c>
      <c r="BH933" s="788">
        <f t="shared" si="3599"/>
        <v>0</v>
      </c>
      <c r="BI933" s="788">
        <f t="shared" si="3599"/>
        <v>0</v>
      </c>
      <c r="BJ933" s="788">
        <f t="shared" si="3599"/>
        <v>0</v>
      </c>
      <c r="BK933" s="788">
        <f t="shared" si="3599"/>
        <v>0</v>
      </c>
      <c r="BL933" s="788">
        <f t="shared" si="3599"/>
        <v>0</v>
      </c>
      <c r="BM933" s="788">
        <f t="shared" si="3599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4"/>
        <v>0</v>
      </c>
      <c r="CA933" s="588">
        <f t="shared" si="3565"/>
        <v>0</v>
      </c>
      <c r="CB933" s="588">
        <f t="shared" si="3566"/>
        <v>5</v>
      </c>
      <c r="CC933" s="588">
        <f t="shared" si="3567"/>
        <v>0</v>
      </c>
      <c r="CD933" s="1322">
        <f t="shared" si="3594"/>
        <v>0</v>
      </c>
      <c r="CE933" s="1323">
        <f t="shared" si="3595"/>
        <v>0</v>
      </c>
      <c r="CF933" s="1323">
        <f t="shared" si="3595"/>
        <v>0</v>
      </c>
      <c r="CG933" s="1323">
        <f t="shared" si="3595"/>
        <v>0</v>
      </c>
      <c r="CH933" s="1324">
        <f t="shared" si="3595"/>
        <v>0</v>
      </c>
      <c r="CI933" s="1323">
        <f t="shared" si="3595"/>
        <v>0</v>
      </c>
      <c r="CJ933" s="1323">
        <f t="shared" si="3595"/>
        <v>0</v>
      </c>
      <c r="CK933" s="1323">
        <f t="shared" si="3595"/>
        <v>0</v>
      </c>
      <c r="CL933" s="1323">
        <f t="shared" si="3595"/>
        <v>40</v>
      </c>
      <c r="CM933" s="1322">
        <f t="shared" si="3595"/>
        <v>100</v>
      </c>
      <c r="CN933" s="539" t="str">
        <f t="shared" si="3569"/>
        <v/>
      </c>
      <c r="CO933" s="540" t="str">
        <f t="shared" si="3570"/>
        <v/>
      </c>
      <c r="CP933" s="541" t="str">
        <f t="shared" si="3571"/>
        <v/>
      </c>
      <c r="CQ933" s="541" t="str">
        <f t="shared" si="3572"/>
        <v/>
      </c>
      <c r="CR933" s="541">
        <f t="shared" si="3573"/>
        <v>0</v>
      </c>
      <c r="CS933" s="541">
        <f t="shared" si="3574"/>
        <v>0</v>
      </c>
      <c r="CT933" s="541">
        <f t="shared" si="3575"/>
        <v>0</v>
      </c>
      <c r="CU933" s="542">
        <f t="shared" si="3576"/>
        <v>0</v>
      </c>
      <c r="CV933" s="542">
        <f t="shared" si="3577"/>
        <v>0</v>
      </c>
      <c r="CW933" s="542">
        <f t="shared" si="3578"/>
        <v>0</v>
      </c>
      <c r="CX933" s="541">
        <f t="shared" si="3579"/>
        <v>0</v>
      </c>
      <c r="CY933" s="541">
        <f t="shared" si="3580"/>
        <v>0</v>
      </c>
      <c r="CZ933" s="541">
        <f t="shared" si="3581"/>
        <v>0</v>
      </c>
      <c r="DA933" s="541">
        <f t="shared" si="3582"/>
        <v>0</v>
      </c>
      <c r="DB933" s="541" t="str">
        <f t="shared" si="3583"/>
        <v/>
      </c>
      <c r="DC933" s="540" t="str">
        <f t="shared" si="3584"/>
        <v/>
      </c>
      <c r="DD933" s="539" t="str">
        <f t="shared" si="3585"/>
        <v/>
      </c>
      <c r="DE933" s="644">
        <f t="shared" si="3586"/>
        <v>10</v>
      </c>
      <c r="DF933" s="98">
        <f t="shared" si="3587"/>
        <v>10</v>
      </c>
      <c r="DG933" s="98">
        <f t="shared" si="3588"/>
        <v>10</v>
      </c>
      <c r="DH933" s="98">
        <f t="shared" si="3589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0">SUM(B255)</f>
        <v>0</v>
      </c>
      <c r="C934" s="788">
        <f t="shared" si="3600"/>
        <v>0</v>
      </c>
      <c r="D934" s="788">
        <f t="shared" si="3600"/>
        <v>0</v>
      </c>
      <c r="E934" s="788">
        <f t="shared" si="3600"/>
        <v>0</v>
      </c>
      <c r="F934" s="788">
        <f t="shared" si="3600"/>
        <v>0</v>
      </c>
      <c r="G934" s="788">
        <f t="shared" si="3600"/>
        <v>0</v>
      </c>
      <c r="H934" s="788">
        <f t="shared" si="3600"/>
        <v>0</v>
      </c>
      <c r="I934" s="788">
        <f t="shared" si="3600"/>
        <v>0</v>
      </c>
      <c r="J934" s="788">
        <f t="shared" si="3600"/>
        <v>0</v>
      </c>
      <c r="K934" s="788">
        <f t="shared" si="3600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1">SUM(T255)</f>
        <v>0</v>
      </c>
      <c r="U934" s="788">
        <f t="shared" si="3601"/>
        <v>0</v>
      </c>
      <c r="V934" s="788">
        <f t="shared" si="3601"/>
        <v>0</v>
      </c>
      <c r="W934" s="788">
        <f t="shared" si="3601"/>
        <v>0</v>
      </c>
      <c r="X934" s="788">
        <f t="shared" si="3601"/>
        <v>0</v>
      </c>
      <c r="Y934" s="788">
        <f t="shared" si="3601"/>
        <v>0</v>
      </c>
      <c r="Z934" s="788">
        <f t="shared" si="3601"/>
        <v>0</v>
      </c>
      <c r="AA934" s="788">
        <f t="shared" si="3601"/>
        <v>0</v>
      </c>
      <c r="AB934" s="788">
        <f t="shared" si="3601"/>
        <v>0</v>
      </c>
      <c r="AC934" s="788">
        <f t="shared" si="3601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2">SUM(AL255)</f>
        <v>0</v>
      </c>
      <c r="AM934" s="788">
        <f t="shared" si="3602"/>
        <v>0</v>
      </c>
      <c r="AN934" s="788">
        <f t="shared" si="3602"/>
        <v>0</v>
      </c>
      <c r="AO934" s="788">
        <f t="shared" si="3602"/>
        <v>0</v>
      </c>
      <c r="AP934" s="788">
        <f t="shared" si="3602"/>
        <v>0</v>
      </c>
      <c r="AQ934" s="788">
        <f t="shared" si="3602"/>
        <v>0</v>
      </c>
      <c r="AR934" s="788">
        <f t="shared" si="3602"/>
        <v>0</v>
      </c>
      <c r="AS934" s="788">
        <f t="shared" si="3602"/>
        <v>0</v>
      </c>
      <c r="AT934" s="788">
        <f t="shared" si="3602"/>
        <v>0</v>
      </c>
      <c r="AU934" s="788">
        <f t="shared" si="3602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3">SUM(BD255)</f>
        <v>0</v>
      </c>
      <c r="BE934" s="788">
        <f t="shared" si="3603"/>
        <v>0</v>
      </c>
      <c r="BF934" s="788">
        <f t="shared" si="3603"/>
        <v>0</v>
      </c>
      <c r="BG934" s="788">
        <f t="shared" si="3603"/>
        <v>0</v>
      </c>
      <c r="BH934" s="788">
        <f t="shared" si="3603"/>
        <v>0</v>
      </c>
      <c r="BI934" s="788">
        <f t="shared" si="3603"/>
        <v>0</v>
      </c>
      <c r="BJ934" s="788">
        <f t="shared" si="3603"/>
        <v>0</v>
      </c>
      <c r="BK934" s="788">
        <f t="shared" si="3603"/>
        <v>0</v>
      </c>
      <c r="BL934" s="788">
        <f t="shared" si="3603"/>
        <v>0</v>
      </c>
      <c r="BM934" s="788">
        <f t="shared" si="3603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4"/>
        <v>0</v>
      </c>
      <c r="CA934" s="588">
        <f t="shared" si="3565"/>
        <v>0</v>
      </c>
      <c r="CB934" s="588">
        <f t="shared" si="3566"/>
        <v>0</v>
      </c>
      <c r="CC934" s="588">
        <f t="shared" si="3567"/>
        <v>0</v>
      </c>
      <c r="CD934" s="1322">
        <f t="shared" si="3594"/>
        <v>0</v>
      </c>
      <c r="CE934" s="1323">
        <f t="shared" si="3595"/>
        <v>0</v>
      </c>
      <c r="CF934" s="1323">
        <f t="shared" si="3595"/>
        <v>0</v>
      </c>
      <c r="CG934" s="1323">
        <f t="shared" si="3595"/>
        <v>0</v>
      </c>
      <c r="CH934" s="1324">
        <f t="shared" si="3595"/>
        <v>0</v>
      </c>
      <c r="CI934" s="1323">
        <f t="shared" si="3595"/>
        <v>0</v>
      </c>
      <c r="CJ934" s="1323">
        <f t="shared" si="3595"/>
        <v>0</v>
      </c>
      <c r="CK934" s="1323">
        <f t="shared" si="3595"/>
        <v>0</v>
      </c>
      <c r="CL934" s="1323">
        <f t="shared" si="3595"/>
        <v>0</v>
      </c>
      <c r="CM934" s="1322">
        <f t="shared" si="3595"/>
        <v>0</v>
      </c>
      <c r="CN934" s="539" t="str">
        <f t="shared" si="3569"/>
        <v/>
      </c>
      <c r="CO934" s="540" t="str">
        <f t="shared" si="3570"/>
        <v/>
      </c>
      <c r="CP934" s="541" t="str">
        <f t="shared" si="3571"/>
        <v/>
      </c>
      <c r="CQ934" s="541" t="str">
        <f t="shared" si="3572"/>
        <v/>
      </c>
      <c r="CR934" s="541">
        <f t="shared" si="3573"/>
        <v>0</v>
      </c>
      <c r="CS934" s="541">
        <f t="shared" si="3574"/>
        <v>0</v>
      </c>
      <c r="CT934" s="541">
        <f t="shared" si="3575"/>
        <v>0</v>
      </c>
      <c r="CU934" s="542">
        <f t="shared" si="3576"/>
        <v>0</v>
      </c>
      <c r="CV934" s="542">
        <f t="shared" si="3577"/>
        <v>0</v>
      </c>
      <c r="CW934" s="542">
        <f t="shared" si="3578"/>
        <v>0</v>
      </c>
      <c r="CX934" s="541">
        <f t="shared" si="3579"/>
        <v>0</v>
      </c>
      <c r="CY934" s="541">
        <f t="shared" si="3580"/>
        <v>0</v>
      </c>
      <c r="CZ934" s="541">
        <f t="shared" si="3581"/>
        <v>0</v>
      </c>
      <c r="DA934" s="541">
        <f t="shared" si="3582"/>
        <v>0</v>
      </c>
      <c r="DB934" s="541" t="str">
        <f t="shared" si="3583"/>
        <v/>
      </c>
      <c r="DC934" s="540" t="str">
        <f t="shared" si="3584"/>
        <v/>
      </c>
      <c r="DD934" s="539" t="str">
        <f t="shared" si="3585"/>
        <v/>
      </c>
      <c r="DE934" s="644">
        <f t="shared" si="3586"/>
        <v>10</v>
      </c>
      <c r="DF934" s="98">
        <f t="shared" si="3587"/>
        <v>10</v>
      </c>
      <c r="DG934" s="98">
        <f t="shared" si="3588"/>
        <v>10</v>
      </c>
      <c r="DH934" s="98">
        <f t="shared" si="3589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4">SUM(B262)</f>
        <v>0</v>
      </c>
      <c r="C935" s="788">
        <f t="shared" si="3604"/>
        <v>0</v>
      </c>
      <c r="D935" s="788">
        <f t="shared" si="3604"/>
        <v>0</v>
      </c>
      <c r="E935" s="788">
        <f t="shared" si="3604"/>
        <v>0</v>
      </c>
      <c r="F935" s="788">
        <f t="shared" si="3604"/>
        <v>0</v>
      </c>
      <c r="G935" s="788">
        <f t="shared" si="3604"/>
        <v>0</v>
      </c>
      <c r="H935" s="788">
        <f t="shared" si="3604"/>
        <v>0</v>
      </c>
      <c r="I935" s="788">
        <f t="shared" si="3604"/>
        <v>0</v>
      </c>
      <c r="J935" s="788">
        <f t="shared" si="3604"/>
        <v>0</v>
      </c>
      <c r="K935" s="788">
        <f t="shared" si="3604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5">SUM(T262)</f>
        <v>0</v>
      </c>
      <c r="U935" s="788">
        <f t="shared" si="3605"/>
        <v>0</v>
      </c>
      <c r="V935" s="788">
        <f t="shared" si="3605"/>
        <v>0</v>
      </c>
      <c r="W935" s="788">
        <f t="shared" si="3605"/>
        <v>0</v>
      </c>
      <c r="X935" s="788">
        <f t="shared" si="3605"/>
        <v>0</v>
      </c>
      <c r="Y935" s="788">
        <f t="shared" si="3605"/>
        <v>0</v>
      </c>
      <c r="Z935" s="788">
        <f t="shared" si="3605"/>
        <v>0</v>
      </c>
      <c r="AA935" s="788">
        <f t="shared" si="3605"/>
        <v>0</v>
      </c>
      <c r="AB935" s="788">
        <f t="shared" si="3605"/>
        <v>0</v>
      </c>
      <c r="AC935" s="788">
        <f t="shared" si="3605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6">SUM(AL262)</f>
        <v>0</v>
      </c>
      <c r="AM935" s="788">
        <f t="shared" si="3606"/>
        <v>0</v>
      </c>
      <c r="AN935" s="788">
        <f t="shared" si="3606"/>
        <v>0</v>
      </c>
      <c r="AO935" s="788">
        <f t="shared" si="3606"/>
        <v>0</v>
      </c>
      <c r="AP935" s="788">
        <f t="shared" si="3606"/>
        <v>0</v>
      </c>
      <c r="AQ935" s="788">
        <f t="shared" si="3606"/>
        <v>0</v>
      </c>
      <c r="AR935" s="788">
        <f t="shared" si="3606"/>
        <v>0</v>
      </c>
      <c r="AS935" s="788">
        <f t="shared" si="3606"/>
        <v>0</v>
      </c>
      <c r="AT935" s="788">
        <f t="shared" si="3606"/>
        <v>0</v>
      </c>
      <c r="AU935" s="788">
        <f t="shared" si="3606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7">SUM(BD262)</f>
        <v>0</v>
      </c>
      <c r="BE935" s="788">
        <f t="shared" si="3607"/>
        <v>0</v>
      </c>
      <c r="BF935" s="788">
        <f t="shared" si="3607"/>
        <v>0</v>
      </c>
      <c r="BG935" s="788">
        <f t="shared" si="3607"/>
        <v>0</v>
      </c>
      <c r="BH935" s="788">
        <f t="shared" si="3607"/>
        <v>0</v>
      </c>
      <c r="BI935" s="788">
        <f t="shared" si="3607"/>
        <v>0</v>
      </c>
      <c r="BJ935" s="788">
        <f t="shared" si="3607"/>
        <v>0</v>
      </c>
      <c r="BK935" s="788">
        <f t="shared" si="3607"/>
        <v>0</v>
      </c>
      <c r="BL935" s="788">
        <f t="shared" si="3607"/>
        <v>0</v>
      </c>
      <c r="BM935" s="788">
        <f t="shared" si="3607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4"/>
        <v>0</v>
      </c>
      <c r="CA935" s="588">
        <f t="shared" si="3565"/>
        <v>0</v>
      </c>
      <c r="CB935" s="588">
        <f t="shared" si="3566"/>
        <v>0</v>
      </c>
      <c r="CC935" s="588">
        <f t="shared" si="3567"/>
        <v>0</v>
      </c>
      <c r="CD935" s="1322">
        <f t="shared" si="3594"/>
        <v>0</v>
      </c>
      <c r="CE935" s="1323">
        <f t="shared" si="3595"/>
        <v>0</v>
      </c>
      <c r="CF935" s="1323">
        <f t="shared" si="3595"/>
        <v>0</v>
      </c>
      <c r="CG935" s="1323">
        <f t="shared" si="3595"/>
        <v>0</v>
      </c>
      <c r="CH935" s="1324">
        <f t="shared" si="3595"/>
        <v>0</v>
      </c>
      <c r="CI935" s="1323">
        <f t="shared" si="3595"/>
        <v>0</v>
      </c>
      <c r="CJ935" s="1323">
        <f t="shared" si="3595"/>
        <v>0</v>
      </c>
      <c r="CK935" s="1323">
        <f t="shared" si="3595"/>
        <v>0</v>
      </c>
      <c r="CL935" s="1323">
        <f t="shared" si="3595"/>
        <v>0</v>
      </c>
      <c r="CM935" s="1322">
        <f t="shared" si="3595"/>
        <v>0</v>
      </c>
      <c r="CN935" s="539" t="str">
        <f t="shared" si="3569"/>
        <v/>
      </c>
      <c r="CO935" s="540" t="str">
        <f t="shared" si="3570"/>
        <v/>
      </c>
      <c r="CP935" s="541" t="str">
        <f t="shared" si="3571"/>
        <v/>
      </c>
      <c r="CQ935" s="541" t="str">
        <f t="shared" si="3572"/>
        <v/>
      </c>
      <c r="CR935" s="541">
        <f t="shared" si="3573"/>
        <v>0</v>
      </c>
      <c r="CS935" s="541">
        <f t="shared" si="3574"/>
        <v>0</v>
      </c>
      <c r="CT935" s="541">
        <f t="shared" si="3575"/>
        <v>0</v>
      </c>
      <c r="CU935" s="542">
        <f t="shared" si="3576"/>
        <v>0</v>
      </c>
      <c r="CV935" s="542">
        <f t="shared" si="3577"/>
        <v>0</v>
      </c>
      <c r="CW935" s="542">
        <f t="shared" si="3578"/>
        <v>0</v>
      </c>
      <c r="CX935" s="541">
        <f t="shared" si="3579"/>
        <v>0</v>
      </c>
      <c r="CY935" s="541">
        <f t="shared" si="3580"/>
        <v>0</v>
      </c>
      <c r="CZ935" s="541">
        <f t="shared" si="3581"/>
        <v>0</v>
      </c>
      <c r="DA935" s="541">
        <f t="shared" si="3582"/>
        <v>0</v>
      </c>
      <c r="DB935" s="541" t="str">
        <f t="shared" si="3583"/>
        <v/>
      </c>
      <c r="DC935" s="540" t="str">
        <f t="shared" si="3584"/>
        <v/>
      </c>
      <c r="DD935" s="539" t="str">
        <f t="shared" si="3585"/>
        <v/>
      </c>
      <c r="DE935" s="644">
        <f t="shared" si="3586"/>
        <v>10</v>
      </c>
      <c r="DF935" s="98">
        <f t="shared" si="3587"/>
        <v>10</v>
      </c>
      <c r="DG935" s="98">
        <f t="shared" si="3588"/>
        <v>10</v>
      </c>
      <c r="DH935" s="98">
        <f t="shared" si="3589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8">SUM(B269)</f>
        <v>0</v>
      </c>
      <c r="C936" s="788">
        <f t="shared" si="3608"/>
        <v>0</v>
      </c>
      <c r="D936" s="788">
        <f t="shared" si="3608"/>
        <v>0</v>
      </c>
      <c r="E936" s="788">
        <f t="shared" si="3608"/>
        <v>0</v>
      </c>
      <c r="F936" s="788">
        <f t="shared" si="3608"/>
        <v>0</v>
      </c>
      <c r="G936" s="788">
        <f t="shared" si="3608"/>
        <v>0</v>
      </c>
      <c r="H936" s="788">
        <f t="shared" si="3608"/>
        <v>0</v>
      </c>
      <c r="I936" s="788">
        <f t="shared" si="3608"/>
        <v>0</v>
      </c>
      <c r="J936" s="788">
        <f t="shared" si="3608"/>
        <v>0</v>
      </c>
      <c r="K936" s="788">
        <f t="shared" si="3608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9">SUM(T269)</f>
        <v>0</v>
      </c>
      <c r="U936" s="788">
        <f t="shared" si="3609"/>
        <v>0</v>
      </c>
      <c r="V936" s="788">
        <f t="shared" si="3609"/>
        <v>0</v>
      </c>
      <c r="W936" s="788">
        <f t="shared" si="3609"/>
        <v>0</v>
      </c>
      <c r="X936" s="788">
        <f t="shared" si="3609"/>
        <v>0</v>
      </c>
      <c r="Y936" s="788">
        <f t="shared" si="3609"/>
        <v>0</v>
      </c>
      <c r="Z936" s="788">
        <f t="shared" si="3609"/>
        <v>0</v>
      </c>
      <c r="AA936" s="788">
        <f t="shared" si="3609"/>
        <v>0</v>
      </c>
      <c r="AB936" s="788">
        <f t="shared" si="3609"/>
        <v>0</v>
      </c>
      <c r="AC936" s="788">
        <f t="shared" si="3609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0">SUM(AL269)</f>
        <v>0</v>
      </c>
      <c r="AM936" s="788">
        <f t="shared" si="3610"/>
        <v>0</v>
      </c>
      <c r="AN936" s="788">
        <f t="shared" si="3610"/>
        <v>0</v>
      </c>
      <c r="AO936" s="788">
        <f t="shared" si="3610"/>
        <v>0</v>
      </c>
      <c r="AP936" s="788">
        <f t="shared" si="3610"/>
        <v>0</v>
      </c>
      <c r="AQ936" s="788">
        <f t="shared" si="3610"/>
        <v>0</v>
      </c>
      <c r="AR936" s="788">
        <f t="shared" si="3610"/>
        <v>0</v>
      </c>
      <c r="AS936" s="788">
        <f t="shared" si="3610"/>
        <v>0</v>
      </c>
      <c r="AT936" s="788">
        <f t="shared" si="3610"/>
        <v>0</v>
      </c>
      <c r="AU936" s="788">
        <f t="shared" si="3610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1">SUM(BD269)</f>
        <v>0</v>
      </c>
      <c r="BE936" s="788">
        <f t="shared" si="3611"/>
        <v>0</v>
      </c>
      <c r="BF936" s="788">
        <f t="shared" si="3611"/>
        <v>0</v>
      </c>
      <c r="BG936" s="788">
        <f t="shared" si="3611"/>
        <v>0</v>
      </c>
      <c r="BH936" s="788">
        <f t="shared" si="3611"/>
        <v>0</v>
      </c>
      <c r="BI936" s="788">
        <f t="shared" si="3611"/>
        <v>0</v>
      </c>
      <c r="BJ936" s="788">
        <f t="shared" si="3611"/>
        <v>0</v>
      </c>
      <c r="BK936" s="788">
        <f t="shared" si="3611"/>
        <v>0</v>
      </c>
      <c r="BL936" s="788">
        <f t="shared" si="3611"/>
        <v>0</v>
      </c>
      <c r="BM936" s="788">
        <f t="shared" si="3611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4"/>
        <v>0</v>
      </c>
      <c r="CA936" s="588">
        <f t="shared" si="3565"/>
        <v>0</v>
      </c>
      <c r="CB936" s="588">
        <f t="shared" si="3566"/>
        <v>0</v>
      </c>
      <c r="CC936" s="588">
        <f t="shared" si="3567"/>
        <v>0</v>
      </c>
      <c r="CD936" s="1322">
        <f t="shared" si="3594"/>
        <v>0</v>
      </c>
      <c r="CE936" s="1323">
        <f t="shared" si="3595"/>
        <v>0</v>
      </c>
      <c r="CF936" s="1323">
        <f t="shared" si="3595"/>
        <v>0</v>
      </c>
      <c r="CG936" s="1323">
        <f t="shared" si="3595"/>
        <v>0</v>
      </c>
      <c r="CH936" s="1324">
        <f t="shared" si="3595"/>
        <v>0</v>
      </c>
      <c r="CI936" s="1323">
        <f t="shared" si="3595"/>
        <v>0</v>
      </c>
      <c r="CJ936" s="1323">
        <f t="shared" si="3595"/>
        <v>0</v>
      </c>
      <c r="CK936" s="1323">
        <f t="shared" si="3595"/>
        <v>0</v>
      </c>
      <c r="CL936" s="1323">
        <f t="shared" si="3595"/>
        <v>0</v>
      </c>
      <c r="CM936" s="1322">
        <f t="shared" si="3595"/>
        <v>0</v>
      </c>
      <c r="CN936" s="539" t="str">
        <f t="shared" si="3569"/>
        <v/>
      </c>
      <c r="CO936" s="540" t="str">
        <f t="shared" si="3570"/>
        <v/>
      </c>
      <c r="CP936" s="541" t="str">
        <f t="shared" si="3571"/>
        <v/>
      </c>
      <c r="CQ936" s="541" t="str">
        <f t="shared" si="3572"/>
        <v/>
      </c>
      <c r="CR936" s="541">
        <f t="shared" si="3573"/>
        <v>0</v>
      </c>
      <c r="CS936" s="541">
        <f t="shared" si="3574"/>
        <v>0</v>
      </c>
      <c r="CT936" s="541">
        <f t="shared" si="3575"/>
        <v>0</v>
      </c>
      <c r="CU936" s="542">
        <f t="shared" si="3576"/>
        <v>0</v>
      </c>
      <c r="CV936" s="542">
        <f t="shared" si="3577"/>
        <v>0</v>
      </c>
      <c r="CW936" s="542">
        <f t="shared" si="3578"/>
        <v>0</v>
      </c>
      <c r="CX936" s="541">
        <f t="shared" si="3579"/>
        <v>0</v>
      </c>
      <c r="CY936" s="541">
        <f t="shared" si="3580"/>
        <v>0</v>
      </c>
      <c r="CZ936" s="541">
        <f t="shared" si="3581"/>
        <v>0</v>
      </c>
      <c r="DA936" s="541">
        <f t="shared" si="3582"/>
        <v>0</v>
      </c>
      <c r="DB936" s="541" t="str">
        <f t="shared" si="3583"/>
        <v/>
      </c>
      <c r="DC936" s="540" t="str">
        <f t="shared" si="3584"/>
        <v/>
      </c>
      <c r="DD936" s="539" t="str">
        <f t="shared" si="3585"/>
        <v/>
      </c>
      <c r="DE936" s="644">
        <f t="shared" si="3586"/>
        <v>10</v>
      </c>
      <c r="DF936" s="98">
        <f t="shared" si="3587"/>
        <v>10</v>
      </c>
      <c r="DG936" s="98">
        <f t="shared" si="3588"/>
        <v>10</v>
      </c>
      <c r="DH936" s="98">
        <f t="shared" si="3589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2">SUM(B276)</f>
        <v>0</v>
      </c>
      <c r="C937" s="788">
        <f t="shared" si="3612"/>
        <v>0</v>
      </c>
      <c r="D937" s="788">
        <f t="shared" si="3612"/>
        <v>90</v>
      </c>
      <c r="E937" s="788">
        <f t="shared" si="3612"/>
        <v>50</v>
      </c>
      <c r="F937" s="788">
        <f t="shared" si="3612"/>
        <v>0</v>
      </c>
      <c r="G937" s="788">
        <f t="shared" si="3612"/>
        <v>0</v>
      </c>
      <c r="H937" s="788">
        <f t="shared" si="3612"/>
        <v>0</v>
      </c>
      <c r="I937" s="788">
        <f t="shared" si="3612"/>
        <v>0</v>
      </c>
      <c r="J937" s="788">
        <f t="shared" si="3612"/>
        <v>0</v>
      </c>
      <c r="K937" s="788">
        <f t="shared" si="3612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3">SUM(T276)</f>
        <v>0</v>
      </c>
      <c r="U937" s="788">
        <f t="shared" si="3613"/>
        <v>0</v>
      </c>
      <c r="V937" s="788">
        <f t="shared" si="3613"/>
        <v>0</v>
      </c>
      <c r="W937" s="788">
        <f t="shared" si="3613"/>
        <v>55</v>
      </c>
      <c r="X937" s="788">
        <f t="shared" si="3613"/>
        <v>0</v>
      </c>
      <c r="Y937" s="788">
        <f t="shared" si="3613"/>
        <v>0</v>
      </c>
      <c r="Z937" s="788">
        <f t="shared" si="3613"/>
        <v>130</v>
      </c>
      <c r="AA937" s="788">
        <f t="shared" si="3613"/>
        <v>0</v>
      </c>
      <c r="AB937" s="788">
        <f t="shared" si="3613"/>
        <v>0</v>
      </c>
      <c r="AC937" s="788">
        <f t="shared" si="3613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4">SUM(AL276)</f>
        <v>0</v>
      </c>
      <c r="AM937" s="788">
        <f t="shared" si="3614"/>
        <v>0</v>
      </c>
      <c r="AN937" s="788">
        <f t="shared" si="3614"/>
        <v>0</v>
      </c>
      <c r="AO937" s="788">
        <f t="shared" si="3614"/>
        <v>0</v>
      </c>
      <c r="AP937" s="788">
        <f t="shared" si="3614"/>
        <v>0</v>
      </c>
      <c r="AQ937" s="788">
        <f t="shared" si="3614"/>
        <v>0</v>
      </c>
      <c r="AR937" s="788">
        <f t="shared" si="3614"/>
        <v>0</v>
      </c>
      <c r="AS937" s="788">
        <f t="shared" si="3614"/>
        <v>50</v>
      </c>
      <c r="AT937" s="788">
        <f t="shared" si="3614"/>
        <v>0</v>
      </c>
      <c r="AU937" s="788">
        <f t="shared" si="3614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5">SUM(BD276)</f>
        <v>0</v>
      </c>
      <c r="BE937" s="788">
        <f t="shared" si="3615"/>
        <v>0</v>
      </c>
      <c r="BF937" s="788">
        <f t="shared" si="3615"/>
        <v>0</v>
      </c>
      <c r="BG937" s="788">
        <f t="shared" si="3615"/>
        <v>0</v>
      </c>
      <c r="BH937" s="788">
        <f t="shared" si="3615"/>
        <v>0</v>
      </c>
      <c r="BI937" s="788">
        <f t="shared" si="3615"/>
        <v>0</v>
      </c>
      <c r="BJ937" s="788">
        <f t="shared" si="3615"/>
        <v>0</v>
      </c>
      <c r="BK937" s="788">
        <f t="shared" si="3615"/>
        <v>0</v>
      </c>
      <c r="BL937" s="788">
        <f t="shared" si="3615"/>
        <v>0</v>
      </c>
      <c r="BM937" s="788">
        <f t="shared" si="3615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4"/>
        <v>6.25</v>
      </c>
      <c r="CA937" s="588">
        <f t="shared" si="3565"/>
        <v>23.125</v>
      </c>
      <c r="CB937" s="588">
        <f t="shared" si="3566"/>
        <v>0</v>
      </c>
      <c r="CC937" s="588">
        <f t="shared" si="3567"/>
        <v>0</v>
      </c>
      <c r="CD937" s="1322">
        <f t="shared" si="3594"/>
        <v>0</v>
      </c>
      <c r="CE937" s="1323">
        <f t="shared" si="3595"/>
        <v>0</v>
      </c>
      <c r="CF937" s="1323">
        <f t="shared" si="3595"/>
        <v>0</v>
      </c>
      <c r="CG937" s="1323">
        <f t="shared" si="3595"/>
        <v>0</v>
      </c>
      <c r="CH937" s="1324">
        <f t="shared" si="3595"/>
        <v>0</v>
      </c>
      <c r="CI937" s="1323">
        <f t="shared" si="3595"/>
        <v>0</v>
      </c>
      <c r="CJ937" s="1323">
        <f t="shared" si="3595"/>
        <v>0</v>
      </c>
      <c r="CK937" s="1323">
        <f t="shared" si="3595"/>
        <v>0</v>
      </c>
      <c r="CL937" s="1323">
        <f t="shared" si="3595"/>
        <v>0</v>
      </c>
      <c r="CM937" s="1322">
        <f t="shared" si="3595"/>
        <v>50</v>
      </c>
      <c r="CN937" s="539" t="str">
        <f t="shared" si="3569"/>
        <v/>
      </c>
      <c r="CO937" s="540" t="str">
        <f t="shared" si="3570"/>
        <v/>
      </c>
      <c r="CP937" s="541" t="str">
        <f t="shared" si="3571"/>
        <v/>
      </c>
      <c r="CQ937" s="541" t="str">
        <f t="shared" si="3572"/>
        <v/>
      </c>
      <c r="CR937" s="541">
        <f t="shared" si="3573"/>
        <v>0</v>
      </c>
      <c r="CS937" s="541">
        <f t="shared" si="3574"/>
        <v>0</v>
      </c>
      <c r="CT937" s="541">
        <f t="shared" si="3575"/>
        <v>0</v>
      </c>
      <c r="CU937" s="542">
        <f t="shared" si="3576"/>
        <v>0</v>
      </c>
      <c r="CV937" s="542">
        <f t="shared" si="3577"/>
        <v>0</v>
      </c>
      <c r="CW937" s="542">
        <f t="shared" si="3578"/>
        <v>0</v>
      </c>
      <c r="CX937" s="541">
        <f t="shared" si="3579"/>
        <v>0</v>
      </c>
      <c r="CY937" s="541">
        <f t="shared" si="3580"/>
        <v>0</v>
      </c>
      <c r="CZ937" s="541">
        <f t="shared" si="3581"/>
        <v>0</v>
      </c>
      <c r="DA937" s="541">
        <f t="shared" si="3582"/>
        <v>0</v>
      </c>
      <c r="DB937" s="541" t="str">
        <f t="shared" si="3583"/>
        <v/>
      </c>
      <c r="DC937" s="540" t="str">
        <f t="shared" si="3584"/>
        <v/>
      </c>
      <c r="DD937" s="539" t="str">
        <f t="shared" si="3585"/>
        <v/>
      </c>
      <c r="DE937" s="644">
        <f t="shared" si="3586"/>
        <v>10</v>
      </c>
      <c r="DF937" s="98">
        <f t="shared" si="3587"/>
        <v>10</v>
      </c>
      <c r="DG937" s="98">
        <f t="shared" si="3588"/>
        <v>10</v>
      </c>
      <c r="DH937" s="98">
        <f t="shared" si="3589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6">SUM(B283)</f>
        <v>0</v>
      </c>
      <c r="C938" s="788">
        <f t="shared" si="3616"/>
        <v>0</v>
      </c>
      <c r="D938" s="788">
        <f t="shared" si="3616"/>
        <v>0</v>
      </c>
      <c r="E938" s="788">
        <f t="shared" si="3616"/>
        <v>0</v>
      </c>
      <c r="F938" s="788">
        <f t="shared" si="3616"/>
        <v>0</v>
      </c>
      <c r="G938" s="788">
        <f t="shared" si="3616"/>
        <v>0</v>
      </c>
      <c r="H938" s="788">
        <f t="shared" si="3616"/>
        <v>0</v>
      </c>
      <c r="I938" s="788">
        <f t="shared" si="3616"/>
        <v>0</v>
      </c>
      <c r="J938" s="788">
        <f t="shared" si="3616"/>
        <v>0</v>
      </c>
      <c r="K938" s="788">
        <f t="shared" si="3616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7">SUM(T283)</f>
        <v>0</v>
      </c>
      <c r="U938" s="788">
        <f t="shared" si="3617"/>
        <v>0</v>
      </c>
      <c r="V938" s="788">
        <f t="shared" si="3617"/>
        <v>0</v>
      </c>
      <c r="W938" s="788">
        <f t="shared" si="3617"/>
        <v>0</v>
      </c>
      <c r="X938" s="788">
        <f t="shared" si="3617"/>
        <v>0</v>
      </c>
      <c r="Y938" s="788">
        <f t="shared" si="3617"/>
        <v>0</v>
      </c>
      <c r="Z938" s="788">
        <f t="shared" si="3617"/>
        <v>0</v>
      </c>
      <c r="AA938" s="788">
        <f t="shared" si="3617"/>
        <v>0</v>
      </c>
      <c r="AB938" s="788">
        <f t="shared" si="3617"/>
        <v>0</v>
      </c>
      <c r="AC938" s="788">
        <f t="shared" si="3617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8">SUM(AL283)</f>
        <v>0</v>
      </c>
      <c r="AM938" s="788">
        <f t="shared" si="3618"/>
        <v>0</v>
      </c>
      <c r="AN938" s="788">
        <f t="shared" si="3618"/>
        <v>0</v>
      </c>
      <c r="AO938" s="788">
        <f t="shared" si="3618"/>
        <v>0</v>
      </c>
      <c r="AP938" s="788">
        <f t="shared" si="3618"/>
        <v>0</v>
      </c>
      <c r="AQ938" s="788">
        <f t="shared" si="3618"/>
        <v>0</v>
      </c>
      <c r="AR938" s="788">
        <f t="shared" si="3618"/>
        <v>0</v>
      </c>
      <c r="AS938" s="788">
        <f t="shared" si="3618"/>
        <v>0</v>
      </c>
      <c r="AT938" s="788">
        <f t="shared" si="3618"/>
        <v>0</v>
      </c>
      <c r="AU938" s="788">
        <f t="shared" si="3618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9">SUM(BD283)</f>
        <v>0</v>
      </c>
      <c r="BE938" s="788">
        <f t="shared" si="3619"/>
        <v>0</v>
      </c>
      <c r="BF938" s="788">
        <f t="shared" si="3619"/>
        <v>0</v>
      </c>
      <c r="BG938" s="788">
        <f t="shared" si="3619"/>
        <v>0</v>
      </c>
      <c r="BH938" s="788">
        <f t="shared" si="3619"/>
        <v>0</v>
      </c>
      <c r="BI938" s="788">
        <f t="shared" si="3619"/>
        <v>0</v>
      </c>
      <c r="BJ938" s="788">
        <f t="shared" si="3619"/>
        <v>0</v>
      </c>
      <c r="BK938" s="788">
        <f t="shared" si="3619"/>
        <v>0</v>
      </c>
      <c r="BL938" s="788">
        <f t="shared" si="3619"/>
        <v>0</v>
      </c>
      <c r="BM938" s="788">
        <f t="shared" si="3619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4"/>
        <v>0</v>
      </c>
      <c r="CA938" s="588">
        <f t="shared" si="3565"/>
        <v>0</v>
      </c>
      <c r="CB938" s="588">
        <f t="shared" si="3566"/>
        <v>0</v>
      </c>
      <c r="CC938" s="588">
        <f t="shared" si="3567"/>
        <v>0</v>
      </c>
      <c r="CD938" s="1322">
        <f t="shared" si="3594"/>
        <v>0</v>
      </c>
      <c r="CE938" s="1323">
        <f t="shared" si="3595"/>
        <v>0</v>
      </c>
      <c r="CF938" s="1323">
        <f t="shared" si="3595"/>
        <v>0</v>
      </c>
      <c r="CG938" s="1323">
        <f t="shared" si="3595"/>
        <v>0</v>
      </c>
      <c r="CH938" s="1324">
        <f t="shared" si="3595"/>
        <v>0</v>
      </c>
      <c r="CI938" s="1323">
        <f t="shared" si="3595"/>
        <v>0</v>
      </c>
      <c r="CJ938" s="1323">
        <f t="shared" si="3595"/>
        <v>0</v>
      </c>
      <c r="CK938" s="1323">
        <f t="shared" si="3595"/>
        <v>0</v>
      </c>
      <c r="CL938" s="1323">
        <f t="shared" si="3595"/>
        <v>0</v>
      </c>
      <c r="CM938" s="1322">
        <f t="shared" si="3595"/>
        <v>0</v>
      </c>
      <c r="CN938" s="539" t="str">
        <f t="shared" si="3569"/>
        <v/>
      </c>
      <c r="CO938" s="540" t="str">
        <f t="shared" si="3570"/>
        <v/>
      </c>
      <c r="CP938" s="541" t="str">
        <f t="shared" si="3571"/>
        <v/>
      </c>
      <c r="CQ938" s="541" t="str">
        <f t="shared" si="3572"/>
        <v/>
      </c>
      <c r="CR938" s="541">
        <f t="shared" si="3573"/>
        <v>0</v>
      </c>
      <c r="CS938" s="541">
        <f t="shared" si="3574"/>
        <v>0</v>
      </c>
      <c r="CT938" s="541">
        <f t="shared" si="3575"/>
        <v>0</v>
      </c>
      <c r="CU938" s="542">
        <f t="shared" si="3576"/>
        <v>0</v>
      </c>
      <c r="CV938" s="542">
        <f t="shared" si="3577"/>
        <v>0</v>
      </c>
      <c r="CW938" s="542">
        <f t="shared" si="3578"/>
        <v>0</v>
      </c>
      <c r="CX938" s="541">
        <f t="shared" si="3579"/>
        <v>0</v>
      </c>
      <c r="CY938" s="541">
        <f t="shared" si="3580"/>
        <v>0</v>
      </c>
      <c r="CZ938" s="541">
        <f t="shared" si="3581"/>
        <v>0</v>
      </c>
      <c r="DA938" s="541">
        <f t="shared" si="3582"/>
        <v>0</v>
      </c>
      <c r="DB938" s="541" t="str">
        <f t="shared" si="3583"/>
        <v/>
      </c>
      <c r="DC938" s="540" t="str">
        <f t="shared" si="3584"/>
        <v/>
      </c>
      <c r="DD938" s="539" t="str">
        <f t="shared" si="3585"/>
        <v/>
      </c>
      <c r="DE938" s="644">
        <f t="shared" si="3586"/>
        <v>10</v>
      </c>
      <c r="DF938" s="98">
        <f t="shared" si="3587"/>
        <v>10</v>
      </c>
      <c r="DG938" s="98">
        <f t="shared" si="3588"/>
        <v>10</v>
      </c>
      <c r="DH938" s="98">
        <f t="shared" si="3589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0">SUM(B290)</f>
        <v>0</v>
      </c>
      <c r="C939" s="788">
        <f t="shared" si="3620"/>
        <v>0</v>
      </c>
      <c r="D939" s="788">
        <f t="shared" si="3620"/>
        <v>0</v>
      </c>
      <c r="E939" s="788">
        <f t="shared" si="3620"/>
        <v>0</v>
      </c>
      <c r="F939" s="788">
        <f t="shared" si="3620"/>
        <v>0</v>
      </c>
      <c r="G939" s="788">
        <f t="shared" si="3620"/>
        <v>0</v>
      </c>
      <c r="H939" s="788">
        <f t="shared" si="3620"/>
        <v>0</v>
      </c>
      <c r="I939" s="788">
        <f t="shared" si="3620"/>
        <v>0</v>
      </c>
      <c r="J939" s="788">
        <f t="shared" si="3620"/>
        <v>0</v>
      </c>
      <c r="K939" s="788">
        <f t="shared" si="3620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1">SUM(T290)</f>
        <v>0</v>
      </c>
      <c r="U939" s="788">
        <f t="shared" si="3621"/>
        <v>0</v>
      </c>
      <c r="V939" s="788">
        <f t="shared" si="3621"/>
        <v>0</v>
      </c>
      <c r="W939" s="788">
        <f t="shared" si="3621"/>
        <v>0</v>
      </c>
      <c r="X939" s="788">
        <f t="shared" si="3621"/>
        <v>0</v>
      </c>
      <c r="Y939" s="788">
        <f t="shared" si="3621"/>
        <v>0</v>
      </c>
      <c r="Z939" s="788">
        <f t="shared" si="3621"/>
        <v>0</v>
      </c>
      <c r="AA939" s="788">
        <f t="shared" si="3621"/>
        <v>0</v>
      </c>
      <c r="AB939" s="788">
        <f t="shared" si="3621"/>
        <v>0</v>
      </c>
      <c r="AC939" s="788">
        <f t="shared" si="3621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2">SUM(AL290)</f>
        <v>0</v>
      </c>
      <c r="AM939" s="788">
        <f t="shared" si="3622"/>
        <v>0</v>
      </c>
      <c r="AN939" s="788">
        <f t="shared" si="3622"/>
        <v>0</v>
      </c>
      <c r="AO939" s="788">
        <f t="shared" si="3622"/>
        <v>0</v>
      </c>
      <c r="AP939" s="788">
        <f t="shared" si="3622"/>
        <v>0</v>
      </c>
      <c r="AQ939" s="788">
        <f t="shared" si="3622"/>
        <v>0</v>
      </c>
      <c r="AR939" s="788">
        <f t="shared" si="3622"/>
        <v>0</v>
      </c>
      <c r="AS939" s="788">
        <f t="shared" si="3622"/>
        <v>0</v>
      </c>
      <c r="AT939" s="788">
        <f t="shared" si="3622"/>
        <v>0</v>
      </c>
      <c r="AU939" s="788">
        <f t="shared" si="3622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3">SUM(BD290)</f>
        <v>0</v>
      </c>
      <c r="BE939" s="788">
        <f t="shared" si="3623"/>
        <v>0</v>
      </c>
      <c r="BF939" s="788">
        <f t="shared" si="3623"/>
        <v>0</v>
      </c>
      <c r="BG939" s="788">
        <f t="shared" si="3623"/>
        <v>0</v>
      </c>
      <c r="BH939" s="788">
        <f t="shared" si="3623"/>
        <v>0</v>
      </c>
      <c r="BI939" s="788">
        <f t="shared" si="3623"/>
        <v>0</v>
      </c>
      <c r="BJ939" s="788">
        <f t="shared" si="3623"/>
        <v>0</v>
      </c>
      <c r="BK939" s="788">
        <f t="shared" si="3623"/>
        <v>0</v>
      </c>
      <c r="BL939" s="788">
        <f t="shared" si="3623"/>
        <v>0</v>
      </c>
      <c r="BM939" s="788">
        <f t="shared" si="3623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4"/>
        <v>0</v>
      </c>
      <c r="CA939" s="588">
        <f t="shared" si="3565"/>
        <v>0</v>
      </c>
      <c r="CB939" s="588">
        <f t="shared" si="3566"/>
        <v>0</v>
      </c>
      <c r="CC939" s="588">
        <f t="shared" si="3567"/>
        <v>0</v>
      </c>
      <c r="CD939" s="1322">
        <f t="shared" si="3594"/>
        <v>0</v>
      </c>
      <c r="CE939" s="1323">
        <f t="shared" si="3595"/>
        <v>0</v>
      </c>
      <c r="CF939" s="1323">
        <f t="shared" si="3595"/>
        <v>0</v>
      </c>
      <c r="CG939" s="1323">
        <f t="shared" si="3595"/>
        <v>0</v>
      </c>
      <c r="CH939" s="1324">
        <f t="shared" si="3595"/>
        <v>0</v>
      </c>
      <c r="CI939" s="1323">
        <f t="shared" si="3595"/>
        <v>0</v>
      </c>
      <c r="CJ939" s="1323">
        <f t="shared" si="3595"/>
        <v>0</v>
      </c>
      <c r="CK939" s="1323">
        <f t="shared" si="3595"/>
        <v>0</v>
      </c>
      <c r="CL939" s="1323">
        <f t="shared" si="3595"/>
        <v>0</v>
      </c>
      <c r="CM939" s="1322">
        <f t="shared" si="3595"/>
        <v>0</v>
      </c>
      <c r="CN939" s="539" t="str">
        <f t="shared" si="3569"/>
        <v/>
      </c>
      <c r="CO939" s="540" t="str">
        <f t="shared" si="3570"/>
        <v/>
      </c>
      <c r="CP939" s="541" t="str">
        <f t="shared" si="3571"/>
        <v/>
      </c>
      <c r="CQ939" s="541" t="str">
        <f t="shared" si="3572"/>
        <v/>
      </c>
      <c r="CR939" s="541">
        <f t="shared" si="3573"/>
        <v>0</v>
      </c>
      <c r="CS939" s="541">
        <f t="shared" si="3574"/>
        <v>0</v>
      </c>
      <c r="CT939" s="541">
        <f t="shared" si="3575"/>
        <v>0</v>
      </c>
      <c r="CU939" s="542">
        <f t="shared" si="3576"/>
        <v>0</v>
      </c>
      <c r="CV939" s="542">
        <f t="shared" si="3577"/>
        <v>0</v>
      </c>
      <c r="CW939" s="542">
        <f t="shared" si="3578"/>
        <v>0</v>
      </c>
      <c r="CX939" s="541">
        <f t="shared" si="3579"/>
        <v>0</v>
      </c>
      <c r="CY939" s="541">
        <f t="shared" si="3580"/>
        <v>0</v>
      </c>
      <c r="CZ939" s="541">
        <f t="shared" si="3581"/>
        <v>0</v>
      </c>
      <c r="DA939" s="541">
        <f t="shared" si="3582"/>
        <v>0</v>
      </c>
      <c r="DB939" s="541" t="str">
        <f t="shared" si="3583"/>
        <v/>
      </c>
      <c r="DC939" s="540" t="str">
        <f t="shared" si="3584"/>
        <v/>
      </c>
      <c r="DD939" s="539" t="str">
        <f t="shared" si="3585"/>
        <v/>
      </c>
      <c r="DE939" s="644">
        <f t="shared" si="3586"/>
        <v>10</v>
      </c>
      <c r="DF939" s="98">
        <f t="shared" si="3587"/>
        <v>10</v>
      </c>
      <c r="DG939" s="98">
        <f t="shared" si="3588"/>
        <v>10</v>
      </c>
      <c r="DH939" s="98">
        <f t="shared" si="3589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4">SUM(B297)</f>
        <v>0</v>
      </c>
      <c r="C940" s="788">
        <f t="shared" si="3624"/>
        <v>0</v>
      </c>
      <c r="D940" s="788">
        <f t="shared" si="3624"/>
        <v>0</v>
      </c>
      <c r="E940" s="788">
        <f t="shared" si="3624"/>
        <v>0</v>
      </c>
      <c r="F940" s="788">
        <f t="shared" si="3624"/>
        <v>0</v>
      </c>
      <c r="G940" s="788">
        <f t="shared" si="3624"/>
        <v>0</v>
      </c>
      <c r="H940" s="788">
        <f t="shared" si="3624"/>
        <v>0</v>
      </c>
      <c r="I940" s="788">
        <f t="shared" si="3624"/>
        <v>0</v>
      </c>
      <c r="J940" s="788">
        <f t="shared" si="3624"/>
        <v>0</v>
      </c>
      <c r="K940" s="788">
        <f t="shared" si="3624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5">SUM(T297)</f>
        <v>0</v>
      </c>
      <c r="U940" s="788">
        <f t="shared" si="3625"/>
        <v>0</v>
      </c>
      <c r="V940" s="788">
        <f t="shared" si="3625"/>
        <v>0</v>
      </c>
      <c r="W940" s="788">
        <f t="shared" si="3625"/>
        <v>0</v>
      </c>
      <c r="X940" s="788">
        <f t="shared" si="3625"/>
        <v>0</v>
      </c>
      <c r="Y940" s="788">
        <f t="shared" si="3625"/>
        <v>0</v>
      </c>
      <c r="Z940" s="788">
        <f t="shared" si="3625"/>
        <v>0</v>
      </c>
      <c r="AA940" s="788">
        <f t="shared" si="3625"/>
        <v>0</v>
      </c>
      <c r="AB940" s="788">
        <f t="shared" si="3625"/>
        <v>0</v>
      </c>
      <c r="AC940" s="788">
        <f t="shared" si="3625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6">SUM(AL297)</f>
        <v>0</v>
      </c>
      <c r="AM940" s="788">
        <f t="shared" si="3626"/>
        <v>0</v>
      </c>
      <c r="AN940" s="788">
        <f t="shared" si="3626"/>
        <v>0</v>
      </c>
      <c r="AO940" s="788">
        <f t="shared" si="3626"/>
        <v>0</v>
      </c>
      <c r="AP940" s="788">
        <f t="shared" si="3626"/>
        <v>0</v>
      </c>
      <c r="AQ940" s="788">
        <f t="shared" si="3626"/>
        <v>0</v>
      </c>
      <c r="AR940" s="788">
        <f t="shared" si="3626"/>
        <v>0</v>
      </c>
      <c r="AS940" s="788">
        <f t="shared" si="3626"/>
        <v>0</v>
      </c>
      <c r="AT940" s="788">
        <f t="shared" si="3626"/>
        <v>0</v>
      </c>
      <c r="AU940" s="788">
        <f t="shared" si="3626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7">SUM(BD297)</f>
        <v>0</v>
      </c>
      <c r="BE940" s="788">
        <f t="shared" si="3627"/>
        <v>0</v>
      </c>
      <c r="BF940" s="788">
        <f t="shared" si="3627"/>
        <v>0</v>
      </c>
      <c r="BG940" s="788">
        <f t="shared" si="3627"/>
        <v>0</v>
      </c>
      <c r="BH940" s="788">
        <f t="shared" si="3627"/>
        <v>0</v>
      </c>
      <c r="BI940" s="788">
        <f t="shared" si="3627"/>
        <v>0</v>
      </c>
      <c r="BJ940" s="788">
        <f t="shared" si="3627"/>
        <v>0</v>
      </c>
      <c r="BK940" s="788">
        <f t="shared" si="3627"/>
        <v>0</v>
      </c>
      <c r="BL940" s="788">
        <f t="shared" si="3627"/>
        <v>0</v>
      </c>
      <c r="BM940" s="788">
        <f t="shared" si="3627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4"/>
        <v>0</v>
      </c>
      <c r="CA940" s="588">
        <f t="shared" si="3565"/>
        <v>0</v>
      </c>
      <c r="CB940" s="588">
        <f t="shared" si="3566"/>
        <v>0</v>
      </c>
      <c r="CC940" s="588">
        <f t="shared" si="3567"/>
        <v>0</v>
      </c>
      <c r="CD940" s="1322">
        <f t="shared" si="3594"/>
        <v>0</v>
      </c>
      <c r="CE940" s="1323">
        <f t="shared" si="3595"/>
        <v>0</v>
      </c>
      <c r="CF940" s="1323">
        <f t="shared" si="3595"/>
        <v>0</v>
      </c>
      <c r="CG940" s="1323">
        <f t="shared" si="3595"/>
        <v>0</v>
      </c>
      <c r="CH940" s="1324">
        <f t="shared" si="3595"/>
        <v>0</v>
      </c>
      <c r="CI940" s="1323">
        <f t="shared" si="3595"/>
        <v>0</v>
      </c>
      <c r="CJ940" s="1323">
        <f t="shared" si="3595"/>
        <v>0</v>
      </c>
      <c r="CK940" s="1323">
        <f t="shared" si="3595"/>
        <v>0</v>
      </c>
      <c r="CL940" s="1323">
        <f t="shared" si="3595"/>
        <v>0</v>
      </c>
      <c r="CM940" s="1322">
        <f t="shared" si="3595"/>
        <v>0</v>
      </c>
      <c r="CN940" s="539" t="str">
        <f t="shared" si="3569"/>
        <v/>
      </c>
      <c r="CO940" s="540" t="str">
        <f t="shared" si="3570"/>
        <v/>
      </c>
      <c r="CP940" s="541" t="str">
        <f t="shared" si="3571"/>
        <v/>
      </c>
      <c r="CQ940" s="541" t="str">
        <f t="shared" si="3572"/>
        <v/>
      </c>
      <c r="CR940" s="541">
        <f t="shared" si="3573"/>
        <v>0</v>
      </c>
      <c r="CS940" s="541">
        <f t="shared" si="3574"/>
        <v>0</v>
      </c>
      <c r="CT940" s="541">
        <f t="shared" si="3575"/>
        <v>0</v>
      </c>
      <c r="CU940" s="542">
        <f t="shared" si="3576"/>
        <v>0</v>
      </c>
      <c r="CV940" s="542">
        <f t="shared" si="3577"/>
        <v>0</v>
      </c>
      <c r="CW940" s="542">
        <f t="shared" si="3578"/>
        <v>0</v>
      </c>
      <c r="CX940" s="541">
        <f t="shared" si="3579"/>
        <v>0</v>
      </c>
      <c r="CY940" s="541">
        <f t="shared" si="3580"/>
        <v>0</v>
      </c>
      <c r="CZ940" s="541">
        <f t="shared" si="3581"/>
        <v>0</v>
      </c>
      <c r="DA940" s="541">
        <f t="shared" si="3582"/>
        <v>0</v>
      </c>
      <c r="DB940" s="541" t="str">
        <f t="shared" si="3583"/>
        <v/>
      </c>
      <c r="DC940" s="540" t="str">
        <f t="shared" si="3584"/>
        <v/>
      </c>
      <c r="DD940" s="539" t="str">
        <f t="shared" si="3585"/>
        <v/>
      </c>
      <c r="DE940" s="644">
        <f t="shared" si="3586"/>
        <v>10</v>
      </c>
      <c r="DF940" s="98">
        <f t="shared" si="3587"/>
        <v>10</v>
      </c>
      <c r="DG940" s="98">
        <f t="shared" si="3588"/>
        <v>10</v>
      </c>
      <c r="DH940" s="98">
        <f t="shared" si="3589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8">SUM(B307)</f>
        <v>0</v>
      </c>
      <c r="C941" s="788">
        <f t="shared" si="3628"/>
        <v>0</v>
      </c>
      <c r="D941" s="788">
        <f t="shared" si="3628"/>
        <v>0</v>
      </c>
      <c r="E941" s="788">
        <f t="shared" si="3628"/>
        <v>0</v>
      </c>
      <c r="F941" s="788">
        <f t="shared" si="3628"/>
        <v>0</v>
      </c>
      <c r="G941" s="788">
        <f t="shared" si="3628"/>
        <v>0</v>
      </c>
      <c r="H941" s="788">
        <f t="shared" si="3628"/>
        <v>0</v>
      </c>
      <c r="I941" s="788">
        <f t="shared" si="3628"/>
        <v>0</v>
      </c>
      <c r="J941" s="788">
        <f t="shared" si="3628"/>
        <v>0</v>
      </c>
      <c r="K941" s="788">
        <f t="shared" si="3628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9">SUM(T307)</f>
        <v>0</v>
      </c>
      <c r="U941" s="788">
        <f t="shared" si="3629"/>
        <v>0</v>
      </c>
      <c r="V941" s="788">
        <f t="shared" si="3629"/>
        <v>0</v>
      </c>
      <c r="W941" s="788">
        <f t="shared" si="3629"/>
        <v>0</v>
      </c>
      <c r="X941" s="788">
        <f t="shared" si="3629"/>
        <v>0</v>
      </c>
      <c r="Y941" s="788">
        <f t="shared" si="3629"/>
        <v>0</v>
      </c>
      <c r="Z941" s="788">
        <f t="shared" si="3629"/>
        <v>0</v>
      </c>
      <c r="AA941" s="788">
        <f t="shared" si="3629"/>
        <v>0</v>
      </c>
      <c r="AB941" s="788">
        <f t="shared" si="3629"/>
        <v>0</v>
      </c>
      <c r="AC941" s="788">
        <f t="shared" si="3629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0">SUM(AL307)</f>
        <v>0</v>
      </c>
      <c r="AM941" s="788">
        <f t="shared" si="3630"/>
        <v>0</v>
      </c>
      <c r="AN941" s="788">
        <f t="shared" si="3630"/>
        <v>0</v>
      </c>
      <c r="AO941" s="788">
        <f t="shared" si="3630"/>
        <v>0</v>
      </c>
      <c r="AP941" s="788">
        <f t="shared" si="3630"/>
        <v>0</v>
      </c>
      <c r="AQ941" s="788">
        <f t="shared" si="3630"/>
        <v>0</v>
      </c>
      <c r="AR941" s="788">
        <f t="shared" si="3630"/>
        <v>0</v>
      </c>
      <c r="AS941" s="788">
        <f t="shared" si="3630"/>
        <v>0</v>
      </c>
      <c r="AT941" s="788">
        <f t="shared" si="3630"/>
        <v>0</v>
      </c>
      <c r="AU941" s="788">
        <f t="shared" si="3630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1">SUM(BD307)</f>
        <v>0</v>
      </c>
      <c r="BE941" s="788">
        <f t="shared" si="3631"/>
        <v>0</v>
      </c>
      <c r="BF941" s="788">
        <f t="shared" si="3631"/>
        <v>0</v>
      </c>
      <c r="BG941" s="788">
        <f t="shared" si="3631"/>
        <v>0</v>
      </c>
      <c r="BH941" s="788">
        <f t="shared" si="3631"/>
        <v>0</v>
      </c>
      <c r="BI941" s="788">
        <f t="shared" si="3631"/>
        <v>0</v>
      </c>
      <c r="BJ941" s="788">
        <f t="shared" si="3631"/>
        <v>0</v>
      </c>
      <c r="BK941" s="788">
        <f t="shared" si="3631"/>
        <v>0</v>
      </c>
      <c r="BL941" s="788">
        <f t="shared" si="3631"/>
        <v>0</v>
      </c>
      <c r="BM941" s="788">
        <f t="shared" si="3631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4"/>
        <v>0</v>
      </c>
      <c r="CA941" s="588">
        <f t="shared" si="3565"/>
        <v>0</v>
      </c>
      <c r="CB941" s="588">
        <f t="shared" si="3566"/>
        <v>0</v>
      </c>
      <c r="CC941" s="588">
        <f t="shared" si="3567"/>
        <v>0</v>
      </c>
      <c r="CD941" s="1322">
        <f t="shared" si="3594"/>
        <v>0</v>
      </c>
      <c r="CE941" s="1323">
        <f t="shared" si="3595"/>
        <v>0</v>
      </c>
      <c r="CF941" s="1323">
        <f t="shared" si="3595"/>
        <v>0</v>
      </c>
      <c r="CG941" s="1323">
        <f t="shared" si="3595"/>
        <v>0</v>
      </c>
      <c r="CH941" s="1324">
        <f t="shared" si="3595"/>
        <v>0</v>
      </c>
      <c r="CI941" s="1323">
        <f t="shared" si="3595"/>
        <v>0</v>
      </c>
      <c r="CJ941" s="1323">
        <f t="shared" si="3595"/>
        <v>0</v>
      </c>
      <c r="CK941" s="1323">
        <f t="shared" si="3595"/>
        <v>0</v>
      </c>
      <c r="CL941" s="1323">
        <f t="shared" si="3595"/>
        <v>0</v>
      </c>
      <c r="CM941" s="1322">
        <f t="shared" si="3595"/>
        <v>0</v>
      </c>
      <c r="CN941" s="539" t="str">
        <f t="shared" si="3569"/>
        <v/>
      </c>
      <c r="CO941" s="540" t="str">
        <f t="shared" si="3570"/>
        <v/>
      </c>
      <c r="CP941" s="541" t="str">
        <f t="shared" si="3571"/>
        <v/>
      </c>
      <c r="CQ941" s="541" t="str">
        <f t="shared" si="3572"/>
        <v/>
      </c>
      <c r="CR941" s="541">
        <f t="shared" si="3573"/>
        <v>0</v>
      </c>
      <c r="CS941" s="541">
        <f t="shared" si="3574"/>
        <v>0</v>
      </c>
      <c r="CT941" s="541">
        <f t="shared" si="3575"/>
        <v>0</v>
      </c>
      <c r="CU941" s="542">
        <f t="shared" si="3576"/>
        <v>0</v>
      </c>
      <c r="CV941" s="542">
        <f t="shared" si="3577"/>
        <v>0</v>
      </c>
      <c r="CW941" s="542">
        <f t="shared" si="3578"/>
        <v>0</v>
      </c>
      <c r="CX941" s="541">
        <f t="shared" si="3579"/>
        <v>0</v>
      </c>
      <c r="CY941" s="541">
        <f t="shared" si="3580"/>
        <v>0</v>
      </c>
      <c r="CZ941" s="541">
        <f t="shared" si="3581"/>
        <v>0</v>
      </c>
      <c r="DA941" s="541">
        <f t="shared" si="3582"/>
        <v>0</v>
      </c>
      <c r="DB941" s="541" t="str">
        <f t="shared" si="3583"/>
        <v/>
      </c>
      <c r="DC941" s="540" t="str">
        <f t="shared" si="3584"/>
        <v/>
      </c>
      <c r="DD941" s="539" t="str">
        <f t="shared" si="3585"/>
        <v/>
      </c>
      <c r="DE941" s="644">
        <f t="shared" si="3586"/>
        <v>10</v>
      </c>
      <c r="DF941" s="98">
        <f t="shared" si="3587"/>
        <v>10</v>
      </c>
      <c r="DG941" s="98">
        <f t="shared" si="3588"/>
        <v>10</v>
      </c>
      <c r="DH941" s="98">
        <f t="shared" si="3589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2">SUM(B317)</f>
        <v>0</v>
      </c>
      <c r="C942" s="788">
        <f t="shared" si="3632"/>
        <v>0</v>
      </c>
      <c r="D942" s="788">
        <f t="shared" si="3632"/>
        <v>0</v>
      </c>
      <c r="E942" s="788">
        <f t="shared" si="3632"/>
        <v>0</v>
      </c>
      <c r="F942" s="788">
        <f t="shared" si="3632"/>
        <v>0</v>
      </c>
      <c r="G942" s="788">
        <f t="shared" si="3632"/>
        <v>0</v>
      </c>
      <c r="H942" s="788">
        <f t="shared" si="3632"/>
        <v>0</v>
      </c>
      <c r="I942" s="788">
        <f t="shared" si="3632"/>
        <v>0</v>
      </c>
      <c r="J942" s="788">
        <f t="shared" si="3632"/>
        <v>0</v>
      </c>
      <c r="K942" s="788">
        <f t="shared" si="3632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3">SUM(T317)</f>
        <v>0</v>
      </c>
      <c r="U942" s="788">
        <f t="shared" si="3633"/>
        <v>0</v>
      </c>
      <c r="V942" s="788">
        <f t="shared" si="3633"/>
        <v>0</v>
      </c>
      <c r="W942" s="788">
        <f t="shared" si="3633"/>
        <v>0</v>
      </c>
      <c r="X942" s="788">
        <f t="shared" si="3633"/>
        <v>0</v>
      </c>
      <c r="Y942" s="788">
        <f t="shared" si="3633"/>
        <v>0</v>
      </c>
      <c r="Z942" s="788">
        <f t="shared" si="3633"/>
        <v>0</v>
      </c>
      <c r="AA942" s="788">
        <f t="shared" si="3633"/>
        <v>0</v>
      </c>
      <c r="AB942" s="788">
        <f t="shared" si="3633"/>
        <v>0</v>
      </c>
      <c r="AC942" s="788">
        <f t="shared" si="3633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4">SUM(AL317)</f>
        <v>0</v>
      </c>
      <c r="AM942" s="788">
        <f t="shared" si="3634"/>
        <v>0</v>
      </c>
      <c r="AN942" s="788">
        <f t="shared" si="3634"/>
        <v>0</v>
      </c>
      <c r="AO942" s="788">
        <f t="shared" si="3634"/>
        <v>0</v>
      </c>
      <c r="AP942" s="788">
        <f t="shared" si="3634"/>
        <v>0</v>
      </c>
      <c r="AQ942" s="788">
        <f t="shared" si="3634"/>
        <v>0</v>
      </c>
      <c r="AR942" s="788">
        <f t="shared" si="3634"/>
        <v>0</v>
      </c>
      <c r="AS942" s="788">
        <f t="shared" si="3634"/>
        <v>0</v>
      </c>
      <c r="AT942" s="788">
        <f t="shared" si="3634"/>
        <v>0</v>
      </c>
      <c r="AU942" s="788">
        <f t="shared" si="3634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5">SUM(BD317)</f>
        <v>0</v>
      </c>
      <c r="BE942" s="788">
        <f t="shared" si="3635"/>
        <v>0</v>
      </c>
      <c r="BF942" s="788">
        <f t="shared" si="3635"/>
        <v>0</v>
      </c>
      <c r="BG942" s="788">
        <f t="shared" si="3635"/>
        <v>0</v>
      </c>
      <c r="BH942" s="788">
        <f t="shared" si="3635"/>
        <v>0</v>
      </c>
      <c r="BI942" s="788">
        <f t="shared" si="3635"/>
        <v>0</v>
      </c>
      <c r="BJ942" s="788">
        <f t="shared" si="3635"/>
        <v>0</v>
      </c>
      <c r="BK942" s="788">
        <f t="shared" si="3635"/>
        <v>0</v>
      </c>
      <c r="BL942" s="788">
        <f t="shared" si="3635"/>
        <v>0</v>
      </c>
      <c r="BM942" s="788">
        <f t="shared" si="3635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4"/>
        <v>0</v>
      </c>
      <c r="CA942" s="588">
        <f t="shared" si="3565"/>
        <v>0</v>
      </c>
      <c r="CB942" s="588">
        <f t="shared" si="3566"/>
        <v>0</v>
      </c>
      <c r="CC942" s="588">
        <f t="shared" si="3567"/>
        <v>0</v>
      </c>
      <c r="CD942" s="1322">
        <f t="shared" si="3594"/>
        <v>0</v>
      </c>
      <c r="CE942" s="1323">
        <f t="shared" si="3595"/>
        <v>0</v>
      </c>
      <c r="CF942" s="1323">
        <f t="shared" si="3595"/>
        <v>0</v>
      </c>
      <c r="CG942" s="1323">
        <f t="shared" si="3595"/>
        <v>0</v>
      </c>
      <c r="CH942" s="1324">
        <f t="shared" si="3595"/>
        <v>0</v>
      </c>
      <c r="CI942" s="1323">
        <f t="shared" si="3595"/>
        <v>0</v>
      </c>
      <c r="CJ942" s="1323">
        <f t="shared" si="3595"/>
        <v>0</v>
      </c>
      <c r="CK942" s="1323">
        <f t="shared" si="3595"/>
        <v>0</v>
      </c>
      <c r="CL942" s="1323">
        <f t="shared" si="3595"/>
        <v>0</v>
      </c>
      <c r="CM942" s="1322">
        <f t="shared" si="3595"/>
        <v>0</v>
      </c>
      <c r="CN942" s="539" t="str">
        <f t="shared" si="3569"/>
        <v/>
      </c>
      <c r="CO942" s="540" t="str">
        <f t="shared" si="3570"/>
        <v/>
      </c>
      <c r="CP942" s="541" t="str">
        <f t="shared" si="3571"/>
        <v/>
      </c>
      <c r="CQ942" s="541" t="str">
        <f t="shared" si="3572"/>
        <v/>
      </c>
      <c r="CR942" s="541">
        <f t="shared" si="3573"/>
        <v>0</v>
      </c>
      <c r="CS942" s="541">
        <f t="shared" si="3574"/>
        <v>0</v>
      </c>
      <c r="CT942" s="541">
        <f t="shared" si="3575"/>
        <v>0</v>
      </c>
      <c r="CU942" s="542">
        <f t="shared" si="3576"/>
        <v>0</v>
      </c>
      <c r="CV942" s="542">
        <f t="shared" si="3577"/>
        <v>0</v>
      </c>
      <c r="CW942" s="542">
        <f t="shared" si="3578"/>
        <v>0</v>
      </c>
      <c r="CX942" s="541">
        <f t="shared" si="3579"/>
        <v>0</v>
      </c>
      <c r="CY942" s="541">
        <f t="shared" si="3580"/>
        <v>0</v>
      </c>
      <c r="CZ942" s="541">
        <f t="shared" si="3581"/>
        <v>0</v>
      </c>
      <c r="DA942" s="541">
        <f t="shared" si="3582"/>
        <v>0</v>
      </c>
      <c r="DB942" s="541" t="str">
        <f t="shared" si="3583"/>
        <v/>
      </c>
      <c r="DC942" s="540" t="str">
        <f t="shared" si="3584"/>
        <v/>
      </c>
      <c r="DD942" s="539" t="str">
        <f t="shared" si="3585"/>
        <v/>
      </c>
      <c r="DE942" s="644">
        <f t="shared" si="3586"/>
        <v>10</v>
      </c>
      <c r="DF942" s="98">
        <f t="shared" si="3587"/>
        <v>10</v>
      </c>
      <c r="DG942" s="98">
        <f t="shared" si="3588"/>
        <v>10</v>
      </c>
      <c r="DH942" s="98">
        <f t="shared" si="3589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6">SUM(B327)</f>
        <v>0</v>
      </c>
      <c r="C943" s="788">
        <f t="shared" si="3636"/>
        <v>0</v>
      </c>
      <c r="D943" s="788">
        <f t="shared" si="3636"/>
        <v>21</v>
      </c>
      <c r="E943" s="788">
        <f t="shared" si="3636"/>
        <v>0</v>
      </c>
      <c r="F943" s="788">
        <f t="shared" si="3636"/>
        <v>0</v>
      </c>
      <c r="G943" s="788">
        <f t="shared" si="3636"/>
        <v>0</v>
      </c>
      <c r="H943" s="788">
        <f t="shared" si="3636"/>
        <v>0</v>
      </c>
      <c r="I943" s="788">
        <f t="shared" si="3636"/>
        <v>0</v>
      </c>
      <c r="J943" s="788">
        <f t="shared" si="3636"/>
        <v>0</v>
      </c>
      <c r="K943" s="788">
        <f t="shared" si="3636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7">SUM(T327)</f>
        <v>18</v>
      </c>
      <c r="U943" s="788">
        <f t="shared" si="3637"/>
        <v>0</v>
      </c>
      <c r="V943" s="788">
        <f t="shared" si="3637"/>
        <v>120</v>
      </c>
      <c r="W943" s="788">
        <f t="shared" si="3637"/>
        <v>25</v>
      </c>
      <c r="X943" s="788">
        <f t="shared" si="3637"/>
        <v>60</v>
      </c>
      <c r="Y943" s="788">
        <f t="shared" si="3637"/>
        <v>0</v>
      </c>
      <c r="Z943" s="788">
        <f t="shared" si="3637"/>
        <v>75</v>
      </c>
      <c r="AA943" s="788">
        <f t="shared" si="3637"/>
        <v>28</v>
      </c>
      <c r="AB943" s="788">
        <f t="shared" si="3637"/>
        <v>0</v>
      </c>
      <c r="AC943" s="788">
        <f t="shared" si="3637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8">SUM(AL327)</f>
        <v>30</v>
      </c>
      <c r="AM943" s="788">
        <f t="shared" si="3638"/>
        <v>0</v>
      </c>
      <c r="AN943" s="788">
        <f t="shared" si="3638"/>
        <v>0</v>
      </c>
      <c r="AO943" s="788">
        <f t="shared" si="3638"/>
        <v>0</v>
      </c>
      <c r="AP943" s="788">
        <f t="shared" si="3638"/>
        <v>0</v>
      </c>
      <c r="AQ943" s="788">
        <f t="shared" si="3638"/>
        <v>0</v>
      </c>
      <c r="AR943" s="788">
        <f t="shared" si="3638"/>
        <v>0</v>
      </c>
      <c r="AS943" s="788">
        <f t="shared" si="3638"/>
        <v>0</v>
      </c>
      <c r="AT943" s="788">
        <f t="shared" si="3638"/>
        <v>25</v>
      </c>
      <c r="AU943" s="788">
        <f t="shared" si="3638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9">SUM(BD327)</f>
        <v>0</v>
      </c>
      <c r="BE943" s="788">
        <f t="shared" si="3639"/>
        <v>0</v>
      </c>
      <c r="BF943" s="788">
        <f t="shared" si="3639"/>
        <v>0</v>
      </c>
      <c r="BG943" s="788">
        <f t="shared" si="3639"/>
        <v>0</v>
      </c>
      <c r="BH943" s="788">
        <f t="shared" si="3639"/>
        <v>0</v>
      </c>
      <c r="BI943" s="788">
        <f t="shared" si="3639"/>
        <v>0</v>
      </c>
      <c r="BJ943" s="788">
        <f t="shared" si="3639"/>
        <v>0</v>
      </c>
      <c r="BK943" s="788">
        <f t="shared" si="3639"/>
        <v>0</v>
      </c>
      <c r="BL943" s="788">
        <f t="shared" si="3639"/>
        <v>0</v>
      </c>
      <c r="BM943" s="788">
        <f t="shared" si="3639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4"/>
        <v>0</v>
      </c>
      <c r="CA943" s="588">
        <f t="shared" si="3565"/>
        <v>25.75</v>
      </c>
      <c r="CB943" s="588">
        <f t="shared" si="3566"/>
        <v>6.25</v>
      </c>
      <c r="CC943" s="588">
        <f t="shared" si="3567"/>
        <v>0</v>
      </c>
      <c r="CD943" s="1322">
        <f t="shared" si="3594"/>
        <v>0</v>
      </c>
      <c r="CE943" s="1323">
        <f t="shared" si="3595"/>
        <v>0</v>
      </c>
      <c r="CF943" s="1323">
        <f t="shared" si="3595"/>
        <v>0</v>
      </c>
      <c r="CG943" s="1323">
        <f t="shared" si="3595"/>
        <v>0</v>
      </c>
      <c r="CH943" s="1324">
        <f t="shared" si="3595"/>
        <v>0</v>
      </c>
      <c r="CI943" s="1323">
        <f t="shared" si="3595"/>
        <v>0</v>
      </c>
      <c r="CJ943" s="1323">
        <f t="shared" si="3595"/>
        <v>0</v>
      </c>
      <c r="CK943" s="1323">
        <f t="shared" si="3595"/>
        <v>25</v>
      </c>
      <c r="CL943" s="1323">
        <f t="shared" si="3595"/>
        <v>25</v>
      </c>
      <c r="CM943" s="1322">
        <f t="shared" si="3595"/>
        <v>30</v>
      </c>
      <c r="CN943" s="539" t="str">
        <f t="shared" si="3569"/>
        <v/>
      </c>
      <c r="CO943" s="540" t="str">
        <f t="shared" si="3570"/>
        <v/>
      </c>
      <c r="CP943" s="541" t="str">
        <f t="shared" si="3571"/>
        <v/>
      </c>
      <c r="CQ943" s="541" t="str">
        <f t="shared" si="3572"/>
        <v/>
      </c>
      <c r="CR943" s="541">
        <f t="shared" si="3573"/>
        <v>0</v>
      </c>
      <c r="CS943" s="541">
        <f t="shared" si="3574"/>
        <v>0</v>
      </c>
      <c r="CT943" s="541">
        <f t="shared" si="3575"/>
        <v>0</v>
      </c>
      <c r="CU943" s="542">
        <f t="shared" si="3576"/>
        <v>0</v>
      </c>
      <c r="CV943" s="542">
        <f t="shared" si="3577"/>
        <v>0</v>
      </c>
      <c r="CW943" s="542">
        <f t="shared" si="3578"/>
        <v>0</v>
      </c>
      <c r="CX943" s="541">
        <f t="shared" si="3579"/>
        <v>0</v>
      </c>
      <c r="CY943" s="541">
        <f t="shared" si="3580"/>
        <v>0</v>
      </c>
      <c r="CZ943" s="541">
        <f t="shared" si="3581"/>
        <v>0</v>
      </c>
      <c r="DA943" s="541">
        <f t="shared" si="3582"/>
        <v>0</v>
      </c>
      <c r="DB943" s="541" t="str">
        <f t="shared" si="3583"/>
        <v/>
      </c>
      <c r="DC943" s="540" t="str">
        <f t="shared" si="3584"/>
        <v/>
      </c>
      <c r="DD943" s="539" t="str">
        <f t="shared" si="3585"/>
        <v/>
      </c>
      <c r="DE943" s="644">
        <f t="shared" si="3586"/>
        <v>10</v>
      </c>
      <c r="DF943" s="98">
        <f t="shared" si="3587"/>
        <v>10</v>
      </c>
      <c r="DG943" s="98">
        <f t="shared" si="3588"/>
        <v>10</v>
      </c>
      <c r="DH943" s="98">
        <f t="shared" si="3589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0">SUM(B337)</f>
        <v>0</v>
      </c>
      <c r="C944" s="788">
        <f t="shared" si="3640"/>
        <v>0</v>
      </c>
      <c r="D944" s="788">
        <f t="shared" si="3640"/>
        <v>0</v>
      </c>
      <c r="E944" s="788">
        <f t="shared" si="3640"/>
        <v>0</v>
      </c>
      <c r="F944" s="788">
        <f t="shared" si="3640"/>
        <v>0</v>
      </c>
      <c r="G944" s="788">
        <f t="shared" si="3640"/>
        <v>0</v>
      </c>
      <c r="H944" s="788">
        <f t="shared" si="3640"/>
        <v>0</v>
      </c>
      <c r="I944" s="788">
        <f t="shared" si="3640"/>
        <v>0</v>
      </c>
      <c r="J944" s="788">
        <f t="shared" si="3640"/>
        <v>0</v>
      </c>
      <c r="K944" s="788">
        <f t="shared" si="3640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1">SUM(T337)</f>
        <v>0</v>
      </c>
      <c r="U944" s="788">
        <f t="shared" si="3641"/>
        <v>0</v>
      </c>
      <c r="V944" s="788">
        <f t="shared" si="3641"/>
        <v>50</v>
      </c>
      <c r="W944" s="788">
        <f t="shared" si="3641"/>
        <v>12</v>
      </c>
      <c r="X944" s="788">
        <f t="shared" si="3641"/>
        <v>0</v>
      </c>
      <c r="Y944" s="788">
        <f t="shared" si="3641"/>
        <v>0</v>
      </c>
      <c r="Z944" s="788">
        <f t="shared" si="3641"/>
        <v>75</v>
      </c>
      <c r="AA944" s="788">
        <f t="shared" si="3641"/>
        <v>0</v>
      </c>
      <c r="AB944" s="788">
        <f t="shared" si="3641"/>
        <v>0</v>
      </c>
      <c r="AC944" s="788">
        <f t="shared" si="3641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2">SUM(AL337)</f>
        <v>0</v>
      </c>
      <c r="AM944" s="788">
        <f t="shared" si="3642"/>
        <v>0</v>
      </c>
      <c r="AN944" s="788">
        <f t="shared" si="3642"/>
        <v>0</v>
      </c>
      <c r="AO944" s="788">
        <f t="shared" si="3642"/>
        <v>0</v>
      </c>
      <c r="AP944" s="788">
        <f t="shared" si="3642"/>
        <v>0</v>
      </c>
      <c r="AQ944" s="788">
        <f t="shared" si="3642"/>
        <v>0</v>
      </c>
      <c r="AR944" s="788">
        <f t="shared" si="3642"/>
        <v>0</v>
      </c>
      <c r="AS944" s="788">
        <f t="shared" si="3642"/>
        <v>0</v>
      </c>
      <c r="AT944" s="788">
        <f t="shared" si="3642"/>
        <v>10</v>
      </c>
      <c r="AU944" s="788">
        <f t="shared" si="3642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3">SUM(BD337)</f>
        <v>0</v>
      </c>
      <c r="BE944" s="788">
        <f t="shared" si="3643"/>
        <v>0</v>
      </c>
      <c r="BF944" s="788">
        <f t="shared" si="3643"/>
        <v>0</v>
      </c>
      <c r="BG944" s="788">
        <f t="shared" si="3643"/>
        <v>0</v>
      </c>
      <c r="BH944" s="788">
        <f t="shared" si="3643"/>
        <v>0</v>
      </c>
      <c r="BI944" s="788">
        <f t="shared" si="3643"/>
        <v>0</v>
      </c>
      <c r="BJ944" s="788">
        <f t="shared" si="3643"/>
        <v>0</v>
      </c>
      <c r="BK944" s="788">
        <f t="shared" si="3643"/>
        <v>0</v>
      </c>
      <c r="BL944" s="788">
        <f t="shared" si="3643"/>
        <v>0</v>
      </c>
      <c r="BM944" s="788">
        <f t="shared" si="3643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4"/>
        <v>0</v>
      </c>
      <c r="CA944" s="588">
        <f t="shared" si="3565"/>
        <v>7.75</v>
      </c>
      <c r="CB944" s="588">
        <f t="shared" si="3566"/>
        <v>0</v>
      </c>
      <c r="CC944" s="588">
        <f t="shared" si="3567"/>
        <v>0</v>
      </c>
      <c r="CD944" s="1322">
        <f t="shared" si="3594"/>
        <v>0</v>
      </c>
      <c r="CE944" s="1323">
        <f t="shared" si="3595"/>
        <v>0</v>
      </c>
      <c r="CF944" s="1323">
        <f t="shared" si="3595"/>
        <v>0</v>
      </c>
      <c r="CG944" s="1323">
        <f t="shared" si="3595"/>
        <v>0</v>
      </c>
      <c r="CH944" s="1324">
        <f t="shared" si="3595"/>
        <v>0</v>
      </c>
      <c r="CI944" s="1323">
        <f t="shared" si="3595"/>
        <v>0</v>
      </c>
      <c r="CJ944" s="1323">
        <f t="shared" si="3595"/>
        <v>0</v>
      </c>
      <c r="CK944" s="1323">
        <f t="shared" si="3595"/>
        <v>0</v>
      </c>
      <c r="CL944" s="1323">
        <f t="shared" si="3595"/>
        <v>0</v>
      </c>
      <c r="CM944" s="1322">
        <f t="shared" si="3595"/>
        <v>10</v>
      </c>
      <c r="CN944" s="539" t="str">
        <f t="shared" si="3569"/>
        <v/>
      </c>
      <c r="CO944" s="540" t="str">
        <f t="shared" si="3570"/>
        <v/>
      </c>
      <c r="CP944" s="541" t="str">
        <f t="shared" si="3571"/>
        <v/>
      </c>
      <c r="CQ944" s="541" t="str">
        <f t="shared" si="3572"/>
        <v/>
      </c>
      <c r="CR944" s="541">
        <f t="shared" si="3573"/>
        <v>0</v>
      </c>
      <c r="CS944" s="541">
        <f t="shared" si="3574"/>
        <v>0</v>
      </c>
      <c r="CT944" s="541">
        <f t="shared" si="3575"/>
        <v>0</v>
      </c>
      <c r="CU944" s="542">
        <f t="shared" si="3576"/>
        <v>0</v>
      </c>
      <c r="CV944" s="542">
        <f t="shared" si="3577"/>
        <v>0</v>
      </c>
      <c r="CW944" s="542">
        <f t="shared" si="3578"/>
        <v>0</v>
      </c>
      <c r="CX944" s="541">
        <f t="shared" si="3579"/>
        <v>0</v>
      </c>
      <c r="CY944" s="541">
        <f t="shared" si="3580"/>
        <v>0</v>
      </c>
      <c r="CZ944" s="541">
        <f t="shared" si="3581"/>
        <v>0</v>
      </c>
      <c r="DA944" s="541">
        <f t="shared" si="3582"/>
        <v>0</v>
      </c>
      <c r="DB944" s="541" t="str">
        <f t="shared" si="3583"/>
        <v/>
      </c>
      <c r="DC944" s="540" t="str">
        <f t="shared" si="3584"/>
        <v/>
      </c>
      <c r="DD944" s="539" t="str">
        <f t="shared" si="3585"/>
        <v/>
      </c>
      <c r="DE944" s="644">
        <f t="shared" si="3586"/>
        <v>10</v>
      </c>
      <c r="DF944" s="98">
        <f t="shared" si="3587"/>
        <v>10</v>
      </c>
      <c r="DG944" s="98">
        <f t="shared" si="3588"/>
        <v>10</v>
      </c>
      <c r="DH944" s="98">
        <f t="shared" si="3589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4">SUM(B347)</f>
        <v>0</v>
      </c>
      <c r="C945" s="788">
        <f t="shared" si="3644"/>
        <v>0</v>
      </c>
      <c r="D945" s="788">
        <f t="shared" si="3644"/>
        <v>0</v>
      </c>
      <c r="E945" s="788">
        <f t="shared" si="3644"/>
        <v>0</v>
      </c>
      <c r="F945" s="788">
        <f t="shared" si="3644"/>
        <v>0</v>
      </c>
      <c r="G945" s="788">
        <f t="shared" si="3644"/>
        <v>0</v>
      </c>
      <c r="H945" s="788">
        <f t="shared" si="3644"/>
        <v>0</v>
      </c>
      <c r="I945" s="788">
        <f t="shared" si="3644"/>
        <v>0</v>
      </c>
      <c r="J945" s="788">
        <f t="shared" si="3644"/>
        <v>0</v>
      </c>
      <c r="K945" s="788">
        <f t="shared" si="3644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5">SUM(T347)</f>
        <v>0</v>
      </c>
      <c r="U945" s="788">
        <f t="shared" si="3645"/>
        <v>0</v>
      </c>
      <c r="V945" s="788">
        <f t="shared" si="3645"/>
        <v>0</v>
      </c>
      <c r="W945" s="788">
        <f t="shared" si="3645"/>
        <v>0</v>
      </c>
      <c r="X945" s="788">
        <f t="shared" si="3645"/>
        <v>0</v>
      </c>
      <c r="Y945" s="788">
        <f t="shared" si="3645"/>
        <v>0</v>
      </c>
      <c r="Z945" s="788">
        <f t="shared" si="3645"/>
        <v>1400</v>
      </c>
      <c r="AA945" s="788">
        <f t="shared" si="3645"/>
        <v>0</v>
      </c>
      <c r="AB945" s="788">
        <f t="shared" si="3645"/>
        <v>0</v>
      </c>
      <c r="AC945" s="788">
        <f t="shared" si="3645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6">SUM(AL347)</f>
        <v>0</v>
      </c>
      <c r="AM945" s="788">
        <f t="shared" si="3646"/>
        <v>0</v>
      </c>
      <c r="AN945" s="788">
        <f t="shared" si="3646"/>
        <v>0</v>
      </c>
      <c r="AO945" s="788">
        <f t="shared" si="3646"/>
        <v>0</v>
      </c>
      <c r="AP945" s="788">
        <f t="shared" si="3646"/>
        <v>0</v>
      </c>
      <c r="AQ945" s="788">
        <f t="shared" si="3646"/>
        <v>0</v>
      </c>
      <c r="AR945" s="788">
        <f t="shared" si="3646"/>
        <v>0</v>
      </c>
      <c r="AS945" s="788">
        <f t="shared" si="3646"/>
        <v>0</v>
      </c>
      <c r="AT945" s="788">
        <f t="shared" si="3646"/>
        <v>0</v>
      </c>
      <c r="AU945" s="788">
        <f t="shared" si="3646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7">SUM(BD347)</f>
        <v>0</v>
      </c>
      <c r="BE945" s="788">
        <f t="shared" si="3647"/>
        <v>0</v>
      </c>
      <c r="BF945" s="788">
        <f t="shared" si="3647"/>
        <v>0</v>
      </c>
      <c r="BG945" s="788">
        <f t="shared" si="3647"/>
        <v>0</v>
      </c>
      <c r="BH945" s="788">
        <f t="shared" si="3647"/>
        <v>0</v>
      </c>
      <c r="BI945" s="788">
        <f t="shared" si="3647"/>
        <v>0</v>
      </c>
      <c r="BJ945" s="788">
        <f t="shared" si="3647"/>
        <v>0</v>
      </c>
      <c r="BK945" s="788">
        <f t="shared" si="3647"/>
        <v>0</v>
      </c>
      <c r="BL945" s="788">
        <f t="shared" si="3647"/>
        <v>0</v>
      </c>
      <c r="BM945" s="788">
        <f t="shared" si="3647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4"/>
        <v>0</v>
      </c>
      <c r="CA945" s="588">
        <f t="shared" si="3565"/>
        <v>0</v>
      </c>
      <c r="CB945" s="588">
        <f t="shared" si="3566"/>
        <v>0</v>
      </c>
      <c r="CC945" s="588">
        <f t="shared" si="3567"/>
        <v>0</v>
      </c>
      <c r="CD945" s="1322">
        <f t="shared" si="3594"/>
        <v>0</v>
      </c>
      <c r="CE945" s="1323">
        <f t="shared" si="3595"/>
        <v>0</v>
      </c>
      <c r="CF945" s="1323">
        <f t="shared" si="3595"/>
        <v>0</v>
      </c>
      <c r="CG945" s="1323">
        <f t="shared" si="3595"/>
        <v>0</v>
      </c>
      <c r="CH945" s="1324">
        <f t="shared" si="3595"/>
        <v>0</v>
      </c>
      <c r="CI945" s="1323">
        <f t="shared" si="3595"/>
        <v>0</v>
      </c>
      <c r="CJ945" s="1323">
        <f t="shared" si="3595"/>
        <v>0</v>
      </c>
      <c r="CK945" s="1323">
        <f t="shared" si="3595"/>
        <v>0</v>
      </c>
      <c r="CL945" s="1323">
        <f t="shared" si="3595"/>
        <v>0</v>
      </c>
      <c r="CM945" s="1322">
        <f t="shared" si="3595"/>
        <v>0</v>
      </c>
      <c r="CN945" s="539" t="str">
        <f t="shared" si="3569"/>
        <v/>
      </c>
      <c r="CO945" s="540" t="str">
        <f t="shared" si="3570"/>
        <v/>
      </c>
      <c r="CP945" s="541" t="str">
        <f t="shared" si="3571"/>
        <v/>
      </c>
      <c r="CQ945" s="541" t="str">
        <f t="shared" si="3572"/>
        <v/>
      </c>
      <c r="CR945" s="541">
        <f t="shared" si="3573"/>
        <v>0</v>
      </c>
      <c r="CS945" s="541">
        <f t="shared" si="3574"/>
        <v>0</v>
      </c>
      <c r="CT945" s="541">
        <f t="shared" si="3575"/>
        <v>0</v>
      </c>
      <c r="CU945" s="542">
        <f t="shared" si="3576"/>
        <v>0</v>
      </c>
      <c r="CV945" s="542">
        <f t="shared" si="3577"/>
        <v>0</v>
      </c>
      <c r="CW945" s="542">
        <f t="shared" si="3578"/>
        <v>0</v>
      </c>
      <c r="CX945" s="541">
        <f t="shared" si="3579"/>
        <v>0</v>
      </c>
      <c r="CY945" s="541">
        <f t="shared" si="3580"/>
        <v>0</v>
      </c>
      <c r="CZ945" s="541">
        <f t="shared" si="3581"/>
        <v>0</v>
      </c>
      <c r="DA945" s="541">
        <f t="shared" si="3582"/>
        <v>0</v>
      </c>
      <c r="DB945" s="541" t="str">
        <f t="shared" si="3583"/>
        <v/>
      </c>
      <c r="DC945" s="540" t="str">
        <f t="shared" si="3584"/>
        <v/>
      </c>
      <c r="DD945" s="539" t="str">
        <f t="shared" si="3585"/>
        <v/>
      </c>
      <c r="DE945" s="644">
        <f t="shared" si="3586"/>
        <v>10</v>
      </c>
      <c r="DF945" s="98">
        <f t="shared" si="3587"/>
        <v>10</v>
      </c>
      <c r="DG945" s="98">
        <f t="shared" si="3588"/>
        <v>10</v>
      </c>
      <c r="DH945" s="98">
        <f t="shared" si="3589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8">SUM(B357)</f>
        <v>0</v>
      </c>
      <c r="C946" s="788">
        <f t="shared" si="3648"/>
        <v>0</v>
      </c>
      <c r="D946" s="788">
        <f t="shared" si="3648"/>
        <v>0</v>
      </c>
      <c r="E946" s="788">
        <f t="shared" si="3648"/>
        <v>0</v>
      </c>
      <c r="F946" s="788">
        <f t="shared" si="3648"/>
        <v>150</v>
      </c>
      <c r="G946" s="788">
        <f t="shared" si="3648"/>
        <v>0</v>
      </c>
      <c r="H946" s="788">
        <f t="shared" si="3648"/>
        <v>0</v>
      </c>
      <c r="I946" s="788">
        <f t="shared" si="3648"/>
        <v>0</v>
      </c>
      <c r="J946" s="788">
        <f t="shared" si="3648"/>
        <v>0</v>
      </c>
      <c r="K946" s="788">
        <f t="shared" si="3648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9">SUM(T357)</f>
        <v>0</v>
      </c>
      <c r="U946" s="788">
        <f t="shared" si="3649"/>
        <v>0</v>
      </c>
      <c r="V946" s="788">
        <f t="shared" si="3649"/>
        <v>0</v>
      </c>
      <c r="W946" s="788">
        <f t="shared" si="3649"/>
        <v>1000</v>
      </c>
      <c r="X946" s="788">
        <f t="shared" si="3649"/>
        <v>0</v>
      </c>
      <c r="Y946" s="788">
        <f t="shared" si="3649"/>
        <v>0</v>
      </c>
      <c r="Z946" s="788">
        <f t="shared" si="3649"/>
        <v>0</v>
      </c>
      <c r="AA946" s="788">
        <f t="shared" si="3649"/>
        <v>0</v>
      </c>
      <c r="AB946" s="788">
        <f t="shared" si="3649"/>
        <v>0</v>
      </c>
      <c r="AC946" s="788">
        <f t="shared" si="3649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0">SUM(AL357)</f>
        <v>0</v>
      </c>
      <c r="AM946" s="788">
        <f t="shared" si="3650"/>
        <v>0</v>
      </c>
      <c r="AN946" s="788">
        <f t="shared" si="3650"/>
        <v>0</v>
      </c>
      <c r="AO946" s="788">
        <f t="shared" si="3650"/>
        <v>0</v>
      </c>
      <c r="AP946" s="788">
        <f t="shared" si="3650"/>
        <v>0</v>
      </c>
      <c r="AQ946" s="788">
        <f t="shared" si="3650"/>
        <v>0</v>
      </c>
      <c r="AR946" s="788">
        <f t="shared" si="3650"/>
        <v>0</v>
      </c>
      <c r="AS946" s="788">
        <f t="shared" si="3650"/>
        <v>0</v>
      </c>
      <c r="AT946" s="788">
        <f t="shared" si="3650"/>
        <v>20</v>
      </c>
      <c r="AU946" s="788">
        <f t="shared" si="3650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1">SUM(BD357)</f>
        <v>0</v>
      </c>
      <c r="BE946" s="788">
        <f t="shared" si="3651"/>
        <v>0</v>
      </c>
      <c r="BF946" s="788">
        <f t="shared" si="3651"/>
        <v>0</v>
      </c>
      <c r="BG946" s="788">
        <f t="shared" si="3651"/>
        <v>0</v>
      </c>
      <c r="BH946" s="788">
        <f t="shared" si="3651"/>
        <v>0</v>
      </c>
      <c r="BI946" s="788">
        <f t="shared" si="3651"/>
        <v>0</v>
      </c>
      <c r="BJ946" s="788">
        <f t="shared" si="3651"/>
        <v>0</v>
      </c>
      <c r="BK946" s="788">
        <f t="shared" si="3651"/>
        <v>0</v>
      </c>
      <c r="BL946" s="788">
        <f t="shared" si="3651"/>
        <v>0</v>
      </c>
      <c r="BM946" s="788">
        <f t="shared" si="3651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4"/>
        <v>0</v>
      </c>
      <c r="CA946" s="588">
        <f t="shared" si="3565"/>
        <v>0</v>
      </c>
      <c r="CB946" s="588">
        <f t="shared" si="3566"/>
        <v>0</v>
      </c>
      <c r="CC946" s="588">
        <f t="shared" si="3567"/>
        <v>0</v>
      </c>
      <c r="CD946" s="1322">
        <f t="shared" si="3594"/>
        <v>0</v>
      </c>
      <c r="CE946" s="1323">
        <f t="shared" si="3595"/>
        <v>0</v>
      </c>
      <c r="CF946" s="1323">
        <f t="shared" si="3595"/>
        <v>0</v>
      </c>
      <c r="CG946" s="1323">
        <f t="shared" si="3595"/>
        <v>0</v>
      </c>
      <c r="CH946" s="1324">
        <f t="shared" si="3595"/>
        <v>0</v>
      </c>
      <c r="CI946" s="1323">
        <f t="shared" si="3595"/>
        <v>0</v>
      </c>
      <c r="CJ946" s="1323">
        <f t="shared" si="3595"/>
        <v>0</v>
      </c>
      <c r="CK946" s="1323">
        <f t="shared" si="3595"/>
        <v>0</v>
      </c>
      <c r="CL946" s="1323">
        <f t="shared" si="3595"/>
        <v>0</v>
      </c>
      <c r="CM946" s="1322">
        <f t="shared" si="3595"/>
        <v>20</v>
      </c>
      <c r="CN946" s="539" t="str">
        <f t="shared" si="3569"/>
        <v/>
      </c>
      <c r="CO946" s="540" t="str">
        <f t="shared" si="3570"/>
        <v/>
      </c>
      <c r="CP946" s="541" t="str">
        <f t="shared" si="3571"/>
        <v/>
      </c>
      <c r="CQ946" s="541" t="str">
        <f t="shared" si="3572"/>
        <v/>
      </c>
      <c r="CR946" s="541">
        <f t="shared" si="3573"/>
        <v>0</v>
      </c>
      <c r="CS946" s="541">
        <f t="shared" si="3574"/>
        <v>0</v>
      </c>
      <c r="CT946" s="541">
        <f t="shared" si="3575"/>
        <v>0</v>
      </c>
      <c r="CU946" s="542">
        <f t="shared" si="3576"/>
        <v>0</v>
      </c>
      <c r="CV946" s="542">
        <f t="shared" si="3577"/>
        <v>0</v>
      </c>
      <c r="CW946" s="542">
        <f t="shared" si="3578"/>
        <v>0</v>
      </c>
      <c r="CX946" s="541">
        <f t="shared" si="3579"/>
        <v>0</v>
      </c>
      <c r="CY946" s="541">
        <f t="shared" si="3580"/>
        <v>0</v>
      </c>
      <c r="CZ946" s="541">
        <f t="shared" si="3581"/>
        <v>0</v>
      </c>
      <c r="DA946" s="541">
        <f t="shared" si="3582"/>
        <v>0</v>
      </c>
      <c r="DB946" s="541" t="str">
        <f t="shared" si="3583"/>
        <v/>
      </c>
      <c r="DC946" s="540" t="str">
        <f t="shared" si="3584"/>
        <v/>
      </c>
      <c r="DD946" s="539" t="str">
        <f t="shared" si="3585"/>
        <v/>
      </c>
      <c r="DE946" s="644">
        <f t="shared" si="3586"/>
        <v>10</v>
      </c>
      <c r="DF946" s="98">
        <f t="shared" si="3587"/>
        <v>10</v>
      </c>
      <c r="DG946" s="98">
        <f t="shared" si="3588"/>
        <v>10</v>
      </c>
      <c r="DH946" s="98">
        <f t="shared" si="3589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2">SUM(B368)</f>
        <v>50</v>
      </c>
      <c r="C947" s="788">
        <f t="shared" si="3652"/>
        <v>25</v>
      </c>
      <c r="D947" s="788">
        <f t="shared" si="3652"/>
        <v>25</v>
      </c>
      <c r="E947" s="788">
        <f t="shared" si="3652"/>
        <v>0</v>
      </c>
      <c r="F947" s="788">
        <f t="shared" si="3652"/>
        <v>0</v>
      </c>
      <c r="G947" s="788">
        <f t="shared" si="3652"/>
        <v>0</v>
      </c>
      <c r="H947" s="788">
        <f t="shared" si="3652"/>
        <v>35</v>
      </c>
      <c r="I947" s="788">
        <f t="shared" si="3652"/>
        <v>0</v>
      </c>
      <c r="J947" s="788">
        <f t="shared" si="3652"/>
        <v>15</v>
      </c>
      <c r="K947" s="788">
        <f t="shared" si="3652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3">SUM(T368)</f>
        <v>50</v>
      </c>
      <c r="U947" s="788">
        <f t="shared" si="3653"/>
        <v>0</v>
      </c>
      <c r="V947" s="788">
        <f t="shared" si="3653"/>
        <v>100</v>
      </c>
      <c r="W947" s="788">
        <f t="shared" si="3653"/>
        <v>30</v>
      </c>
      <c r="X947" s="788">
        <f t="shared" si="3653"/>
        <v>10</v>
      </c>
      <c r="Y947" s="788">
        <f t="shared" si="3653"/>
        <v>25</v>
      </c>
      <c r="Z947" s="788">
        <f t="shared" si="3653"/>
        <v>0</v>
      </c>
      <c r="AA947" s="788">
        <f t="shared" si="3653"/>
        <v>50</v>
      </c>
      <c r="AB947" s="788">
        <f t="shared" si="3653"/>
        <v>0</v>
      </c>
      <c r="AC947" s="788">
        <f t="shared" si="3653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4">SUM(AL368)</f>
        <v>50</v>
      </c>
      <c r="AM947" s="788">
        <f t="shared" si="3654"/>
        <v>0</v>
      </c>
      <c r="AN947" s="788">
        <f t="shared" si="3654"/>
        <v>0</v>
      </c>
      <c r="AO947" s="788">
        <f t="shared" si="3654"/>
        <v>30</v>
      </c>
      <c r="AP947" s="788">
        <f t="shared" si="3654"/>
        <v>0</v>
      </c>
      <c r="AQ947" s="788">
        <f t="shared" si="3654"/>
        <v>0</v>
      </c>
      <c r="AR947" s="788">
        <f t="shared" si="3654"/>
        <v>0</v>
      </c>
      <c r="AS947" s="788">
        <f t="shared" si="3654"/>
        <v>48</v>
      </c>
      <c r="AT947" s="788">
        <f t="shared" si="3654"/>
        <v>25</v>
      </c>
      <c r="AU947" s="788">
        <f t="shared" si="3654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5">SUM(BD368)</f>
        <v>0</v>
      </c>
      <c r="BE947" s="788">
        <f t="shared" si="3655"/>
        <v>0</v>
      </c>
      <c r="BF947" s="788">
        <f t="shared" si="3655"/>
        <v>0</v>
      </c>
      <c r="BG947" s="788">
        <f t="shared" si="3655"/>
        <v>0</v>
      </c>
      <c r="BH947" s="788">
        <f t="shared" si="3655"/>
        <v>0</v>
      </c>
      <c r="BI947" s="788">
        <f t="shared" si="3655"/>
        <v>0</v>
      </c>
      <c r="BJ947" s="788">
        <f t="shared" si="3655"/>
        <v>0</v>
      </c>
      <c r="BK947" s="788">
        <f t="shared" si="3655"/>
        <v>0</v>
      </c>
      <c r="BL947" s="788">
        <f t="shared" si="3655"/>
        <v>0</v>
      </c>
      <c r="BM947" s="788">
        <f t="shared" si="3655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4"/>
        <v>12.5</v>
      </c>
      <c r="CA947" s="588">
        <f t="shared" si="3565"/>
        <v>20.625</v>
      </c>
      <c r="CB947" s="588">
        <f t="shared" si="3566"/>
        <v>19.125</v>
      </c>
      <c r="CC947" s="588">
        <f t="shared" si="3567"/>
        <v>0</v>
      </c>
      <c r="CD947" s="1322">
        <f t="shared" si="3594"/>
        <v>0</v>
      </c>
      <c r="CE947" s="1323">
        <f t="shared" si="3595"/>
        <v>0</v>
      </c>
      <c r="CF947" s="1323">
        <f t="shared" si="3595"/>
        <v>0</v>
      </c>
      <c r="CG947" s="1323">
        <f t="shared" si="3595"/>
        <v>0</v>
      </c>
      <c r="CH947" s="1324">
        <f t="shared" si="3595"/>
        <v>0</v>
      </c>
      <c r="CI947" s="1323">
        <f t="shared" si="3595"/>
        <v>25</v>
      </c>
      <c r="CJ947" s="1323">
        <f t="shared" si="3595"/>
        <v>30</v>
      </c>
      <c r="CK947" s="1323">
        <f t="shared" si="3595"/>
        <v>48</v>
      </c>
      <c r="CL947" s="1323">
        <f t="shared" si="3595"/>
        <v>50</v>
      </c>
      <c r="CM947" s="1322">
        <f t="shared" si="3595"/>
        <v>50</v>
      </c>
      <c r="CN947" s="539" t="str">
        <f t="shared" si="3569"/>
        <v/>
      </c>
      <c r="CO947" s="540" t="str">
        <f t="shared" si="3570"/>
        <v/>
      </c>
      <c r="CP947" s="541" t="str">
        <f t="shared" si="3571"/>
        <v/>
      </c>
      <c r="CQ947" s="541" t="str">
        <f t="shared" si="3572"/>
        <v/>
      </c>
      <c r="CR947" s="541">
        <f t="shared" si="3573"/>
        <v>0</v>
      </c>
      <c r="CS947" s="541">
        <f t="shared" si="3574"/>
        <v>0</v>
      </c>
      <c r="CT947" s="541">
        <f t="shared" si="3575"/>
        <v>0</v>
      </c>
      <c r="CU947" s="542">
        <f t="shared" si="3576"/>
        <v>0</v>
      </c>
      <c r="CV947" s="542">
        <f t="shared" si="3577"/>
        <v>0</v>
      </c>
      <c r="CW947" s="542">
        <f t="shared" si="3578"/>
        <v>0</v>
      </c>
      <c r="CX947" s="541">
        <f t="shared" si="3579"/>
        <v>0</v>
      </c>
      <c r="CY947" s="541">
        <f t="shared" si="3580"/>
        <v>0</v>
      </c>
      <c r="CZ947" s="541">
        <f t="shared" si="3581"/>
        <v>0</v>
      </c>
      <c r="DA947" s="541">
        <f t="shared" si="3582"/>
        <v>0</v>
      </c>
      <c r="DB947" s="541" t="str">
        <f t="shared" si="3583"/>
        <v/>
      </c>
      <c r="DC947" s="540" t="str">
        <f t="shared" si="3584"/>
        <v/>
      </c>
      <c r="DD947" s="539" t="str">
        <f t="shared" si="3585"/>
        <v/>
      </c>
      <c r="DE947" s="644">
        <f t="shared" si="3586"/>
        <v>10</v>
      </c>
      <c r="DF947" s="98">
        <f t="shared" si="3587"/>
        <v>10</v>
      </c>
      <c r="DG947" s="98">
        <f t="shared" si="3588"/>
        <v>10</v>
      </c>
      <c r="DH947" s="98">
        <f t="shared" si="3589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6">SUM(B379)</f>
        <v>0</v>
      </c>
      <c r="C948" s="788">
        <f t="shared" si="3656"/>
        <v>0</v>
      </c>
      <c r="D948" s="788">
        <f t="shared" si="3656"/>
        <v>0</v>
      </c>
      <c r="E948" s="788">
        <f t="shared" si="3656"/>
        <v>0</v>
      </c>
      <c r="F948" s="788">
        <f t="shared" si="3656"/>
        <v>0</v>
      </c>
      <c r="G948" s="788">
        <f t="shared" si="3656"/>
        <v>0</v>
      </c>
      <c r="H948" s="788">
        <f t="shared" si="3656"/>
        <v>0</v>
      </c>
      <c r="I948" s="788">
        <f t="shared" si="3656"/>
        <v>0</v>
      </c>
      <c r="J948" s="788">
        <f t="shared" si="3656"/>
        <v>0</v>
      </c>
      <c r="K948" s="788">
        <f t="shared" si="3656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7">SUM(T379)</f>
        <v>0</v>
      </c>
      <c r="U948" s="788">
        <f t="shared" si="3657"/>
        <v>0</v>
      </c>
      <c r="V948" s="788">
        <f t="shared" si="3657"/>
        <v>0</v>
      </c>
      <c r="W948" s="788">
        <f t="shared" si="3657"/>
        <v>0</v>
      </c>
      <c r="X948" s="788">
        <f t="shared" si="3657"/>
        <v>0</v>
      </c>
      <c r="Y948" s="788">
        <f t="shared" si="3657"/>
        <v>0</v>
      </c>
      <c r="Z948" s="788">
        <f t="shared" si="3657"/>
        <v>0</v>
      </c>
      <c r="AA948" s="788">
        <f t="shared" si="3657"/>
        <v>0</v>
      </c>
      <c r="AB948" s="788">
        <f t="shared" si="3657"/>
        <v>0</v>
      </c>
      <c r="AC948" s="788">
        <f t="shared" si="3657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8">SUM(AL379)</f>
        <v>0</v>
      </c>
      <c r="AM948" s="788">
        <f t="shared" si="3658"/>
        <v>0</v>
      </c>
      <c r="AN948" s="788">
        <f t="shared" si="3658"/>
        <v>0</v>
      </c>
      <c r="AO948" s="788">
        <f t="shared" si="3658"/>
        <v>60</v>
      </c>
      <c r="AP948" s="788">
        <f t="shared" si="3658"/>
        <v>0</v>
      </c>
      <c r="AQ948" s="788">
        <f t="shared" si="3658"/>
        <v>0</v>
      </c>
      <c r="AR948" s="788">
        <f t="shared" si="3658"/>
        <v>0</v>
      </c>
      <c r="AS948" s="788">
        <f t="shared" si="3658"/>
        <v>40</v>
      </c>
      <c r="AT948" s="788">
        <f t="shared" si="3658"/>
        <v>0</v>
      </c>
      <c r="AU948" s="788">
        <f t="shared" si="3658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9">SUM(BD379)</f>
        <v>0</v>
      </c>
      <c r="BE948" s="788">
        <f t="shared" si="3659"/>
        <v>0</v>
      </c>
      <c r="BF948" s="788">
        <f t="shared" si="3659"/>
        <v>0</v>
      </c>
      <c r="BG948" s="788">
        <f t="shared" si="3659"/>
        <v>0</v>
      </c>
      <c r="BH948" s="788">
        <f t="shared" si="3659"/>
        <v>0</v>
      </c>
      <c r="BI948" s="788">
        <f t="shared" si="3659"/>
        <v>0</v>
      </c>
      <c r="BJ948" s="788">
        <f t="shared" si="3659"/>
        <v>0</v>
      </c>
      <c r="BK948" s="788">
        <f t="shared" si="3659"/>
        <v>0</v>
      </c>
      <c r="BL948" s="788">
        <f t="shared" si="3659"/>
        <v>0</v>
      </c>
      <c r="BM948" s="788">
        <f t="shared" si="3659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4"/>
        <v>0</v>
      </c>
      <c r="CA948" s="588">
        <f t="shared" si="3565"/>
        <v>0</v>
      </c>
      <c r="CB948" s="588">
        <f t="shared" si="3566"/>
        <v>5</v>
      </c>
      <c r="CC948" s="588">
        <f t="shared" si="3567"/>
        <v>0</v>
      </c>
      <c r="CD948" s="1322">
        <f t="shared" si="3594"/>
        <v>0</v>
      </c>
      <c r="CE948" s="1323">
        <f t="shared" ref="CE948:CM960" si="366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60"/>
        <v>0</v>
      </c>
      <c r="CG948" s="1323">
        <f t="shared" si="3660"/>
        <v>0</v>
      </c>
      <c r="CH948" s="1324">
        <f t="shared" si="3660"/>
        <v>0</v>
      </c>
      <c r="CI948" s="1323">
        <f t="shared" si="3660"/>
        <v>0</v>
      </c>
      <c r="CJ948" s="1323">
        <f t="shared" si="3660"/>
        <v>0</v>
      </c>
      <c r="CK948" s="1323">
        <f t="shared" si="3660"/>
        <v>0</v>
      </c>
      <c r="CL948" s="1323">
        <f t="shared" si="3660"/>
        <v>40</v>
      </c>
      <c r="CM948" s="1322">
        <f t="shared" si="3660"/>
        <v>60</v>
      </c>
      <c r="CN948" s="539" t="str">
        <f t="shared" si="3569"/>
        <v/>
      </c>
      <c r="CO948" s="540" t="str">
        <f t="shared" si="3570"/>
        <v/>
      </c>
      <c r="CP948" s="541" t="str">
        <f t="shared" si="3571"/>
        <v/>
      </c>
      <c r="CQ948" s="541" t="str">
        <f t="shared" si="3572"/>
        <v/>
      </c>
      <c r="CR948" s="541">
        <f t="shared" si="3573"/>
        <v>0</v>
      </c>
      <c r="CS948" s="541">
        <f t="shared" si="3574"/>
        <v>0</v>
      </c>
      <c r="CT948" s="541">
        <f t="shared" si="3575"/>
        <v>0</v>
      </c>
      <c r="CU948" s="542">
        <f t="shared" si="3576"/>
        <v>0</v>
      </c>
      <c r="CV948" s="542">
        <f t="shared" si="3577"/>
        <v>0</v>
      </c>
      <c r="CW948" s="542">
        <f t="shared" si="3578"/>
        <v>0</v>
      </c>
      <c r="CX948" s="541">
        <f t="shared" si="3579"/>
        <v>0</v>
      </c>
      <c r="CY948" s="541">
        <f t="shared" si="3580"/>
        <v>0</v>
      </c>
      <c r="CZ948" s="541">
        <f t="shared" si="3581"/>
        <v>0</v>
      </c>
      <c r="DA948" s="541">
        <f t="shared" si="3582"/>
        <v>0</v>
      </c>
      <c r="DB948" s="541" t="str">
        <f t="shared" si="3583"/>
        <v/>
      </c>
      <c r="DC948" s="540" t="str">
        <f t="shared" si="3584"/>
        <v/>
      </c>
      <c r="DD948" s="539" t="str">
        <f t="shared" si="3585"/>
        <v/>
      </c>
      <c r="DE948" s="644">
        <f t="shared" si="3586"/>
        <v>10</v>
      </c>
      <c r="DF948" s="98">
        <f t="shared" si="3587"/>
        <v>10</v>
      </c>
      <c r="DG948" s="98">
        <f t="shared" si="3588"/>
        <v>10</v>
      </c>
      <c r="DH948" s="98">
        <f t="shared" si="3589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1">SUM(B389)</f>
        <v>0</v>
      </c>
      <c r="C949" s="788">
        <f t="shared" si="3661"/>
        <v>0</v>
      </c>
      <c r="D949" s="788">
        <f t="shared" si="3661"/>
        <v>0</v>
      </c>
      <c r="E949" s="788">
        <f t="shared" si="3661"/>
        <v>0</v>
      </c>
      <c r="F949" s="788">
        <f t="shared" si="3661"/>
        <v>0</v>
      </c>
      <c r="G949" s="788">
        <f t="shared" si="3661"/>
        <v>0</v>
      </c>
      <c r="H949" s="788">
        <f t="shared" si="3661"/>
        <v>0</v>
      </c>
      <c r="I949" s="788">
        <f t="shared" si="3661"/>
        <v>0</v>
      </c>
      <c r="J949" s="788">
        <f t="shared" si="3661"/>
        <v>0</v>
      </c>
      <c r="K949" s="788">
        <f t="shared" si="3661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2">SUM(T389)</f>
        <v>18</v>
      </c>
      <c r="U949" s="788">
        <f t="shared" si="3662"/>
        <v>0</v>
      </c>
      <c r="V949" s="788">
        <f t="shared" si="3662"/>
        <v>0</v>
      </c>
      <c r="W949" s="788">
        <f t="shared" si="3662"/>
        <v>0</v>
      </c>
      <c r="X949" s="788">
        <f t="shared" si="3662"/>
        <v>0</v>
      </c>
      <c r="Y949" s="788">
        <f t="shared" si="3662"/>
        <v>0</v>
      </c>
      <c r="Z949" s="788">
        <f t="shared" si="3662"/>
        <v>0</v>
      </c>
      <c r="AA949" s="788">
        <f t="shared" si="3662"/>
        <v>0</v>
      </c>
      <c r="AB949" s="788">
        <f t="shared" si="3662"/>
        <v>0</v>
      </c>
      <c r="AC949" s="788">
        <f t="shared" si="3662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3">SUM(AL389)</f>
        <v>0</v>
      </c>
      <c r="AM949" s="788">
        <f t="shared" si="3663"/>
        <v>0</v>
      </c>
      <c r="AN949" s="788">
        <f t="shared" si="3663"/>
        <v>0</v>
      </c>
      <c r="AO949" s="788">
        <f t="shared" si="3663"/>
        <v>0</v>
      </c>
      <c r="AP949" s="788">
        <f t="shared" si="3663"/>
        <v>0</v>
      </c>
      <c r="AQ949" s="788">
        <f t="shared" si="3663"/>
        <v>0</v>
      </c>
      <c r="AR949" s="788">
        <f t="shared" si="3663"/>
        <v>0</v>
      </c>
      <c r="AS949" s="788">
        <f t="shared" si="3663"/>
        <v>0</v>
      </c>
      <c r="AT949" s="788">
        <f t="shared" si="3663"/>
        <v>0</v>
      </c>
      <c r="AU949" s="788">
        <f t="shared" si="3663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4">SUM(BD389)</f>
        <v>0</v>
      </c>
      <c r="BE949" s="788">
        <f t="shared" si="3664"/>
        <v>0</v>
      </c>
      <c r="BF949" s="788">
        <f t="shared" si="3664"/>
        <v>0</v>
      </c>
      <c r="BG949" s="788">
        <f t="shared" si="3664"/>
        <v>0</v>
      </c>
      <c r="BH949" s="788">
        <f t="shared" si="3664"/>
        <v>0</v>
      </c>
      <c r="BI949" s="788">
        <f t="shared" si="3664"/>
        <v>0</v>
      </c>
      <c r="BJ949" s="788">
        <f t="shared" si="3664"/>
        <v>0</v>
      </c>
      <c r="BK949" s="788">
        <f t="shared" si="3664"/>
        <v>0</v>
      </c>
      <c r="BL949" s="788">
        <f t="shared" si="3664"/>
        <v>0</v>
      </c>
      <c r="BM949" s="788">
        <f t="shared" si="3664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4"/>
        <v>0</v>
      </c>
      <c r="CA949" s="588">
        <f t="shared" si="3565"/>
        <v>0</v>
      </c>
      <c r="CB949" s="588">
        <f t="shared" si="3566"/>
        <v>0</v>
      </c>
      <c r="CC949" s="588">
        <f t="shared" si="3567"/>
        <v>0</v>
      </c>
      <c r="CD949" s="1322">
        <f t="shared" si="3594"/>
        <v>0</v>
      </c>
      <c r="CE949" s="1323">
        <f t="shared" si="3660"/>
        <v>0</v>
      </c>
      <c r="CF949" s="1323">
        <f t="shared" si="3660"/>
        <v>0</v>
      </c>
      <c r="CG949" s="1323">
        <f t="shared" si="3660"/>
        <v>0</v>
      </c>
      <c r="CH949" s="1324">
        <f t="shared" si="3660"/>
        <v>0</v>
      </c>
      <c r="CI949" s="1323">
        <f t="shared" si="3660"/>
        <v>0</v>
      </c>
      <c r="CJ949" s="1323">
        <f t="shared" si="3660"/>
        <v>0</v>
      </c>
      <c r="CK949" s="1323">
        <f t="shared" si="3660"/>
        <v>0</v>
      </c>
      <c r="CL949" s="1323">
        <f t="shared" si="3660"/>
        <v>0</v>
      </c>
      <c r="CM949" s="1322">
        <f t="shared" si="3660"/>
        <v>0</v>
      </c>
      <c r="CN949" s="539" t="str">
        <f t="shared" si="3569"/>
        <v/>
      </c>
      <c r="CO949" s="540" t="str">
        <f t="shared" si="3570"/>
        <v/>
      </c>
      <c r="CP949" s="541" t="str">
        <f t="shared" si="3571"/>
        <v/>
      </c>
      <c r="CQ949" s="541" t="str">
        <f t="shared" si="3572"/>
        <v/>
      </c>
      <c r="CR949" s="541">
        <f t="shared" si="3573"/>
        <v>0</v>
      </c>
      <c r="CS949" s="541">
        <f t="shared" si="3574"/>
        <v>0</v>
      </c>
      <c r="CT949" s="541">
        <f t="shared" si="3575"/>
        <v>0</v>
      </c>
      <c r="CU949" s="542">
        <f t="shared" si="3576"/>
        <v>0</v>
      </c>
      <c r="CV949" s="542">
        <f t="shared" si="3577"/>
        <v>0</v>
      </c>
      <c r="CW949" s="542">
        <f t="shared" si="3578"/>
        <v>0</v>
      </c>
      <c r="CX949" s="541">
        <f t="shared" si="3579"/>
        <v>0</v>
      </c>
      <c r="CY949" s="541">
        <f t="shared" si="3580"/>
        <v>0</v>
      </c>
      <c r="CZ949" s="541">
        <f t="shared" si="3581"/>
        <v>0</v>
      </c>
      <c r="DA949" s="541">
        <f t="shared" si="3582"/>
        <v>0</v>
      </c>
      <c r="DB949" s="541" t="str">
        <f t="shared" si="3583"/>
        <v/>
      </c>
      <c r="DC949" s="540" t="str">
        <f t="shared" si="3584"/>
        <v/>
      </c>
      <c r="DD949" s="539" t="str">
        <f t="shared" si="3585"/>
        <v/>
      </c>
      <c r="DE949" s="644">
        <f t="shared" si="3586"/>
        <v>10</v>
      </c>
      <c r="DF949" s="98">
        <f t="shared" si="3587"/>
        <v>10</v>
      </c>
      <c r="DG949" s="98">
        <f t="shared" si="3588"/>
        <v>10</v>
      </c>
      <c r="DH949" s="98">
        <f t="shared" si="3589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5">SUM(B394)</f>
        <v>0</v>
      </c>
      <c r="C950" s="788">
        <f t="shared" si="3665"/>
        <v>0</v>
      </c>
      <c r="D950" s="788">
        <f t="shared" si="3665"/>
        <v>0</v>
      </c>
      <c r="E950" s="788">
        <f t="shared" si="3665"/>
        <v>0</v>
      </c>
      <c r="F950" s="788">
        <f t="shared" si="3665"/>
        <v>0</v>
      </c>
      <c r="G950" s="788">
        <f t="shared" si="3665"/>
        <v>0</v>
      </c>
      <c r="H950" s="788">
        <f t="shared" si="3665"/>
        <v>0</v>
      </c>
      <c r="I950" s="788">
        <f t="shared" si="3665"/>
        <v>0</v>
      </c>
      <c r="J950" s="788">
        <f t="shared" si="3665"/>
        <v>0</v>
      </c>
      <c r="K950" s="788">
        <f t="shared" si="3665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6">SUM(T394)</f>
        <v>0</v>
      </c>
      <c r="U950" s="788">
        <f t="shared" si="3666"/>
        <v>0</v>
      </c>
      <c r="V950" s="788">
        <f t="shared" si="3666"/>
        <v>0</v>
      </c>
      <c r="W950" s="788">
        <f t="shared" si="3666"/>
        <v>0</v>
      </c>
      <c r="X950" s="788">
        <f t="shared" si="3666"/>
        <v>0</v>
      </c>
      <c r="Y950" s="788">
        <f t="shared" si="3666"/>
        <v>0</v>
      </c>
      <c r="Z950" s="788">
        <f t="shared" si="3666"/>
        <v>0</v>
      </c>
      <c r="AA950" s="788">
        <f t="shared" si="3666"/>
        <v>0</v>
      </c>
      <c r="AB950" s="788">
        <f t="shared" si="3666"/>
        <v>0</v>
      </c>
      <c r="AC950" s="788">
        <f t="shared" si="3666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7">SUM(AL394)</f>
        <v>0</v>
      </c>
      <c r="AM950" s="788">
        <f t="shared" si="3667"/>
        <v>0</v>
      </c>
      <c r="AN950" s="788">
        <f t="shared" si="3667"/>
        <v>0</v>
      </c>
      <c r="AO950" s="788">
        <f t="shared" si="3667"/>
        <v>0</v>
      </c>
      <c r="AP950" s="788">
        <f t="shared" si="3667"/>
        <v>0</v>
      </c>
      <c r="AQ950" s="788">
        <f t="shared" si="3667"/>
        <v>0</v>
      </c>
      <c r="AR950" s="788">
        <f t="shared" si="3667"/>
        <v>0</v>
      </c>
      <c r="AS950" s="788">
        <f t="shared" si="3667"/>
        <v>0</v>
      </c>
      <c r="AT950" s="788">
        <f t="shared" si="3667"/>
        <v>0</v>
      </c>
      <c r="AU950" s="788">
        <f t="shared" si="3667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8">SUM(BD394)</f>
        <v>0</v>
      </c>
      <c r="BE950" s="788">
        <f t="shared" si="3668"/>
        <v>0</v>
      </c>
      <c r="BF950" s="788">
        <f t="shared" si="3668"/>
        <v>0</v>
      </c>
      <c r="BG950" s="788">
        <f t="shared" si="3668"/>
        <v>0</v>
      </c>
      <c r="BH950" s="788">
        <f t="shared" si="3668"/>
        <v>0</v>
      </c>
      <c r="BI950" s="788">
        <f t="shared" si="3668"/>
        <v>0</v>
      </c>
      <c r="BJ950" s="788">
        <f t="shared" si="3668"/>
        <v>0</v>
      </c>
      <c r="BK950" s="788">
        <f t="shared" si="3668"/>
        <v>0</v>
      </c>
      <c r="BL950" s="788">
        <f t="shared" si="3668"/>
        <v>0</v>
      </c>
      <c r="BM950" s="788">
        <f t="shared" si="3668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4"/>
        <v>0</v>
      </c>
      <c r="CA950" s="588">
        <f t="shared" si="3565"/>
        <v>0</v>
      </c>
      <c r="CB950" s="588">
        <f t="shared" si="3566"/>
        <v>0</v>
      </c>
      <c r="CC950" s="588">
        <f t="shared" si="3567"/>
        <v>0</v>
      </c>
      <c r="CD950" s="1322">
        <f t="shared" si="3594"/>
        <v>0</v>
      </c>
      <c r="CE950" s="1323">
        <f t="shared" si="3660"/>
        <v>0</v>
      </c>
      <c r="CF950" s="1323">
        <f t="shared" si="3660"/>
        <v>0</v>
      </c>
      <c r="CG950" s="1323">
        <f t="shared" si="3660"/>
        <v>0</v>
      </c>
      <c r="CH950" s="1324">
        <f t="shared" si="3660"/>
        <v>0</v>
      </c>
      <c r="CI950" s="1323">
        <f t="shared" si="3660"/>
        <v>0</v>
      </c>
      <c r="CJ950" s="1323">
        <f t="shared" si="3660"/>
        <v>0</v>
      </c>
      <c r="CK950" s="1323">
        <f t="shared" si="3660"/>
        <v>0</v>
      </c>
      <c r="CL950" s="1323">
        <f t="shared" si="3660"/>
        <v>0</v>
      </c>
      <c r="CM950" s="1322">
        <f t="shared" si="3660"/>
        <v>0</v>
      </c>
      <c r="CN950" s="539" t="str">
        <f t="shared" si="3569"/>
        <v/>
      </c>
      <c r="CO950" s="540" t="str">
        <f t="shared" si="3570"/>
        <v/>
      </c>
      <c r="CP950" s="541" t="str">
        <f t="shared" si="3571"/>
        <v/>
      </c>
      <c r="CQ950" s="541" t="str">
        <f t="shared" si="3572"/>
        <v/>
      </c>
      <c r="CR950" s="541">
        <f t="shared" si="3573"/>
        <v>0</v>
      </c>
      <c r="CS950" s="541">
        <f t="shared" si="3574"/>
        <v>0</v>
      </c>
      <c r="CT950" s="541">
        <f t="shared" si="3575"/>
        <v>0</v>
      </c>
      <c r="CU950" s="542">
        <f t="shared" si="3576"/>
        <v>0</v>
      </c>
      <c r="CV950" s="542">
        <f t="shared" si="3577"/>
        <v>0</v>
      </c>
      <c r="CW950" s="542">
        <f t="shared" si="3578"/>
        <v>0</v>
      </c>
      <c r="CX950" s="541">
        <f t="shared" si="3579"/>
        <v>0</v>
      </c>
      <c r="CY950" s="541">
        <f t="shared" si="3580"/>
        <v>0</v>
      </c>
      <c r="CZ950" s="541">
        <f t="shared" si="3581"/>
        <v>0</v>
      </c>
      <c r="DA950" s="541">
        <f t="shared" si="3582"/>
        <v>0</v>
      </c>
      <c r="DB950" s="541" t="str">
        <f t="shared" si="3583"/>
        <v/>
      </c>
      <c r="DC950" s="540" t="str">
        <f t="shared" si="3584"/>
        <v/>
      </c>
      <c r="DD950" s="539" t="str">
        <f t="shared" si="3585"/>
        <v/>
      </c>
      <c r="DE950" s="644">
        <f t="shared" si="3586"/>
        <v>10</v>
      </c>
      <c r="DF950" s="98">
        <f t="shared" si="3587"/>
        <v>10</v>
      </c>
      <c r="DG950" s="98">
        <f t="shared" si="3588"/>
        <v>10</v>
      </c>
      <c r="DH950" s="98">
        <f t="shared" si="3589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9">SUM(B397)</f>
        <v>0</v>
      </c>
      <c r="C951" s="788">
        <f t="shared" si="3669"/>
        <v>0</v>
      </c>
      <c r="D951" s="788">
        <f t="shared" si="3669"/>
        <v>0</v>
      </c>
      <c r="E951" s="788">
        <f t="shared" si="3669"/>
        <v>0</v>
      </c>
      <c r="F951" s="788">
        <f t="shared" si="3669"/>
        <v>0</v>
      </c>
      <c r="G951" s="788">
        <f t="shared" si="3669"/>
        <v>0</v>
      </c>
      <c r="H951" s="788">
        <f t="shared" si="3669"/>
        <v>0</v>
      </c>
      <c r="I951" s="788">
        <f t="shared" si="3669"/>
        <v>0</v>
      </c>
      <c r="J951" s="788">
        <f t="shared" si="3669"/>
        <v>0</v>
      </c>
      <c r="K951" s="788">
        <f t="shared" si="3669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0">SUM(T397)</f>
        <v>0</v>
      </c>
      <c r="U951" s="788">
        <f t="shared" si="3670"/>
        <v>0</v>
      </c>
      <c r="V951" s="788">
        <f t="shared" si="3670"/>
        <v>0</v>
      </c>
      <c r="W951" s="788">
        <f t="shared" si="3670"/>
        <v>0</v>
      </c>
      <c r="X951" s="788">
        <f t="shared" si="3670"/>
        <v>0</v>
      </c>
      <c r="Y951" s="788">
        <f t="shared" si="3670"/>
        <v>0</v>
      </c>
      <c r="Z951" s="788">
        <f t="shared" si="3670"/>
        <v>0</v>
      </c>
      <c r="AA951" s="788">
        <f t="shared" si="3670"/>
        <v>0</v>
      </c>
      <c r="AB951" s="788">
        <f t="shared" si="3670"/>
        <v>0</v>
      </c>
      <c r="AC951" s="788">
        <f t="shared" si="3670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1">SUM(AL397)</f>
        <v>0</v>
      </c>
      <c r="AM951" s="788">
        <f t="shared" si="3671"/>
        <v>0</v>
      </c>
      <c r="AN951" s="788">
        <f t="shared" si="3671"/>
        <v>0</v>
      </c>
      <c r="AO951" s="788">
        <f t="shared" si="3671"/>
        <v>0</v>
      </c>
      <c r="AP951" s="788">
        <f t="shared" si="3671"/>
        <v>0</v>
      </c>
      <c r="AQ951" s="788">
        <f t="shared" si="3671"/>
        <v>0</v>
      </c>
      <c r="AR951" s="788">
        <f t="shared" si="3671"/>
        <v>0</v>
      </c>
      <c r="AS951" s="788">
        <f t="shared" si="3671"/>
        <v>0</v>
      </c>
      <c r="AT951" s="788">
        <f t="shared" si="3671"/>
        <v>0</v>
      </c>
      <c r="AU951" s="788">
        <f t="shared" si="3671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2">SUM(BD397)</f>
        <v>0</v>
      </c>
      <c r="BE951" s="788">
        <f t="shared" si="3672"/>
        <v>0</v>
      </c>
      <c r="BF951" s="788">
        <f t="shared" si="3672"/>
        <v>0</v>
      </c>
      <c r="BG951" s="788">
        <f t="shared" si="3672"/>
        <v>0</v>
      </c>
      <c r="BH951" s="788">
        <f t="shared" si="3672"/>
        <v>0</v>
      </c>
      <c r="BI951" s="788">
        <f t="shared" si="3672"/>
        <v>0</v>
      </c>
      <c r="BJ951" s="788">
        <f t="shared" si="3672"/>
        <v>0</v>
      </c>
      <c r="BK951" s="788">
        <f t="shared" si="3672"/>
        <v>0</v>
      </c>
      <c r="BL951" s="788">
        <f t="shared" si="3672"/>
        <v>0</v>
      </c>
      <c r="BM951" s="788">
        <f t="shared" si="3672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4"/>
        <v>0</v>
      </c>
      <c r="CA951" s="588">
        <f t="shared" si="3565"/>
        <v>0</v>
      </c>
      <c r="CB951" s="588">
        <f t="shared" si="3566"/>
        <v>0</v>
      </c>
      <c r="CC951" s="588">
        <f t="shared" si="3567"/>
        <v>0</v>
      </c>
      <c r="CD951" s="1322">
        <f t="shared" si="3594"/>
        <v>0</v>
      </c>
      <c r="CE951" s="1323">
        <f t="shared" si="3660"/>
        <v>0</v>
      </c>
      <c r="CF951" s="1323">
        <f t="shared" si="3660"/>
        <v>0</v>
      </c>
      <c r="CG951" s="1323">
        <f t="shared" si="3660"/>
        <v>0</v>
      </c>
      <c r="CH951" s="1324">
        <f t="shared" si="3660"/>
        <v>0</v>
      </c>
      <c r="CI951" s="1323">
        <f t="shared" si="3660"/>
        <v>0</v>
      </c>
      <c r="CJ951" s="1323">
        <f t="shared" si="3660"/>
        <v>0</v>
      </c>
      <c r="CK951" s="1323">
        <f t="shared" si="3660"/>
        <v>0</v>
      </c>
      <c r="CL951" s="1323">
        <f t="shared" si="3660"/>
        <v>0</v>
      </c>
      <c r="CM951" s="1322">
        <f t="shared" si="3660"/>
        <v>0</v>
      </c>
      <c r="CN951" s="539" t="str">
        <f t="shared" si="3569"/>
        <v/>
      </c>
      <c r="CO951" s="540" t="str">
        <f t="shared" si="3570"/>
        <v/>
      </c>
      <c r="CP951" s="541" t="str">
        <f t="shared" si="3571"/>
        <v/>
      </c>
      <c r="CQ951" s="541" t="str">
        <f t="shared" si="3572"/>
        <v/>
      </c>
      <c r="CR951" s="541">
        <f t="shared" si="3573"/>
        <v>0</v>
      </c>
      <c r="CS951" s="541">
        <f t="shared" si="3574"/>
        <v>0</v>
      </c>
      <c r="CT951" s="541">
        <f t="shared" si="3575"/>
        <v>0</v>
      </c>
      <c r="CU951" s="542">
        <f t="shared" si="3576"/>
        <v>0</v>
      </c>
      <c r="CV951" s="542">
        <f t="shared" si="3577"/>
        <v>0</v>
      </c>
      <c r="CW951" s="542">
        <f t="shared" si="3578"/>
        <v>0</v>
      </c>
      <c r="CX951" s="541">
        <f t="shared" si="3579"/>
        <v>0</v>
      </c>
      <c r="CY951" s="541">
        <f t="shared" si="3580"/>
        <v>0</v>
      </c>
      <c r="CZ951" s="541">
        <f t="shared" si="3581"/>
        <v>0</v>
      </c>
      <c r="DA951" s="541">
        <f t="shared" si="3582"/>
        <v>0</v>
      </c>
      <c r="DB951" s="541" t="str">
        <f t="shared" si="3583"/>
        <v/>
      </c>
      <c r="DC951" s="540" t="str">
        <f t="shared" si="3584"/>
        <v/>
      </c>
      <c r="DD951" s="539" t="str">
        <f t="shared" si="3585"/>
        <v/>
      </c>
      <c r="DE951" s="644">
        <f t="shared" si="3586"/>
        <v>10</v>
      </c>
      <c r="DF951" s="98">
        <f t="shared" si="3587"/>
        <v>10</v>
      </c>
      <c r="DG951" s="98">
        <f t="shared" si="3588"/>
        <v>10</v>
      </c>
      <c r="DH951" s="98">
        <f t="shared" si="3589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3">SUM(B400)</f>
        <v>0</v>
      </c>
      <c r="C952" s="788">
        <f t="shared" si="3673"/>
        <v>0</v>
      </c>
      <c r="D952" s="788">
        <f t="shared" si="3673"/>
        <v>0</v>
      </c>
      <c r="E952" s="788">
        <f t="shared" si="3673"/>
        <v>0</v>
      </c>
      <c r="F952" s="788">
        <f t="shared" si="3673"/>
        <v>0</v>
      </c>
      <c r="G952" s="788">
        <f t="shared" si="3673"/>
        <v>0</v>
      </c>
      <c r="H952" s="788">
        <f t="shared" si="3673"/>
        <v>0</v>
      </c>
      <c r="I952" s="788">
        <f t="shared" si="3673"/>
        <v>0</v>
      </c>
      <c r="J952" s="788">
        <f t="shared" si="3673"/>
        <v>0</v>
      </c>
      <c r="K952" s="788">
        <f t="shared" si="3673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4">SUM(T400)</f>
        <v>0</v>
      </c>
      <c r="U952" s="788">
        <f t="shared" si="3674"/>
        <v>0</v>
      </c>
      <c r="V952" s="788">
        <f t="shared" si="3674"/>
        <v>0</v>
      </c>
      <c r="W952" s="788">
        <f t="shared" si="3674"/>
        <v>0</v>
      </c>
      <c r="X952" s="788">
        <f t="shared" si="3674"/>
        <v>0</v>
      </c>
      <c r="Y952" s="788">
        <f t="shared" si="3674"/>
        <v>0</v>
      </c>
      <c r="Z952" s="788">
        <f t="shared" si="3674"/>
        <v>0</v>
      </c>
      <c r="AA952" s="788">
        <f t="shared" si="3674"/>
        <v>0</v>
      </c>
      <c r="AB952" s="788">
        <f t="shared" si="3674"/>
        <v>0</v>
      </c>
      <c r="AC952" s="788">
        <f t="shared" si="3674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5">SUM(AL400)</f>
        <v>0</v>
      </c>
      <c r="AM952" s="788">
        <f t="shared" si="3675"/>
        <v>0</v>
      </c>
      <c r="AN952" s="788">
        <f t="shared" si="3675"/>
        <v>0</v>
      </c>
      <c r="AO952" s="788">
        <f t="shared" si="3675"/>
        <v>0</v>
      </c>
      <c r="AP952" s="788">
        <f t="shared" si="3675"/>
        <v>0</v>
      </c>
      <c r="AQ952" s="788">
        <f t="shared" si="3675"/>
        <v>0</v>
      </c>
      <c r="AR952" s="788">
        <f t="shared" si="3675"/>
        <v>0</v>
      </c>
      <c r="AS952" s="788">
        <f t="shared" si="3675"/>
        <v>0</v>
      </c>
      <c r="AT952" s="788">
        <f t="shared" si="3675"/>
        <v>0</v>
      </c>
      <c r="AU952" s="788">
        <f t="shared" si="3675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6">SUM(BD400)</f>
        <v>0</v>
      </c>
      <c r="BE952" s="788">
        <f t="shared" si="3676"/>
        <v>0</v>
      </c>
      <c r="BF952" s="788">
        <f t="shared" si="3676"/>
        <v>0</v>
      </c>
      <c r="BG952" s="788">
        <f t="shared" si="3676"/>
        <v>0</v>
      </c>
      <c r="BH952" s="788">
        <f t="shared" si="3676"/>
        <v>0</v>
      </c>
      <c r="BI952" s="788">
        <f t="shared" si="3676"/>
        <v>0</v>
      </c>
      <c r="BJ952" s="788">
        <f t="shared" si="3676"/>
        <v>0</v>
      </c>
      <c r="BK952" s="788">
        <f t="shared" si="3676"/>
        <v>0</v>
      </c>
      <c r="BL952" s="788">
        <f t="shared" si="3676"/>
        <v>0</v>
      </c>
      <c r="BM952" s="788">
        <f t="shared" si="3676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4"/>
        <v>0</v>
      </c>
      <c r="CA952" s="588">
        <f t="shared" si="3565"/>
        <v>0</v>
      </c>
      <c r="CB952" s="588">
        <f t="shared" si="3566"/>
        <v>0</v>
      </c>
      <c r="CC952" s="588">
        <f t="shared" si="3567"/>
        <v>0</v>
      </c>
      <c r="CD952" s="1322">
        <f t="shared" si="3594"/>
        <v>0</v>
      </c>
      <c r="CE952" s="1323">
        <f t="shared" si="3660"/>
        <v>0</v>
      </c>
      <c r="CF952" s="1323">
        <f t="shared" si="3660"/>
        <v>0</v>
      </c>
      <c r="CG952" s="1323">
        <f t="shared" si="3660"/>
        <v>0</v>
      </c>
      <c r="CH952" s="1324">
        <f t="shared" si="3660"/>
        <v>0</v>
      </c>
      <c r="CI952" s="1323">
        <f t="shared" si="3660"/>
        <v>0</v>
      </c>
      <c r="CJ952" s="1323">
        <f t="shared" si="3660"/>
        <v>0</v>
      </c>
      <c r="CK952" s="1323">
        <f t="shared" si="3660"/>
        <v>0</v>
      </c>
      <c r="CL952" s="1323">
        <f t="shared" si="3660"/>
        <v>0</v>
      </c>
      <c r="CM952" s="1322">
        <f t="shared" si="3660"/>
        <v>0</v>
      </c>
      <c r="CN952" s="539" t="str">
        <f t="shared" si="3569"/>
        <v/>
      </c>
      <c r="CO952" s="540" t="str">
        <f t="shared" si="3570"/>
        <v/>
      </c>
      <c r="CP952" s="541" t="str">
        <f t="shared" si="3571"/>
        <v/>
      </c>
      <c r="CQ952" s="541" t="str">
        <f t="shared" si="3572"/>
        <v/>
      </c>
      <c r="CR952" s="541">
        <f t="shared" si="3573"/>
        <v>0</v>
      </c>
      <c r="CS952" s="541">
        <f t="shared" si="3574"/>
        <v>0</v>
      </c>
      <c r="CT952" s="541">
        <f t="shared" si="3575"/>
        <v>0</v>
      </c>
      <c r="CU952" s="542">
        <f t="shared" si="3576"/>
        <v>0</v>
      </c>
      <c r="CV952" s="542">
        <f t="shared" si="3577"/>
        <v>0</v>
      </c>
      <c r="CW952" s="542">
        <f t="shared" si="3578"/>
        <v>0</v>
      </c>
      <c r="CX952" s="541">
        <f t="shared" si="3579"/>
        <v>0</v>
      </c>
      <c r="CY952" s="541">
        <f t="shared" si="3580"/>
        <v>0</v>
      </c>
      <c r="CZ952" s="541">
        <f t="shared" si="3581"/>
        <v>0</v>
      </c>
      <c r="DA952" s="541">
        <f t="shared" si="3582"/>
        <v>0</v>
      </c>
      <c r="DB952" s="541" t="str">
        <f t="shared" si="3583"/>
        <v/>
      </c>
      <c r="DC952" s="540" t="str">
        <f t="shared" si="3584"/>
        <v/>
      </c>
      <c r="DD952" s="539" t="str">
        <f t="shared" si="3585"/>
        <v/>
      </c>
      <c r="DE952" s="644">
        <f t="shared" si="3586"/>
        <v>10</v>
      </c>
      <c r="DF952" s="98">
        <f t="shared" si="3587"/>
        <v>10</v>
      </c>
      <c r="DG952" s="98">
        <f t="shared" si="3588"/>
        <v>10</v>
      </c>
      <c r="DH952" s="98">
        <f t="shared" si="3589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7">SUM(B403)</f>
        <v>0</v>
      </c>
      <c r="C953" s="788">
        <f t="shared" si="3677"/>
        <v>0</v>
      </c>
      <c r="D953" s="788">
        <f t="shared" si="3677"/>
        <v>0</v>
      </c>
      <c r="E953" s="788">
        <f t="shared" si="3677"/>
        <v>0</v>
      </c>
      <c r="F953" s="788">
        <f t="shared" si="3677"/>
        <v>0</v>
      </c>
      <c r="G953" s="788">
        <f t="shared" si="3677"/>
        <v>0</v>
      </c>
      <c r="H953" s="788">
        <f t="shared" si="3677"/>
        <v>0</v>
      </c>
      <c r="I953" s="788">
        <f t="shared" si="3677"/>
        <v>0</v>
      </c>
      <c r="J953" s="788">
        <f t="shared" si="3677"/>
        <v>0</v>
      </c>
      <c r="K953" s="788">
        <f t="shared" si="3677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8">SUM(T403)</f>
        <v>0</v>
      </c>
      <c r="U953" s="788">
        <f t="shared" si="3678"/>
        <v>0</v>
      </c>
      <c r="V953" s="788">
        <f t="shared" si="3678"/>
        <v>0</v>
      </c>
      <c r="W953" s="788">
        <f t="shared" si="3678"/>
        <v>0</v>
      </c>
      <c r="X953" s="788">
        <f t="shared" si="3678"/>
        <v>0</v>
      </c>
      <c r="Y953" s="788">
        <f t="shared" si="3678"/>
        <v>0</v>
      </c>
      <c r="Z953" s="788">
        <f t="shared" si="3678"/>
        <v>0</v>
      </c>
      <c r="AA953" s="788">
        <f t="shared" si="3678"/>
        <v>0</v>
      </c>
      <c r="AB953" s="788">
        <f t="shared" si="3678"/>
        <v>0</v>
      </c>
      <c r="AC953" s="788">
        <f t="shared" si="3678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9">SUM(AL403)</f>
        <v>0</v>
      </c>
      <c r="AM953" s="788">
        <f t="shared" si="3679"/>
        <v>0</v>
      </c>
      <c r="AN953" s="788">
        <f t="shared" si="3679"/>
        <v>0</v>
      </c>
      <c r="AO953" s="788">
        <f t="shared" si="3679"/>
        <v>0</v>
      </c>
      <c r="AP953" s="788">
        <f t="shared" si="3679"/>
        <v>0</v>
      </c>
      <c r="AQ953" s="788">
        <f t="shared" si="3679"/>
        <v>0</v>
      </c>
      <c r="AR953" s="788">
        <f t="shared" si="3679"/>
        <v>0</v>
      </c>
      <c r="AS953" s="788">
        <f t="shared" si="3679"/>
        <v>0</v>
      </c>
      <c r="AT953" s="788">
        <f t="shared" si="3679"/>
        <v>0</v>
      </c>
      <c r="AU953" s="788">
        <f t="shared" si="3679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0">SUM(BD403)</f>
        <v>0</v>
      </c>
      <c r="BE953" s="788">
        <f t="shared" si="3680"/>
        <v>0</v>
      </c>
      <c r="BF953" s="788">
        <f t="shared" si="3680"/>
        <v>0</v>
      </c>
      <c r="BG953" s="788">
        <f t="shared" si="3680"/>
        <v>0</v>
      </c>
      <c r="BH953" s="788">
        <f t="shared" si="3680"/>
        <v>0</v>
      </c>
      <c r="BI953" s="788">
        <f t="shared" si="3680"/>
        <v>0</v>
      </c>
      <c r="BJ953" s="788">
        <f t="shared" si="3680"/>
        <v>0</v>
      </c>
      <c r="BK953" s="788">
        <f t="shared" si="3680"/>
        <v>0</v>
      </c>
      <c r="BL953" s="788">
        <f t="shared" si="3680"/>
        <v>0</v>
      </c>
      <c r="BM953" s="788">
        <f t="shared" si="3680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4"/>
        <v>0</v>
      </c>
      <c r="CA953" s="588">
        <f t="shared" si="3565"/>
        <v>0</v>
      </c>
      <c r="CB953" s="588">
        <f t="shared" si="3566"/>
        <v>0</v>
      </c>
      <c r="CC953" s="588">
        <f t="shared" si="3567"/>
        <v>0</v>
      </c>
      <c r="CD953" s="1322">
        <f t="shared" si="3594"/>
        <v>0</v>
      </c>
      <c r="CE953" s="1323">
        <f t="shared" si="3660"/>
        <v>0</v>
      </c>
      <c r="CF953" s="1323">
        <f t="shared" si="3660"/>
        <v>0</v>
      </c>
      <c r="CG953" s="1323">
        <f t="shared" si="3660"/>
        <v>0</v>
      </c>
      <c r="CH953" s="1324">
        <f t="shared" si="3660"/>
        <v>0</v>
      </c>
      <c r="CI953" s="1323">
        <f t="shared" si="3660"/>
        <v>0</v>
      </c>
      <c r="CJ953" s="1323">
        <f t="shared" si="3660"/>
        <v>0</v>
      </c>
      <c r="CK953" s="1323">
        <f t="shared" si="3660"/>
        <v>0</v>
      </c>
      <c r="CL953" s="1323">
        <f t="shared" si="3660"/>
        <v>0</v>
      </c>
      <c r="CM953" s="1322">
        <f t="shared" si="3660"/>
        <v>0</v>
      </c>
      <c r="CN953" s="539" t="str">
        <f t="shared" si="3569"/>
        <v/>
      </c>
      <c r="CO953" s="540" t="str">
        <f t="shared" si="3570"/>
        <v/>
      </c>
      <c r="CP953" s="541" t="str">
        <f t="shared" si="3571"/>
        <v/>
      </c>
      <c r="CQ953" s="541" t="str">
        <f t="shared" si="3572"/>
        <v/>
      </c>
      <c r="CR953" s="541">
        <f t="shared" si="3573"/>
        <v>0</v>
      </c>
      <c r="CS953" s="541">
        <f t="shared" si="3574"/>
        <v>0</v>
      </c>
      <c r="CT953" s="541">
        <f t="shared" si="3575"/>
        <v>0</v>
      </c>
      <c r="CU953" s="542">
        <f t="shared" si="3576"/>
        <v>0</v>
      </c>
      <c r="CV953" s="542">
        <f t="shared" si="3577"/>
        <v>0</v>
      </c>
      <c r="CW953" s="542">
        <f t="shared" si="3578"/>
        <v>0</v>
      </c>
      <c r="CX953" s="541">
        <f t="shared" si="3579"/>
        <v>0</v>
      </c>
      <c r="CY953" s="541">
        <f t="shared" si="3580"/>
        <v>0</v>
      </c>
      <c r="CZ953" s="541">
        <f t="shared" si="3581"/>
        <v>0</v>
      </c>
      <c r="DA953" s="541">
        <f t="shared" si="3582"/>
        <v>0</v>
      </c>
      <c r="DB953" s="541" t="str">
        <f t="shared" si="3583"/>
        <v/>
      </c>
      <c r="DC953" s="540" t="str">
        <f t="shared" si="3584"/>
        <v/>
      </c>
      <c r="DD953" s="539" t="str">
        <f t="shared" si="3585"/>
        <v/>
      </c>
      <c r="DE953" s="644">
        <f t="shared" si="3586"/>
        <v>10</v>
      </c>
      <c r="DF953" s="98">
        <f t="shared" si="3587"/>
        <v>10</v>
      </c>
      <c r="DG953" s="98">
        <f t="shared" si="3588"/>
        <v>10</v>
      </c>
      <c r="DH953" s="98">
        <f t="shared" si="3589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1">SUM(B406)</f>
        <v>0</v>
      </c>
      <c r="C954" s="788">
        <f t="shared" si="3681"/>
        <v>0</v>
      </c>
      <c r="D954" s="788">
        <f t="shared" si="3681"/>
        <v>0</v>
      </c>
      <c r="E954" s="788">
        <f t="shared" si="3681"/>
        <v>0</v>
      </c>
      <c r="F954" s="788">
        <f t="shared" si="3681"/>
        <v>0</v>
      </c>
      <c r="G954" s="788">
        <f t="shared" si="3681"/>
        <v>0</v>
      </c>
      <c r="H954" s="788">
        <f t="shared" si="3681"/>
        <v>0</v>
      </c>
      <c r="I954" s="788">
        <f t="shared" si="3681"/>
        <v>0</v>
      </c>
      <c r="J954" s="788">
        <f t="shared" si="3681"/>
        <v>0</v>
      </c>
      <c r="K954" s="788">
        <f t="shared" si="3681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2">SUM(T406)</f>
        <v>0</v>
      </c>
      <c r="U954" s="788">
        <f t="shared" si="3682"/>
        <v>0</v>
      </c>
      <c r="V954" s="788">
        <f t="shared" si="3682"/>
        <v>0</v>
      </c>
      <c r="W954" s="788">
        <f t="shared" si="3682"/>
        <v>0</v>
      </c>
      <c r="X954" s="788">
        <f t="shared" si="3682"/>
        <v>0</v>
      </c>
      <c r="Y954" s="788">
        <f t="shared" si="3682"/>
        <v>0</v>
      </c>
      <c r="Z954" s="788">
        <f t="shared" si="3682"/>
        <v>0</v>
      </c>
      <c r="AA954" s="788">
        <f t="shared" si="3682"/>
        <v>0</v>
      </c>
      <c r="AB954" s="788">
        <f t="shared" si="3682"/>
        <v>0</v>
      </c>
      <c r="AC954" s="788">
        <f t="shared" si="3682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3">SUM(AL406)</f>
        <v>0</v>
      </c>
      <c r="AM954" s="788">
        <f t="shared" si="3683"/>
        <v>0</v>
      </c>
      <c r="AN954" s="788">
        <f t="shared" si="3683"/>
        <v>0</v>
      </c>
      <c r="AO954" s="788">
        <f t="shared" si="3683"/>
        <v>0</v>
      </c>
      <c r="AP954" s="788">
        <f t="shared" si="3683"/>
        <v>0</v>
      </c>
      <c r="AQ954" s="788">
        <f t="shared" si="3683"/>
        <v>0</v>
      </c>
      <c r="AR954" s="788">
        <f t="shared" si="3683"/>
        <v>0</v>
      </c>
      <c r="AS954" s="788">
        <f t="shared" si="3683"/>
        <v>0</v>
      </c>
      <c r="AT954" s="788">
        <f t="shared" si="3683"/>
        <v>0</v>
      </c>
      <c r="AU954" s="788">
        <f t="shared" si="3683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4">SUM(BD406)</f>
        <v>0</v>
      </c>
      <c r="BE954" s="788">
        <f t="shared" si="3684"/>
        <v>0</v>
      </c>
      <c r="BF954" s="788">
        <f t="shared" si="3684"/>
        <v>0</v>
      </c>
      <c r="BG954" s="788">
        <f t="shared" si="3684"/>
        <v>0</v>
      </c>
      <c r="BH954" s="788">
        <f t="shared" si="3684"/>
        <v>0</v>
      </c>
      <c r="BI954" s="788">
        <f t="shared" si="3684"/>
        <v>0</v>
      </c>
      <c r="BJ954" s="788">
        <f t="shared" si="3684"/>
        <v>0</v>
      </c>
      <c r="BK954" s="788">
        <f t="shared" si="3684"/>
        <v>0</v>
      </c>
      <c r="BL954" s="788">
        <f t="shared" si="3684"/>
        <v>0</v>
      </c>
      <c r="BM954" s="788">
        <f t="shared" si="3684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4"/>
        <v>0</v>
      </c>
      <c r="CA954" s="588">
        <f t="shared" si="3565"/>
        <v>0</v>
      </c>
      <c r="CB954" s="588">
        <f t="shared" si="3566"/>
        <v>0</v>
      </c>
      <c r="CC954" s="588">
        <f t="shared" si="3567"/>
        <v>0</v>
      </c>
      <c r="CD954" s="1322">
        <f t="shared" si="3594"/>
        <v>0</v>
      </c>
      <c r="CE954" s="1323">
        <f t="shared" si="3660"/>
        <v>0</v>
      </c>
      <c r="CF954" s="1323">
        <f t="shared" si="3660"/>
        <v>0</v>
      </c>
      <c r="CG954" s="1323">
        <f t="shared" si="3660"/>
        <v>0</v>
      </c>
      <c r="CH954" s="1324">
        <f t="shared" si="3660"/>
        <v>0</v>
      </c>
      <c r="CI954" s="1323">
        <f t="shared" si="3660"/>
        <v>0</v>
      </c>
      <c r="CJ954" s="1323">
        <f t="shared" si="3660"/>
        <v>0</v>
      </c>
      <c r="CK954" s="1323">
        <f t="shared" si="3660"/>
        <v>0</v>
      </c>
      <c r="CL954" s="1323">
        <f t="shared" si="3660"/>
        <v>0</v>
      </c>
      <c r="CM954" s="1322">
        <f t="shared" si="3660"/>
        <v>0</v>
      </c>
      <c r="CN954" s="539" t="str">
        <f t="shared" si="3569"/>
        <v/>
      </c>
      <c r="CO954" s="540" t="str">
        <f t="shared" si="3570"/>
        <v/>
      </c>
      <c r="CP954" s="541" t="str">
        <f t="shared" si="3571"/>
        <v/>
      </c>
      <c r="CQ954" s="541" t="str">
        <f t="shared" si="3572"/>
        <v/>
      </c>
      <c r="CR954" s="541">
        <f t="shared" si="3573"/>
        <v>0</v>
      </c>
      <c r="CS954" s="541">
        <f t="shared" si="3574"/>
        <v>0</v>
      </c>
      <c r="CT954" s="541">
        <f t="shared" si="3575"/>
        <v>0</v>
      </c>
      <c r="CU954" s="542">
        <f t="shared" si="3576"/>
        <v>0</v>
      </c>
      <c r="CV954" s="542">
        <f t="shared" si="3577"/>
        <v>0</v>
      </c>
      <c r="CW954" s="542">
        <f t="shared" si="3578"/>
        <v>0</v>
      </c>
      <c r="CX954" s="541">
        <f t="shared" si="3579"/>
        <v>0</v>
      </c>
      <c r="CY954" s="541">
        <f t="shared" si="3580"/>
        <v>0</v>
      </c>
      <c r="CZ954" s="541">
        <f t="shared" si="3581"/>
        <v>0</v>
      </c>
      <c r="DA954" s="541">
        <f t="shared" si="3582"/>
        <v>0</v>
      </c>
      <c r="DB954" s="541" t="str">
        <f t="shared" si="3583"/>
        <v/>
      </c>
      <c r="DC954" s="540" t="str">
        <f t="shared" si="3584"/>
        <v/>
      </c>
      <c r="DD954" s="539" t="str">
        <f t="shared" si="3585"/>
        <v/>
      </c>
      <c r="DE954" s="644">
        <f t="shared" si="3586"/>
        <v>10</v>
      </c>
      <c r="DF954" s="98">
        <f t="shared" si="3587"/>
        <v>10</v>
      </c>
      <c r="DG954" s="98">
        <f t="shared" si="3588"/>
        <v>10</v>
      </c>
      <c r="DH954" s="98">
        <f t="shared" si="3589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5">SUM(B409)</f>
        <v>0</v>
      </c>
      <c r="C955" s="788">
        <f t="shared" si="3685"/>
        <v>0</v>
      </c>
      <c r="D955" s="788">
        <f t="shared" si="3685"/>
        <v>0</v>
      </c>
      <c r="E955" s="788">
        <f t="shared" si="3685"/>
        <v>0</v>
      </c>
      <c r="F955" s="788">
        <f t="shared" si="3685"/>
        <v>0</v>
      </c>
      <c r="G955" s="788">
        <f t="shared" si="3685"/>
        <v>0</v>
      </c>
      <c r="H955" s="788">
        <f t="shared" si="3685"/>
        <v>0</v>
      </c>
      <c r="I955" s="788">
        <f t="shared" si="3685"/>
        <v>0</v>
      </c>
      <c r="J955" s="788">
        <f t="shared" si="3685"/>
        <v>0</v>
      </c>
      <c r="K955" s="788">
        <f t="shared" si="3685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6">SUM(T409)</f>
        <v>0</v>
      </c>
      <c r="U955" s="788">
        <f t="shared" si="3686"/>
        <v>0</v>
      </c>
      <c r="V955" s="788">
        <f t="shared" si="3686"/>
        <v>0</v>
      </c>
      <c r="W955" s="788">
        <f t="shared" si="3686"/>
        <v>0</v>
      </c>
      <c r="X955" s="788">
        <f t="shared" si="3686"/>
        <v>0</v>
      </c>
      <c r="Y955" s="788">
        <f t="shared" si="3686"/>
        <v>0</v>
      </c>
      <c r="Z955" s="788">
        <f t="shared" si="3686"/>
        <v>0</v>
      </c>
      <c r="AA955" s="788">
        <f t="shared" si="3686"/>
        <v>0</v>
      </c>
      <c r="AB955" s="788">
        <f t="shared" si="3686"/>
        <v>0</v>
      </c>
      <c r="AC955" s="788">
        <f t="shared" si="3686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7">SUM(AL409)</f>
        <v>0</v>
      </c>
      <c r="AM955" s="788">
        <f t="shared" si="3687"/>
        <v>0</v>
      </c>
      <c r="AN955" s="788">
        <f t="shared" si="3687"/>
        <v>0</v>
      </c>
      <c r="AO955" s="788">
        <f t="shared" si="3687"/>
        <v>0</v>
      </c>
      <c r="AP955" s="788">
        <f t="shared" si="3687"/>
        <v>0</v>
      </c>
      <c r="AQ955" s="788">
        <f t="shared" si="3687"/>
        <v>0</v>
      </c>
      <c r="AR955" s="788">
        <f t="shared" si="3687"/>
        <v>0</v>
      </c>
      <c r="AS955" s="788">
        <f t="shared" si="3687"/>
        <v>0</v>
      </c>
      <c r="AT955" s="788">
        <f t="shared" si="3687"/>
        <v>0</v>
      </c>
      <c r="AU955" s="788">
        <f t="shared" si="3687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8">SUM(BD409)</f>
        <v>0</v>
      </c>
      <c r="BE955" s="788">
        <f t="shared" si="3688"/>
        <v>0</v>
      </c>
      <c r="BF955" s="788">
        <f t="shared" si="3688"/>
        <v>0</v>
      </c>
      <c r="BG955" s="788">
        <f t="shared" si="3688"/>
        <v>0</v>
      </c>
      <c r="BH955" s="788">
        <f t="shared" si="3688"/>
        <v>0</v>
      </c>
      <c r="BI955" s="788">
        <f t="shared" si="3688"/>
        <v>0</v>
      </c>
      <c r="BJ955" s="788">
        <f t="shared" si="3688"/>
        <v>0</v>
      </c>
      <c r="BK955" s="788">
        <f t="shared" si="3688"/>
        <v>0</v>
      </c>
      <c r="BL955" s="788">
        <f t="shared" si="3688"/>
        <v>0</v>
      </c>
      <c r="BM955" s="788">
        <f t="shared" si="3688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4"/>
        <v>0</v>
      </c>
      <c r="CA955" s="588">
        <f t="shared" si="3565"/>
        <v>0</v>
      </c>
      <c r="CB955" s="588">
        <f t="shared" si="3566"/>
        <v>0</v>
      </c>
      <c r="CC955" s="588">
        <f t="shared" si="3567"/>
        <v>0</v>
      </c>
      <c r="CD955" s="1322">
        <f t="shared" si="3594"/>
        <v>0</v>
      </c>
      <c r="CE955" s="1323">
        <f t="shared" si="3660"/>
        <v>0</v>
      </c>
      <c r="CF955" s="1323">
        <f t="shared" si="3660"/>
        <v>0</v>
      </c>
      <c r="CG955" s="1323">
        <f t="shared" si="3660"/>
        <v>0</v>
      </c>
      <c r="CH955" s="1324">
        <f t="shared" si="3660"/>
        <v>0</v>
      </c>
      <c r="CI955" s="1323">
        <f t="shared" si="3660"/>
        <v>0</v>
      </c>
      <c r="CJ955" s="1323">
        <f t="shared" si="3660"/>
        <v>0</v>
      </c>
      <c r="CK955" s="1323">
        <f t="shared" si="3660"/>
        <v>0</v>
      </c>
      <c r="CL955" s="1323">
        <f t="shared" si="3660"/>
        <v>0</v>
      </c>
      <c r="CM955" s="1322">
        <f t="shared" si="3660"/>
        <v>0</v>
      </c>
      <c r="CN955" s="539" t="str">
        <f t="shared" si="3569"/>
        <v/>
      </c>
      <c r="CO955" s="540" t="str">
        <f t="shared" si="3570"/>
        <v/>
      </c>
      <c r="CP955" s="541" t="str">
        <f t="shared" si="3571"/>
        <v/>
      </c>
      <c r="CQ955" s="541" t="str">
        <f t="shared" si="3572"/>
        <v/>
      </c>
      <c r="CR955" s="541">
        <f t="shared" si="3573"/>
        <v>0</v>
      </c>
      <c r="CS955" s="541">
        <f t="shared" si="3574"/>
        <v>0</v>
      </c>
      <c r="CT955" s="541">
        <f t="shared" si="3575"/>
        <v>0</v>
      </c>
      <c r="CU955" s="542">
        <f t="shared" si="3576"/>
        <v>0</v>
      </c>
      <c r="CV955" s="542">
        <f t="shared" si="3577"/>
        <v>0</v>
      </c>
      <c r="CW955" s="542">
        <f t="shared" si="3578"/>
        <v>0</v>
      </c>
      <c r="CX955" s="541">
        <f t="shared" si="3579"/>
        <v>0</v>
      </c>
      <c r="CY955" s="541">
        <f t="shared" si="3580"/>
        <v>0</v>
      </c>
      <c r="CZ955" s="541">
        <f t="shared" si="3581"/>
        <v>0</v>
      </c>
      <c r="DA955" s="541">
        <f t="shared" si="3582"/>
        <v>0</v>
      </c>
      <c r="DB955" s="541" t="str">
        <f t="shared" si="3583"/>
        <v/>
      </c>
      <c r="DC955" s="540" t="str">
        <f t="shared" si="3584"/>
        <v/>
      </c>
      <c r="DD955" s="539" t="str">
        <f t="shared" si="3585"/>
        <v/>
      </c>
      <c r="DE955" s="644">
        <f t="shared" si="3586"/>
        <v>10</v>
      </c>
      <c r="DF955" s="98">
        <f t="shared" si="3587"/>
        <v>10</v>
      </c>
      <c r="DG955" s="98">
        <f t="shared" si="3588"/>
        <v>10</v>
      </c>
      <c r="DH955" s="98">
        <f t="shared" si="3589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9">SUM(B412)</f>
        <v>0</v>
      </c>
      <c r="C956" s="788">
        <f t="shared" si="3689"/>
        <v>0</v>
      </c>
      <c r="D956" s="788">
        <f t="shared" si="3689"/>
        <v>0</v>
      </c>
      <c r="E956" s="788">
        <f t="shared" si="3689"/>
        <v>0</v>
      </c>
      <c r="F956" s="788">
        <f t="shared" si="3689"/>
        <v>0</v>
      </c>
      <c r="G956" s="788">
        <f t="shared" si="3689"/>
        <v>0</v>
      </c>
      <c r="H956" s="788">
        <f t="shared" si="3689"/>
        <v>0</v>
      </c>
      <c r="I956" s="788">
        <f t="shared" si="3689"/>
        <v>0</v>
      </c>
      <c r="J956" s="788">
        <f t="shared" si="3689"/>
        <v>0</v>
      </c>
      <c r="K956" s="788">
        <f t="shared" si="3689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0">SUM(T412)</f>
        <v>0</v>
      </c>
      <c r="U956" s="788">
        <f t="shared" si="3690"/>
        <v>0</v>
      </c>
      <c r="V956" s="788">
        <f t="shared" si="3690"/>
        <v>0</v>
      </c>
      <c r="W956" s="788">
        <f t="shared" si="3690"/>
        <v>0</v>
      </c>
      <c r="X956" s="788">
        <f t="shared" si="3690"/>
        <v>0</v>
      </c>
      <c r="Y956" s="788">
        <f t="shared" si="3690"/>
        <v>0</v>
      </c>
      <c r="Z956" s="788">
        <f t="shared" si="3690"/>
        <v>0</v>
      </c>
      <c r="AA956" s="788">
        <f t="shared" si="3690"/>
        <v>0</v>
      </c>
      <c r="AB956" s="788">
        <f t="shared" si="3690"/>
        <v>0</v>
      </c>
      <c r="AC956" s="788">
        <f t="shared" si="3690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1">SUM(AL412)</f>
        <v>0</v>
      </c>
      <c r="AM956" s="788">
        <f t="shared" si="3691"/>
        <v>0</v>
      </c>
      <c r="AN956" s="788">
        <f t="shared" si="3691"/>
        <v>0</v>
      </c>
      <c r="AO956" s="788">
        <f t="shared" si="3691"/>
        <v>0</v>
      </c>
      <c r="AP956" s="788">
        <f t="shared" si="3691"/>
        <v>0</v>
      </c>
      <c r="AQ956" s="788">
        <f t="shared" si="3691"/>
        <v>0</v>
      </c>
      <c r="AR956" s="788">
        <f t="shared" si="3691"/>
        <v>0</v>
      </c>
      <c r="AS956" s="788">
        <f t="shared" si="3691"/>
        <v>0</v>
      </c>
      <c r="AT956" s="788">
        <f t="shared" si="3691"/>
        <v>0</v>
      </c>
      <c r="AU956" s="788">
        <f t="shared" si="3691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2">SUM(BD412)</f>
        <v>0</v>
      </c>
      <c r="BE956" s="788">
        <f t="shared" si="3692"/>
        <v>0</v>
      </c>
      <c r="BF956" s="788">
        <f t="shared" si="3692"/>
        <v>0</v>
      </c>
      <c r="BG956" s="788">
        <f t="shared" si="3692"/>
        <v>0</v>
      </c>
      <c r="BH956" s="788">
        <f t="shared" si="3692"/>
        <v>0</v>
      </c>
      <c r="BI956" s="788">
        <f t="shared" si="3692"/>
        <v>0</v>
      </c>
      <c r="BJ956" s="788">
        <f t="shared" si="3692"/>
        <v>0</v>
      </c>
      <c r="BK956" s="788">
        <f t="shared" si="3692"/>
        <v>0</v>
      </c>
      <c r="BL956" s="788">
        <f t="shared" si="3692"/>
        <v>0</v>
      </c>
      <c r="BM956" s="788">
        <f t="shared" si="3692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4"/>
        <v>0</v>
      </c>
      <c r="CA956" s="588">
        <f t="shared" si="3565"/>
        <v>0</v>
      </c>
      <c r="CB956" s="588">
        <f t="shared" si="3566"/>
        <v>0</v>
      </c>
      <c r="CC956" s="588">
        <f t="shared" si="3567"/>
        <v>0</v>
      </c>
      <c r="CD956" s="1322">
        <f t="shared" si="3594"/>
        <v>0</v>
      </c>
      <c r="CE956" s="1323">
        <f t="shared" si="3660"/>
        <v>0</v>
      </c>
      <c r="CF956" s="1323">
        <f t="shared" si="3660"/>
        <v>0</v>
      </c>
      <c r="CG956" s="1323">
        <f t="shared" si="3660"/>
        <v>0</v>
      </c>
      <c r="CH956" s="1324">
        <f t="shared" si="3660"/>
        <v>0</v>
      </c>
      <c r="CI956" s="1323">
        <f t="shared" si="3660"/>
        <v>0</v>
      </c>
      <c r="CJ956" s="1323">
        <f t="shared" si="3660"/>
        <v>0</v>
      </c>
      <c r="CK956" s="1323">
        <f t="shared" si="3660"/>
        <v>0</v>
      </c>
      <c r="CL956" s="1323">
        <f t="shared" si="3660"/>
        <v>0</v>
      </c>
      <c r="CM956" s="1322">
        <f t="shared" si="3660"/>
        <v>0</v>
      </c>
      <c r="CN956" s="539" t="str">
        <f t="shared" si="3569"/>
        <v/>
      </c>
      <c r="CO956" s="540" t="str">
        <f t="shared" si="3570"/>
        <v/>
      </c>
      <c r="CP956" s="541" t="str">
        <f t="shared" si="3571"/>
        <v/>
      </c>
      <c r="CQ956" s="541" t="str">
        <f t="shared" si="3572"/>
        <v/>
      </c>
      <c r="CR956" s="541">
        <f t="shared" si="3573"/>
        <v>0</v>
      </c>
      <c r="CS956" s="541">
        <f t="shared" si="3574"/>
        <v>0</v>
      </c>
      <c r="CT956" s="541">
        <f t="shared" si="3575"/>
        <v>0</v>
      </c>
      <c r="CU956" s="542">
        <f t="shared" si="3576"/>
        <v>0</v>
      </c>
      <c r="CV956" s="542">
        <f t="shared" si="3577"/>
        <v>0</v>
      </c>
      <c r="CW956" s="542">
        <f t="shared" si="3578"/>
        <v>0</v>
      </c>
      <c r="CX956" s="541">
        <f t="shared" si="3579"/>
        <v>0</v>
      </c>
      <c r="CY956" s="541">
        <f t="shared" si="3580"/>
        <v>0</v>
      </c>
      <c r="CZ956" s="541">
        <f t="shared" si="3581"/>
        <v>0</v>
      </c>
      <c r="DA956" s="541">
        <f t="shared" si="3582"/>
        <v>0</v>
      </c>
      <c r="DB956" s="541" t="str">
        <f t="shared" si="3583"/>
        <v/>
      </c>
      <c r="DC956" s="540" t="str">
        <f t="shared" si="3584"/>
        <v/>
      </c>
      <c r="DD956" s="539" t="str">
        <f t="shared" si="3585"/>
        <v/>
      </c>
      <c r="DE956" s="644">
        <f t="shared" si="3586"/>
        <v>10</v>
      </c>
      <c r="DF956" s="98">
        <f t="shared" si="3587"/>
        <v>10</v>
      </c>
      <c r="DG956" s="98">
        <f t="shared" si="3588"/>
        <v>10</v>
      </c>
      <c r="DH956" s="98">
        <f t="shared" si="3589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3">SUM(B415)</f>
        <v>0</v>
      </c>
      <c r="C957" s="788">
        <f t="shared" si="3693"/>
        <v>0</v>
      </c>
      <c r="D957" s="788">
        <f t="shared" si="3693"/>
        <v>0</v>
      </c>
      <c r="E957" s="788">
        <f t="shared" si="3693"/>
        <v>0</v>
      </c>
      <c r="F957" s="788">
        <f t="shared" si="3693"/>
        <v>0</v>
      </c>
      <c r="G957" s="788">
        <f t="shared" si="3693"/>
        <v>0</v>
      </c>
      <c r="H957" s="788">
        <f t="shared" si="3693"/>
        <v>0</v>
      </c>
      <c r="I957" s="788">
        <f t="shared" si="3693"/>
        <v>0</v>
      </c>
      <c r="J957" s="788">
        <f t="shared" si="3693"/>
        <v>0</v>
      </c>
      <c r="K957" s="788">
        <f t="shared" si="3693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4">SUM(T415)</f>
        <v>0</v>
      </c>
      <c r="U957" s="788">
        <f t="shared" si="3694"/>
        <v>0</v>
      </c>
      <c r="V957" s="788">
        <f t="shared" si="3694"/>
        <v>0</v>
      </c>
      <c r="W957" s="788">
        <f t="shared" si="3694"/>
        <v>0</v>
      </c>
      <c r="X957" s="788">
        <f t="shared" si="3694"/>
        <v>0</v>
      </c>
      <c r="Y957" s="788">
        <f t="shared" si="3694"/>
        <v>0</v>
      </c>
      <c r="Z957" s="788">
        <f t="shared" si="3694"/>
        <v>0</v>
      </c>
      <c r="AA957" s="788">
        <f t="shared" si="3694"/>
        <v>0</v>
      </c>
      <c r="AB957" s="788">
        <f t="shared" si="3694"/>
        <v>0</v>
      </c>
      <c r="AC957" s="788">
        <f t="shared" si="3694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5">SUM(AL415)</f>
        <v>0</v>
      </c>
      <c r="AM957" s="788">
        <f t="shared" si="3695"/>
        <v>0</v>
      </c>
      <c r="AN957" s="788">
        <f t="shared" si="3695"/>
        <v>0</v>
      </c>
      <c r="AO957" s="788">
        <f t="shared" si="3695"/>
        <v>0</v>
      </c>
      <c r="AP957" s="788">
        <f t="shared" si="3695"/>
        <v>0</v>
      </c>
      <c r="AQ957" s="788">
        <f t="shared" si="3695"/>
        <v>0</v>
      </c>
      <c r="AR957" s="788">
        <f t="shared" si="3695"/>
        <v>0</v>
      </c>
      <c r="AS957" s="788">
        <f t="shared" si="3695"/>
        <v>0</v>
      </c>
      <c r="AT957" s="788">
        <f t="shared" si="3695"/>
        <v>0</v>
      </c>
      <c r="AU957" s="788">
        <f t="shared" si="3695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6">SUM(BD415)</f>
        <v>0</v>
      </c>
      <c r="BE957" s="788">
        <f t="shared" si="3696"/>
        <v>0</v>
      </c>
      <c r="BF957" s="788">
        <f t="shared" si="3696"/>
        <v>0</v>
      </c>
      <c r="BG957" s="788">
        <f t="shared" si="3696"/>
        <v>0</v>
      </c>
      <c r="BH957" s="788">
        <f t="shared" si="3696"/>
        <v>0</v>
      </c>
      <c r="BI957" s="788">
        <f t="shared" si="3696"/>
        <v>0</v>
      </c>
      <c r="BJ957" s="788">
        <f t="shared" si="3696"/>
        <v>0</v>
      </c>
      <c r="BK957" s="788">
        <f t="shared" si="3696"/>
        <v>0</v>
      </c>
      <c r="BL957" s="788">
        <f t="shared" si="3696"/>
        <v>0</v>
      </c>
      <c r="BM957" s="788">
        <f t="shared" si="3696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4"/>
        <v>0</v>
      </c>
      <c r="CA957" s="588">
        <f t="shared" si="3565"/>
        <v>0</v>
      </c>
      <c r="CB957" s="588">
        <f t="shared" si="3566"/>
        <v>0</v>
      </c>
      <c r="CC957" s="588">
        <f t="shared" si="3567"/>
        <v>0</v>
      </c>
      <c r="CD957" s="1322">
        <f t="shared" si="3594"/>
        <v>0</v>
      </c>
      <c r="CE957" s="1323">
        <f t="shared" si="3660"/>
        <v>0</v>
      </c>
      <c r="CF957" s="1323">
        <f t="shared" si="3660"/>
        <v>0</v>
      </c>
      <c r="CG957" s="1323">
        <f t="shared" si="3660"/>
        <v>0</v>
      </c>
      <c r="CH957" s="1324">
        <f t="shared" si="3660"/>
        <v>0</v>
      </c>
      <c r="CI957" s="1323">
        <f t="shared" si="3660"/>
        <v>0</v>
      </c>
      <c r="CJ957" s="1323">
        <f t="shared" si="3660"/>
        <v>0</v>
      </c>
      <c r="CK957" s="1323">
        <f t="shared" si="3660"/>
        <v>0</v>
      </c>
      <c r="CL957" s="1323">
        <f t="shared" si="3660"/>
        <v>0</v>
      </c>
      <c r="CM957" s="1322">
        <f t="shared" si="3660"/>
        <v>0</v>
      </c>
      <c r="CN957" s="539" t="str">
        <f t="shared" si="3569"/>
        <v/>
      </c>
      <c r="CO957" s="540" t="str">
        <f t="shared" si="3570"/>
        <v/>
      </c>
      <c r="CP957" s="541" t="str">
        <f t="shared" si="3571"/>
        <v/>
      </c>
      <c r="CQ957" s="541" t="str">
        <f t="shared" si="3572"/>
        <v/>
      </c>
      <c r="CR957" s="541">
        <f t="shared" si="3573"/>
        <v>0</v>
      </c>
      <c r="CS957" s="541">
        <f t="shared" si="3574"/>
        <v>0</v>
      </c>
      <c r="CT957" s="541">
        <f t="shared" si="3575"/>
        <v>0</v>
      </c>
      <c r="CU957" s="542">
        <f t="shared" si="3576"/>
        <v>0</v>
      </c>
      <c r="CV957" s="542">
        <f t="shared" si="3577"/>
        <v>0</v>
      </c>
      <c r="CW957" s="542">
        <f t="shared" si="3578"/>
        <v>0</v>
      </c>
      <c r="CX957" s="541">
        <f t="shared" si="3579"/>
        <v>0</v>
      </c>
      <c r="CY957" s="541">
        <f t="shared" si="3580"/>
        <v>0</v>
      </c>
      <c r="CZ957" s="541">
        <f t="shared" si="3581"/>
        <v>0</v>
      </c>
      <c r="DA957" s="541">
        <f t="shared" si="3582"/>
        <v>0</v>
      </c>
      <c r="DB957" s="541" t="str">
        <f t="shared" si="3583"/>
        <v/>
      </c>
      <c r="DC957" s="540" t="str">
        <f t="shared" si="3584"/>
        <v/>
      </c>
      <c r="DD957" s="539" t="str">
        <f t="shared" si="3585"/>
        <v/>
      </c>
      <c r="DE957" s="644">
        <f t="shared" si="3586"/>
        <v>10</v>
      </c>
      <c r="DF957" s="98">
        <f t="shared" si="3587"/>
        <v>10</v>
      </c>
      <c r="DG957" s="98">
        <f t="shared" si="3588"/>
        <v>10</v>
      </c>
      <c r="DH957" s="98">
        <f t="shared" si="3589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7">SUM(B418)</f>
        <v>0</v>
      </c>
      <c r="C958" s="788">
        <f t="shared" si="3697"/>
        <v>0</v>
      </c>
      <c r="D958" s="788">
        <f t="shared" si="3697"/>
        <v>0</v>
      </c>
      <c r="E958" s="788">
        <f t="shared" si="3697"/>
        <v>0</v>
      </c>
      <c r="F958" s="788">
        <f t="shared" si="3697"/>
        <v>0</v>
      </c>
      <c r="G958" s="788">
        <f t="shared" si="3697"/>
        <v>0</v>
      </c>
      <c r="H958" s="788">
        <f t="shared" si="3697"/>
        <v>0</v>
      </c>
      <c r="I958" s="788">
        <f t="shared" si="3697"/>
        <v>0</v>
      </c>
      <c r="J958" s="788">
        <f t="shared" si="3697"/>
        <v>0</v>
      </c>
      <c r="K958" s="788">
        <f t="shared" si="3697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8">SUM(T418)</f>
        <v>0</v>
      </c>
      <c r="U958" s="788">
        <f t="shared" si="3698"/>
        <v>0</v>
      </c>
      <c r="V958" s="788">
        <f t="shared" si="3698"/>
        <v>0</v>
      </c>
      <c r="W958" s="788">
        <f t="shared" si="3698"/>
        <v>0</v>
      </c>
      <c r="X958" s="788">
        <f t="shared" si="3698"/>
        <v>0</v>
      </c>
      <c r="Y958" s="788">
        <f t="shared" si="3698"/>
        <v>0</v>
      </c>
      <c r="Z958" s="788">
        <f t="shared" si="3698"/>
        <v>0</v>
      </c>
      <c r="AA958" s="788">
        <f t="shared" si="3698"/>
        <v>0</v>
      </c>
      <c r="AB958" s="788">
        <f t="shared" si="3698"/>
        <v>0</v>
      </c>
      <c r="AC958" s="788">
        <f t="shared" si="3698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9">SUM(AL418)</f>
        <v>0</v>
      </c>
      <c r="AM958" s="788">
        <f t="shared" si="3699"/>
        <v>0</v>
      </c>
      <c r="AN958" s="788">
        <f t="shared" si="3699"/>
        <v>0</v>
      </c>
      <c r="AO958" s="788">
        <f t="shared" si="3699"/>
        <v>0</v>
      </c>
      <c r="AP958" s="788">
        <f t="shared" si="3699"/>
        <v>0</v>
      </c>
      <c r="AQ958" s="788">
        <f t="shared" si="3699"/>
        <v>0</v>
      </c>
      <c r="AR958" s="788">
        <f t="shared" si="3699"/>
        <v>0</v>
      </c>
      <c r="AS958" s="788">
        <f t="shared" si="3699"/>
        <v>0</v>
      </c>
      <c r="AT958" s="788">
        <f t="shared" si="3699"/>
        <v>0</v>
      </c>
      <c r="AU958" s="788">
        <f t="shared" si="3699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0">SUM(BD418)</f>
        <v>0</v>
      </c>
      <c r="BE958" s="788">
        <f t="shared" si="3700"/>
        <v>0</v>
      </c>
      <c r="BF958" s="788">
        <f t="shared" si="3700"/>
        <v>0</v>
      </c>
      <c r="BG958" s="788">
        <f t="shared" si="3700"/>
        <v>0</v>
      </c>
      <c r="BH958" s="788">
        <f t="shared" si="3700"/>
        <v>0</v>
      </c>
      <c r="BI958" s="788">
        <f t="shared" si="3700"/>
        <v>0</v>
      </c>
      <c r="BJ958" s="788">
        <f t="shared" si="3700"/>
        <v>0</v>
      </c>
      <c r="BK958" s="788">
        <f t="shared" si="3700"/>
        <v>0</v>
      </c>
      <c r="BL958" s="788">
        <f t="shared" si="3700"/>
        <v>0</v>
      </c>
      <c r="BM958" s="788">
        <f t="shared" si="3700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4"/>
        <v>0</v>
      </c>
      <c r="CA958" s="588">
        <f t="shared" si="3565"/>
        <v>0</v>
      </c>
      <c r="CB958" s="588">
        <f t="shared" si="3566"/>
        <v>0</v>
      </c>
      <c r="CC958" s="588">
        <f t="shared" si="3567"/>
        <v>0</v>
      </c>
      <c r="CD958" s="1322">
        <f t="shared" si="3594"/>
        <v>0</v>
      </c>
      <c r="CE958" s="1323">
        <f t="shared" si="3660"/>
        <v>0</v>
      </c>
      <c r="CF958" s="1323">
        <f t="shared" si="3660"/>
        <v>0</v>
      </c>
      <c r="CG958" s="1323">
        <f t="shared" si="3660"/>
        <v>0</v>
      </c>
      <c r="CH958" s="1324">
        <f t="shared" si="3660"/>
        <v>0</v>
      </c>
      <c r="CI958" s="1323">
        <f t="shared" si="3660"/>
        <v>0</v>
      </c>
      <c r="CJ958" s="1323">
        <f t="shared" si="3660"/>
        <v>0</v>
      </c>
      <c r="CK958" s="1323">
        <f t="shared" si="3660"/>
        <v>0</v>
      </c>
      <c r="CL958" s="1323">
        <f t="shared" si="3660"/>
        <v>0</v>
      </c>
      <c r="CM958" s="1322">
        <f t="shared" si="3660"/>
        <v>0</v>
      </c>
      <c r="CN958" s="539" t="str">
        <f t="shared" si="3569"/>
        <v/>
      </c>
      <c r="CO958" s="540" t="str">
        <f t="shared" si="3570"/>
        <v/>
      </c>
      <c r="CP958" s="541" t="str">
        <f t="shared" si="3571"/>
        <v/>
      </c>
      <c r="CQ958" s="541" t="str">
        <f t="shared" si="3572"/>
        <v/>
      </c>
      <c r="CR958" s="541">
        <f t="shared" si="3573"/>
        <v>0</v>
      </c>
      <c r="CS958" s="541">
        <f t="shared" si="3574"/>
        <v>0</v>
      </c>
      <c r="CT958" s="541">
        <f t="shared" si="3575"/>
        <v>0</v>
      </c>
      <c r="CU958" s="542">
        <f t="shared" si="3576"/>
        <v>0</v>
      </c>
      <c r="CV958" s="542">
        <f t="shared" si="3577"/>
        <v>0</v>
      </c>
      <c r="CW958" s="542">
        <f t="shared" si="3578"/>
        <v>0</v>
      </c>
      <c r="CX958" s="541">
        <f t="shared" si="3579"/>
        <v>0</v>
      </c>
      <c r="CY958" s="541">
        <f t="shared" si="3580"/>
        <v>0</v>
      </c>
      <c r="CZ958" s="541">
        <f t="shared" si="3581"/>
        <v>0</v>
      </c>
      <c r="DA958" s="541">
        <f t="shared" si="3582"/>
        <v>0</v>
      </c>
      <c r="DB958" s="541" t="str">
        <f t="shared" si="3583"/>
        <v/>
      </c>
      <c r="DC958" s="540" t="str">
        <f t="shared" si="3584"/>
        <v/>
      </c>
      <c r="DD958" s="539" t="str">
        <f t="shared" si="3585"/>
        <v/>
      </c>
      <c r="DE958" s="644">
        <f t="shared" si="3586"/>
        <v>10</v>
      </c>
      <c r="DF958" s="98">
        <f t="shared" si="3587"/>
        <v>10</v>
      </c>
      <c r="DG958" s="98">
        <f t="shared" si="3588"/>
        <v>10</v>
      </c>
      <c r="DH958" s="98">
        <f t="shared" si="3589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1">SUM(B422)</f>
        <v>0</v>
      </c>
      <c r="C959" s="788">
        <f t="shared" si="3701"/>
        <v>0</v>
      </c>
      <c r="D959" s="788">
        <f t="shared" si="3701"/>
        <v>0</v>
      </c>
      <c r="E959" s="788">
        <f t="shared" si="3701"/>
        <v>0</v>
      </c>
      <c r="F959" s="788">
        <f t="shared" si="3701"/>
        <v>0</v>
      </c>
      <c r="G959" s="788">
        <f t="shared" si="3701"/>
        <v>0</v>
      </c>
      <c r="H959" s="788">
        <f t="shared" si="3701"/>
        <v>0</v>
      </c>
      <c r="I959" s="788">
        <f t="shared" si="3701"/>
        <v>0</v>
      </c>
      <c r="J959" s="788">
        <f t="shared" si="3701"/>
        <v>0</v>
      </c>
      <c r="K959" s="788">
        <f t="shared" si="3701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2">SUM(T422)</f>
        <v>0</v>
      </c>
      <c r="U959" s="788">
        <f t="shared" si="3702"/>
        <v>0</v>
      </c>
      <c r="V959" s="788">
        <f t="shared" si="3702"/>
        <v>0</v>
      </c>
      <c r="W959" s="788">
        <f t="shared" si="3702"/>
        <v>0</v>
      </c>
      <c r="X959" s="788">
        <f t="shared" si="3702"/>
        <v>0</v>
      </c>
      <c r="Y959" s="788">
        <f t="shared" si="3702"/>
        <v>0</v>
      </c>
      <c r="Z959" s="788">
        <f t="shared" si="3702"/>
        <v>0</v>
      </c>
      <c r="AA959" s="788">
        <f t="shared" si="3702"/>
        <v>0</v>
      </c>
      <c r="AB959" s="788">
        <f t="shared" si="3702"/>
        <v>0</v>
      </c>
      <c r="AC959" s="788">
        <f t="shared" si="3702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3">SUM(AL422)</f>
        <v>0</v>
      </c>
      <c r="AM959" s="788">
        <f t="shared" si="3703"/>
        <v>0</v>
      </c>
      <c r="AN959" s="788">
        <f t="shared" si="3703"/>
        <v>0</v>
      </c>
      <c r="AO959" s="788">
        <f t="shared" si="3703"/>
        <v>0</v>
      </c>
      <c r="AP959" s="788">
        <f t="shared" si="3703"/>
        <v>0</v>
      </c>
      <c r="AQ959" s="788">
        <f t="shared" si="3703"/>
        <v>0</v>
      </c>
      <c r="AR959" s="788">
        <f t="shared" si="3703"/>
        <v>0</v>
      </c>
      <c r="AS959" s="788">
        <f t="shared" si="3703"/>
        <v>0</v>
      </c>
      <c r="AT959" s="788">
        <f t="shared" si="3703"/>
        <v>0</v>
      </c>
      <c r="AU959" s="788">
        <f t="shared" si="3703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4">SUM(BD422)</f>
        <v>0</v>
      </c>
      <c r="BE959" s="788">
        <f t="shared" si="3704"/>
        <v>0</v>
      </c>
      <c r="BF959" s="788">
        <f t="shared" si="3704"/>
        <v>0</v>
      </c>
      <c r="BG959" s="788">
        <f t="shared" si="3704"/>
        <v>0</v>
      </c>
      <c r="BH959" s="788">
        <f t="shared" si="3704"/>
        <v>0</v>
      </c>
      <c r="BI959" s="788">
        <f t="shared" si="3704"/>
        <v>0</v>
      </c>
      <c r="BJ959" s="788">
        <f t="shared" si="3704"/>
        <v>0</v>
      </c>
      <c r="BK959" s="788">
        <f t="shared" si="3704"/>
        <v>0</v>
      </c>
      <c r="BL959" s="788">
        <f t="shared" si="3704"/>
        <v>0</v>
      </c>
      <c r="BM959" s="788">
        <f t="shared" si="3704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4"/>
        <v>0</v>
      </c>
      <c r="CA959" s="588">
        <f t="shared" si="3565"/>
        <v>0</v>
      </c>
      <c r="CB959" s="588">
        <f t="shared" si="3566"/>
        <v>0</v>
      </c>
      <c r="CC959" s="588">
        <f t="shared" si="3567"/>
        <v>0</v>
      </c>
      <c r="CD959" s="1322">
        <f t="shared" si="3594"/>
        <v>0</v>
      </c>
      <c r="CE959" s="1323">
        <f t="shared" si="3660"/>
        <v>0</v>
      </c>
      <c r="CF959" s="1323">
        <f t="shared" si="3660"/>
        <v>0</v>
      </c>
      <c r="CG959" s="1323">
        <f t="shared" si="3660"/>
        <v>0</v>
      </c>
      <c r="CH959" s="1324">
        <f t="shared" si="3660"/>
        <v>0</v>
      </c>
      <c r="CI959" s="1323">
        <f t="shared" si="3660"/>
        <v>0</v>
      </c>
      <c r="CJ959" s="1323">
        <f t="shared" si="3660"/>
        <v>0</v>
      </c>
      <c r="CK959" s="1323">
        <f t="shared" si="3660"/>
        <v>0</v>
      </c>
      <c r="CL959" s="1323">
        <f t="shared" si="3660"/>
        <v>0</v>
      </c>
      <c r="CM959" s="1322">
        <f t="shared" si="3660"/>
        <v>0</v>
      </c>
      <c r="CN959" s="539" t="str">
        <f t="shared" si="3569"/>
        <v/>
      </c>
      <c r="CO959" s="540" t="str">
        <f t="shared" si="3570"/>
        <v/>
      </c>
      <c r="CP959" s="541" t="str">
        <f t="shared" si="3571"/>
        <v/>
      </c>
      <c r="CQ959" s="541" t="str">
        <f t="shared" si="3572"/>
        <v/>
      </c>
      <c r="CR959" s="541">
        <f t="shared" si="3573"/>
        <v>0</v>
      </c>
      <c r="CS959" s="541">
        <f t="shared" si="3574"/>
        <v>0</v>
      </c>
      <c r="CT959" s="541">
        <f t="shared" si="3575"/>
        <v>0</v>
      </c>
      <c r="CU959" s="542">
        <f t="shared" si="3576"/>
        <v>0</v>
      </c>
      <c r="CV959" s="542">
        <f t="shared" si="3577"/>
        <v>0</v>
      </c>
      <c r="CW959" s="542">
        <f t="shared" si="3578"/>
        <v>0</v>
      </c>
      <c r="CX959" s="541">
        <f t="shared" si="3579"/>
        <v>0</v>
      </c>
      <c r="CY959" s="541">
        <f t="shared" si="3580"/>
        <v>0</v>
      </c>
      <c r="CZ959" s="541">
        <f t="shared" si="3581"/>
        <v>0</v>
      </c>
      <c r="DA959" s="541">
        <f t="shared" si="3582"/>
        <v>0</v>
      </c>
      <c r="DB959" s="541" t="str">
        <f t="shared" si="3583"/>
        <v/>
      </c>
      <c r="DC959" s="540" t="str">
        <f t="shared" si="3584"/>
        <v/>
      </c>
      <c r="DD959" s="539" t="str">
        <f t="shared" si="3585"/>
        <v/>
      </c>
      <c r="DE959" s="644">
        <f t="shared" si="3586"/>
        <v>10</v>
      </c>
      <c r="DF959" s="98">
        <f t="shared" si="3587"/>
        <v>10</v>
      </c>
      <c r="DG959" s="98">
        <f t="shared" si="3588"/>
        <v>10</v>
      </c>
      <c r="DH959" s="98">
        <f t="shared" si="3589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5">SUM(B426)</f>
        <v>0</v>
      </c>
      <c r="C960" s="788">
        <f t="shared" si="3705"/>
        <v>0</v>
      </c>
      <c r="D960" s="788">
        <f t="shared" si="3705"/>
        <v>0</v>
      </c>
      <c r="E960" s="788">
        <f t="shared" si="3705"/>
        <v>0</v>
      </c>
      <c r="F960" s="788">
        <f t="shared" si="3705"/>
        <v>0</v>
      </c>
      <c r="G960" s="788">
        <f t="shared" si="3705"/>
        <v>0</v>
      </c>
      <c r="H960" s="788">
        <f t="shared" si="3705"/>
        <v>0</v>
      </c>
      <c r="I960" s="788">
        <f t="shared" si="3705"/>
        <v>0</v>
      </c>
      <c r="J960" s="788">
        <f t="shared" si="3705"/>
        <v>0</v>
      </c>
      <c r="K960" s="788">
        <f t="shared" si="3705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6">SUM(T426)</f>
        <v>0</v>
      </c>
      <c r="U960" s="788">
        <f t="shared" si="3706"/>
        <v>0</v>
      </c>
      <c r="V960" s="788">
        <f t="shared" si="3706"/>
        <v>0</v>
      </c>
      <c r="W960" s="788">
        <f t="shared" si="3706"/>
        <v>0</v>
      </c>
      <c r="X960" s="788">
        <f t="shared" si="3706"/>
        <v>0</v>
      </c>
      <c r="Y960" s="788">
        <f t="shared" si="3706"/>
        <v>0</v>
      </c>
      <c r="Z960" s="788">
        <f t="shared" si="3706"/>
        <v>0</v>
      </c>
      <c r="AA960" s="788">
        <f t="shared" si="3706"/>
        <v>0</v>
      </c>
      <c r="AB960" s="788">
        <f t="shared" si="3706"/>
        <v>0</v>
      </c>
      <c r="AC960" s="788">
        <f t="shared" si="3706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7">SUM(AL426)</f>
        <v>0</v>
      </c>
      <c r="AM960" s="788">
        <f t="shared" si="3707"/>
        <v>0</v>
      </c>
      <c r="AN960" s="788">
        <f t="shared" si="3707"/>
        <v>0</v>
      </c>
      <c r="AO960" s="788">
        <f t="shared" si="3707"/>
        <v>0</v>
      </c>
      <c r="AP960" s="788">
        <f t="shared" si="3707"/>
        <v>0</v>
      </c>
      <c r="AQ960" s="788">
        <f t="shared" si="3707"/>
        <v>0</v>
      </c>
      <c r="AR960" s="788">
        <f t="shared" si="3707"/>
        <v>0</v>
      </c>
      <c r="AS960" s="788">
        <f t="shared" si="3707"/>
        <v>0</v>
      </c>
      <c r="AT960" s="788">
        <f t="shared" si="3707"/>
        <v>0</v>
      </c>
      <c r="AU960" s="788">
        <f t="shared" si="3707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8">SUM(BD426)</f>
        <v>0</v>
      </c>
      <c r="BE960" s="788">
        <f t="shared" si="3708"/>
        <v>0</v>
      </c>
      <c r="BF960" s="788">
        <f t="shared" si="3708"/>
        <v>0</v>
      </c>
      <c r="BG960" s="788">
        <f t="shared" si="3708"/>
        <v>0</v>
      </c>
      <c r="BH960" s="788">
        <f t="shared" si="3708"/>
        <v>0</v>
      </c>
      <c r="BI960" s="788">
        <f t="shared" si="3708"/>
        <v>0</v>
      </c>
      <c r="BJ960" s="788">
        <f t="shared" si="3708"/>
        <v>0</v>
      </c>
      <c r="BK960" s="788">
        <f t="shared" si="3708"/>
        <v>0</v>
      </c>
      <c r="BL960" s="788">
        <f t="shared" si="3708"/>
        <v>0</v>
      </c>
      <c r="BM960" s="788">
        <f t="shared" si="3708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4"/>
        <v>0</v>
      </c>
      <c r="CA960" s="588">
        <f t="shared" si="3565"/>
        <v>0</v>
      </c>
      <c r="CB960" s="588">
        <f t="shared" si="3566"/>
        <v>0</v>
      </c>
      <c r="CC960" s="588">
        <f t="shared" si="3567"/>
        <v>0</v>
      </c>
      <c r="CD960" s="1322">
        <f t="shared" si="3594"/>
        <v>0</v>
      </c>
      <c r="CE960" s="1323">
        <f t="shared" si="3660"/>
        <v>0</v>
      </c>
      <c r="CF960" s="1323">
        <f t="shared" si="3660"/>
        <v>0</v>
      </c>
      <c r="CG960" s="1323">
        <f t="shared" si="3660"/>
        <v>0</v>
      </c>
      <c r="CH960" s="1324">
        <f t="shared" si="3660"/>
        <v>0</v>
      </c>
      <c r="CI960" s="1323">
        <f t="shared" si="3660"/>
        <v>0</v>
      </c>
      <c r="CJ960" s="1323">
        <f t="shared" si="3660"/>
        <v>0</v>
      </c>
      <c r="CK960" s="1323">
        <f t="shared" si="3660"/>
        <v>0</v>
      </c>
      <c r="CL960" s="1323">
        <f t="shared" si="3660"/>
        <v>0</v>
      </c>
      <c r="CM960" s="1322">
        <f t="shared" si="3660"/>
        <v>0</v>
      </c>
      <c r="CN960" s="539" t="str">
        <f t="shared" si="3569"/>
        <v/>
      </c>
      <c r="CO960" s="540" t="str">
        <f t="shared" si="3570"/>
        <v/>
      </c>
      <c r="CP960" s="541" t="str">
        <f t="shared" si="3571"/>
        <v/>
      </c>
      <c r="CQ960" s="541" t="str">
        <f t="shared" si="3572"/>
        <v/>
      </c>
      <c r="CR960" s="541">
        <f t="shared" si="3573"/>
        <v>0</v>
      </c>
      <c r="CS960" s="541">
        <f t="shared" si="3574"/>
        <v>0</v>
      </c>
      <c r="CT960" s="541">
        <f t="shared" si="3575"/>
        <v>0</v>
      </c>
      <c r="CU960" s="542">
        <f t="shared" si="3576"/>
        <v>0</v>
      </c>
      <c r="CV960" s="542">
        <f t="shared" si="3577"/>
        <v>0</v>
      </c>
      <c r="CW960" s="542">
        <f t="shared" si="3578"/>
        <v>0</v>
      </c>
      <c r="CX960" s="541">
        <f t="shared" si="3579"/>
        <v>0</v>
      </c>
      <c r="CY960" s="541">
        <f t="shared" si="3580"/>
        <v>0</v>
      </c>
      <c r="CZ960" s="541">
        <f t="shared" si="3581"/>
        <v>0</v>
      </c>
      <c r="DA960" s="541">
        <f t="shared" si="3582"/>
        <v>0</v>
      </c>
      <c r="DB960" s="541" t="str">
        <f t="shared" si="3583"/>
        <v/>
      </c>
      <c r="DC960" s="540" t="str">
        <f t="shared" si="3584"/>
        <v/>
      </c>
      <c r="DD960" s="539" t="str">
        <f t="shared" si="3585"/>
        <v/>
      </c>
      <c r="DE960" s="644">
        <f t="shared" si="3586"/>
        <v>10</v>
      </c>
      <c r="DF960" s="98">
        <f t="shared" si="3587"/>
        <v>10</v>
      </c>
      <c r="DG960" s="98">
        <f t="shared" si="3588"/>
        <v>10</v>
      </c>
      <c r="DH960" s="98">
        <f t="shared" si="3589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9">SUM(B435)</f>
        <v>0</v>
      </c>
      <c r="C962" s="788">
        <f t="shared" si="3709"/>
        <v>0</v>
      </c>
      <c r="D962" s="788">
        <f t="shared" si="3709"/>
        <v>0</v>
      </c>
      <c r="E962" s="788">
        <f t="shared" si="3709"/>
        <v>0</v>
      </c>
      <c r="F962" s="788">
        <f t="shared" si="3709"/>
        <v>0</v>
      </c>
      <c r="G962" s="788">
        <f t="shared" si="3709"/>
        <v>0</v>
      </c>
      <c r="H962" s="788">
        <f t="shared" si="3709"/>
        <v>0</v>
      </c>
      <c r="I962" s="788">
        <f t="shared" si="3709"/>
        <v>0</v>
      </c>
      <c r="J962" s="788">
        <f t="shared" si="3709"/>
        <v>0</v>
      </c>
      <c r="K962" s="788">
        <f t="shared" si="3709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0">SUM(T435)</f>
        <v>0</v>
      </c>
      <c r="U962" s="788">
        <f t="shared" si="3710"/>
        <v>0</v>
      </c>
      <c r="V962" s="788">
        <f t="shared" si="3710"/>
        <v>0</v>
      </c>
      <c r="W962" s="788">
        <f t="shared" si="3710"/>
        <v>0</v>
      </c>
      <c r="X962" s="788">
        <f t="shared" si="3710"/>
        <v>0</v>
      </c>
      <c r="Y962" s="788">
        <f t="shared" si="3710"/>
        <v>0</v>
      </c>
      <c r="Z962" s="788">
        <f t="shared" si="3710"/>
        <v>0</v>
      </c>
      <c r="AA962" s="788">
        <f t="shared" si="3710"/>
        <v>0</v>
      </c>
      <c r="AB962" s="788">
        <f t="shared" si="3710"/>
        <v>0</v>
      </c>
      <c r="AC962" s="788">
        <f t="shared" si="3710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1">SUM(AL435)</f>
        <v>0</v>
      </c>
      <c r="AM962" s="788">
        <f t="shared" si="3711"/>
        <v>0</v>
      </c>
      <c r="AN962" s="788">
        <f t="shared" si="3711"/>
        <v>0</v>
      </c>
      <c r="AO962" s="788">
        <f t="shared" si="3711"/>
        <v>0</v>
      </c>
      <c r="AP962" s="788">
        <f t="shared" si="3711"/>
        <v>0</v>
      </c>
      <c r="AQ962" s="788">
        <f t="shared" si="3711"/>
        <v>0</v>
      </c>
      <c r="AR962" s="788">
        <f t="shared" si="3711"/>
        <v>0</v>
      </c>
      <c r="AS962" s="788">
        <f t="shared" si="3711"/>
        <v>0</v>
      </c>
      <c r="AT962" s="788">
        <f t="shared" si="3711"/>
        <v>0</v>
      </c>
      <c r="AU962" s="788">
        <f t="shared" si="3711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2">SUM(BD435)</f>
        <v>0</v>
      </c>
      <c r="BE962" s="788">
        <f t="shared" si="3712"/>
        <v>0</v>
      </c>
      <c r="BF962" s="788">
        <f t="shared" si="3712"/>
        <v>0</v>
      </c>
      <c r="BG962" s="788">
        <f t="shared" si="3712"/>
        <v>0</v>
      </c>
      <c r="BH962" s="788">
        <f t="shared" si="3712"/>
        <v>0</v>
      </c>
      <c r="BI962" s="788">
        <f t="shared" si="3712"/>
        <v>0</v>
      </c>
      <c r="BJ962" s="788">
        <f t="shared" si="3712"/>
        <v>0</v>
      </c>
      <c r="BK962" s="788">
        <f t="shared" si="3712"/>
        <v>0</v>
      </c>
      <c r="BL962" s="788">
        <f t="shared" si="3712"/>
        <v>0</v>
      </c>
      <c r="BM962" s="788">
        <f t="shared" si="3712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3"/>
        <v>0</v>
      </c>
      <c r="CF962" s="1323">
        <f t="shared" si="3713"/>
        <v>0</v>
      </c>
      <c r="CG962" s="1323">
        <f t="shared" si="3713"/>
        <v>0</v>
      </c>
      <c r="CH962" s="1324">
        <f t="shared" si="3713"/>
        <v>0</v>
      </c>
      <c r="CI962" s="1323">
        <f t="shared" si="3713"/>
        <v>0</v>
      </c>
      <c r="CJ962" s="1323">
        <f t="shared" si="3713"/>
        <v>0</v>
      </c>
      <c r="CK962" s="1323">
        <f t="shared" si="3713"/>
        <v>0</v>
      </c>
      <c r="CL962" s="1323">
        <f t="shared" si="3713"/>
        <v>0</v>
      </c>
      <c r="CM962" s="1322">
        <f t="shared" si="3713"/>
        <v>0</v>
      </c>
      <c r="CN962" s="539" t="str">
        <f t="shared" ref="CN962:CW963" si="3714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4"/>
        <v/>
      </c>
      <c r="CP962" s="541" t="str">
        <f t="shared" si="3714"/>
        <v/>
      </c>
      <c r="CQ962" s="541" t="str">
        <f t="shared" si="3714"/>
        <v/>
      </c>
      <c r="CR962" s="541">
        <f t="shared" si="3714"/>
        <v>0</v>
      </c>
      <c r="CS962" s="541">
        <f t="shared" si="3714"/>
        <v>0</v>
      </c>
      <c r="CT962" s="541">
        <f t="shared" si="3714"/>
        <v>0</v>
      </c>
      <c r="CU962" s="542">
        <f t="shared" si="3714"/>
        <v>0</v>
      </c>
      <c r="CV962" s="542">
        <f t="shared" si="3714"/>
        <v>0</v>
      </c>
      <c r="CW962" s="542">
        <f t="shared" si="3714"/>
        <v>0</v>
      </c>
      <c r="CX962" s="541">
        <f t="shared" ref="CX962:DD963" si="3715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5"/>
        <v>0</v>
      </c>
      <c r="CZ962" s="541">
        <f t="shared" si="3715"/>
        <v>0</v>
      </c>
      <c r="DA962" s="541">
        <f t="shared" si="3715"/>
        <v>0</v>
      </c>
      <c r="DB962" s="541" t="str">
        <f t="shared" si="3715"/>
        <v/>
      </c>
      <c r="DC962" s="540" t="str">
        <f t="shared" si="3715"/>
        <v/>
      </c>
      <c r="DD962" s="539" t="str">
        <f t="shared" si="3715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6">SUM(B445)</f>
        <v>0</v>
      </c>
      <c r="C963" s="788">
        <f t="shared" si="3716"/>
        <v>0</v>
      </c>
      <c r="D963" s="788">
        <f t="shared" si="3716"/>
        <v>0</v>
      </c>
      <c r="E963" s="788">
        <f t="shared" si="3716"/>
        <v>0</v>
      </c>
      <c r="F963" s="788">
        <f t="shared" si="3716"/>
        <v>0</v>
      </c>
      <c r="G963" s="788">
        <f t="shared" si="3716"/>
        <v>0</v>
      </c>
      <c r="H963" s="788">
        <f t="shared" si="3716"/>
        <v>0</v>
      </c>
      <c r="I963" s="788">
        <f t="shared" si="3716"/>
        <v>0</v>
      </c>
      <c r="J963" s="788">
        <f t="shared" si="3716"/>
        <v>0</v>
      </c>
      <c r="K963" s="788">
        <f t="shared" si="3716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7">SUM(T445)</f>
        <v>0</v>
      </c>
      <c r="U963" s="788">
        <f t="shared" si="3717"/>
        <v>0</v>
      </c>
      <c r="V963" s="788">
        <f t="shared" si="3717"/>
        <v>0</v>
      </c>
      <c r="W963" s="788">
        <f t="shared" si="3717"/>
        <v>0</v>
      </c>
      <c r="X963" s="788">
        <f t="shared" si="3717"/>
        <v>0</v>
      </c>
      <c r="Y963" s="788">
        <f t="shared" si="3717"/>
        <v>0</v>
      </c>
      <c r="Z963" s="788">
        <f t="shared" si="3717"/>
        <v>0</v>
      </c>
      <c r="AA963" s="788">
        <f t="shared" si="3717"/>
        <v>0</v>
      </c>
      <c r="AB963" s="788">
        <f t="shared" si="3717"/>
        <v>0</v>
      </c>
      <c r="AC963" s="788">
        <f t="shared" si="3717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8">SUM(AL445)</f>
        <v>0</v>
      </c>
      <c r="AM963" s="788">
        <f t="shared" si="3718"/>
        <v>0</v>
      </c>
      <c r="AN963" s="788">
        <f t="shared" si="3718"/>
        <v>0</v>
      </c>
      <c r="AO963" s="788">
        <f t="shared" si="3718"/>
        <v>0</v>
      </c>
      <c r="AP963" s="788">
        <f t="shared" si="3718"/>
        <v>0</v>
      </c>
      <c r="AQ963" s="788">
        <f t="shared" si="3718"/>
        <v>0</v>
      </c>
      <c r="AR963" s="788">
        <f t="shared" si="3718"/>
        <v>0</v>
      </c>
      <c r="AS963" s="788">
        <f t="shared" si="3718"/>
        <v>0</v>
      </c>
      <c r="AT963" s="788">
        <f t="shared" si="3718"/>
        <v>0</v>
      </c>
      <c r="AU963" s="788">
        <f t="shared" si="3718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9">SUM(BD445)</f>
        <v>0</v>
      </c>
      <c r="BE963" s="788">
        <f t="shared" si="3719"/>
        <v>0</v>
      </c>
      <c r="BF963" s="788">
        <f t="shared" si="3719"/>
        <v>0</v>
      </c>
      <c r="BG963" s="788">
        <f t="shared" si="3719"/>
        <v>0</v>
      </c>
      <c r="BH963" s="788">
        <f t="shared" si="3719"/>
        <v>0</v>
      </c>
      <c r="BI963" s="788">
        <f t="shared" si="3719"/>
        <v>0</v>
      </c>
      <c r="BJ963" s="788">
        <f t="shared" si="3719"/>
        <v>0</v>
      </c>
      <c r="BK963" s="788">
        <f t="shared" si="3719"/>
        <v>0</v>
      </c>
      <c r="BL963" s="788">
        <f t="shared" si="3719"/>
        <v>0</v>
      </c>
      <c r="BM963" s="788">
        <f t="shared" si="3719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3"/>
        <v>0</v>
      </c>
      <c r="CE963" s="1323">
        <f t="shared" ref="CE963:CM963" si="372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20"/>
        <v>0</v>
      </c>
      <c r="CG963" s="1323">
        <f t="shared" si="3720"/>
        <v>0</v>
      </c>
      <c r="CH963" s="1324">
        <f t="shared" si="3720"/>
        <v>0</v>
      </c>
      <c r="CI963" s="1323">
        <f t="shared" si="3720"/>
        <v>0</v>
      </c>
      <c r="CJ963" s="1323">
        <f t="shared" si="3720"/>
        <v>0</v>
      </c>
      <c r="CK963" s="1323">
        <f t="shared" si="3720"/>
        <v>0</v>
      </c>
      <c r="CL963" s="1323">
        <f t="shared" si="3720"/>
        <v>0</v>
      </c>
      <c r="CM963" s="1322">
        <f t="shared" si="3720"/>
        <v>0</v>
      </c>
      <c r="CN963" s="539" t="str">
        <f t="shared" si="3714"/>
        <v/>
      </c>
      <c r="CO963" s="540" t="str">
        <f t="shared" si="3714"/>
        <v/>
      </c>
      <c r="CP963" s="541" t="str">
        <f t="shared" si="3714"/>
        <v/>
      </c>
      <c r="CQ963" s="541" t="str">
        <f t="shared" si="3714"/>
        <v/>
      </c>
      <c r="CR963" s="541">
        <f t="shared" si="3714"/>
        <v>0</v>
      </c>
      <c r="CS963" s="541">
        <f t="shared" si="3714"/>
        <v>0</v>
      </c>
      <c r="CT963" s="541">
        <f t="shared" si="3714"/>
        <v>0</v>
      </c>
      <c r="CU963" s="542">
        <f t="shared" si="3714"/>
        <v>0</v>
      </c>
      <c r="CV963" s="542">
        <f t="shared" si="3714"/>
        <v>0</v>
      </c>
      <c r="CW963" s="542">
        <f t="shared" si="3714"/>
        <v>0</v>
      </c>
      <c r="CX963" s="541">
        <f t="shared" si="3715"/>
        <v>0</v>
      </c>
      <c r="CY963" s="541">
        <f t="shared" si="3715"/>
        <v>0</v>
      </c>
      <c r="CZ963" s="541">
        <f t="shared" si="3715"/>
        <v>0</v>
      </c>
      <c r="DA963" s="541">
        <f t="shared" si="3715"/>
        <v>0</v>
      </c>
      <c r="DB963" s="541" t="str">
        <f t="shared" si="3715"/>
        <v/>
      </c>
      <c r="DC963" s="540" t="str">
        <f t="shared" si="3715"/>
        <v/>
      </c>
      <c r="DD963" s="539" t="str">
        <f t="shared" si="3715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1">SUM(B708)</f>
        <v>0</v>
      </c>
      <c r="C965" s="788">
        <f t="shared" si="3721"/>
        <v>0</v>
      </c>
      <c r="D965" s="788">
        <f t="shared" si="3721"/>
        <v>0</v>
      </c>
      <c r="E965" s="788">
        <f t="shared" si="3721"/>
        <v>0</v>
      </c>
      <c r="F965" s="788">
        <f t="shared" si="3721"/>
        <v>8500</v>
      </c>
      <c r="G965" s="788">
        <f t="shared" si="3721"/>
        <v>0</v>
      </c>
      <c r="H965" s="788">
        <f t="shared" si="3721"/>
        <v>1080</v>
      </c>
      <c r="I965" s="788">
        <f t="shared" si="3721"/>
        <v>1800</v>
      </c>
      <c r="J965" s="788">
        <f t="shared" si="3721"/>
        <v>2880</v>
      </c>
      <c r="K965" s="788">
        <f t="shared" si="3721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2">SUM(T708)</f>
        <v>0</v>
      </c>
      <c r="U965" s="788">
        <f t="shared" si="3722"/>
        <v>0</v>
      </c>
      <c r="V965" s="788">
        <f t="shared" si="3722"/>
        <v>720</v>
      </c>
      <c r="W965" s="788">
        <f t="shared" si="3722"/>
        <v>0</v>
      </c>
      <c r="X965" s="788">
        <f t="shared" si="3722"/>
        <v>720</v>
      </c>
      <c r="Y965" s="788">
        <f t="shared" si="3722"/>
        <v>1800</v>
      </c>
      <c r="Z965" s="788">
        <f t="shared" si="3722"/>
        <v>5400</v>
      </c>
      <c r="AA965" s="788">
        <f t="shared" si="3722"/>
        <v>0</v>
      </c>
      <c r="AB965" s="788">
        <f t="shared" si="3722"/>
        <v>0</v>
      </c>
      <c r="AC965" s="788">
        <f t="shared" si="3722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3">SUM(AL708)</f>
        <v>0</v>
      </c>
      <c r="AM965" s="788">
        <f t="shared" si="3723"/>
        <v>0</v>
      </c>
      <c r="AN965" s="788">
        <f t="shared" si="3723"/>
        <v>19200</v>
      </c>
      <c r="AO965" s="788">
        <f t="shared" si="3723"/>
        <v>0</v>
      </c>
      <c r="AP965" s="788">
        <f t="shared" si="3723"/>
        <v>0</v>
      </c>
      <c r="AQ965" s="788">
        <f t="shared" si="3723"/>
        <v>0</v>
      </c>
      <c r="AR965" s="788">
        <f t="shared" si="3723"/>
        <v>0</v>
      </c>
      <c r="AS965" s="788">
        <f t="shared" si="3723"/>
        <v>0</v>
      </c>
      <c r="AT965" s="788">
        <f t="shared" si="3723"/>
        <v>0</v>
      </c>
      <c r="AU965" s="788">
        <f t="shared" si="3723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4">SUM(BD708)</f>
        <v>0</v>
      </c>
      <c r="BE965" s="788">
        <f t="shared" si="3724"/>
        <v>0</v>
      </c>
      <c r="BF965" s="788">
        <f t="shared" si="3724"/>
        <v>0</v>
      </c>
      <c r="BG965" s="788">
        <f t="shared" si="3724"/>
        <v>0</v>
      </c>
      <c r="BH965" s="788">
        <f t="shared" si="3724"/>
        <v>0</v>
      </c>
      <c r="BI965" s="788">
        <f t="shared" si="3724"/>
        <v>0</v>
      </c>
      <c r="BJ965" s="788">
        <f t="shared" si="3724"/>
        <v>0</v>
      </c>
      <c r="BK965" s="788">
        <f t="shared" si="3724"/>
        <v>0</v>
      </c>
      <c r="BL965" s="788">
        <f t="shared" si="3724"/>
        <v>0</v>
      </c>
      <c r="BM965" s="788">
        <f t="shared" si="3724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5"/>
        <v>0</v>
      </c>
      <c r="CF965" s="1323">
        <f t="shared" si="3725"/>
        <v>0</v>
      </c>
      <c r="CG965" s="1323">
        <f t="shared" si="3725"/>
        <v>0</v>
      </c>
      <c r="CH965" s="1324">
        <f t="shared" si="3725"/>
        <v>0</v>
      </c>
      <c r="CI965" s="1323">
        <f t="shared" si="3725"/>
        <v>0</v>
      </c>
      <c r="CJ965" s="1323">
        <f t="shared" si="3725"/>
        <v>0</v>
      </c>
      <c r="CK965" s="1323">
        <f t="shared" si="3725"/>
        <v>0</v>
      </c>
      <c r="CL965" s="1323">
        <f t="shared" si="3725"/>
        <v>0</v>
      </c>
      <c r="CM965" s="1322">
        <f t="shared" si="3725"/>
        <v>19200</v>
      </c>
      <c r="CN965" s="539" t="str">
        <f t="shared" ref="CN965:CW967" si="3726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6"/>
        <v/>
      </c>
      <c r="CP965" s="541" t="str">
        <f t="shared" si="3726"/>
        <v/>
      </c>
      <c r="CQ965" s="541" t="str">
        <f t="shared" si="3726"/>
        <v/>
      </c>
      <c r="CR965" s="541">
        <f t="shared" si="3726"/>
        <v>0</v>
      </c>
      <c r="CS965" s="541">
        <f t="shared" si="3726"/>
        <v>0</v>
      </c>
      <c r="CT965" s="541">
        <f t="shared" si="3726"/>
        <v>0</v>
      </c>
      <c r="CU965" s="542">
        <f t="shared" si="3726"/>
        <v>0</v>
      </c>
      <c r="CV965" s="542">
        <f t="shared" si="3726"/>
        <v>0</v>
      </c>
      <c r="CW965" s="542">
        <f t="shared" si="3726"/>
        <v>0</v>
      </c>
      <c r="CX965" s="541">
        <f t="shared" ref="CX965:DD967" si="3727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7"/>
        <v>0</v>
      </c>
      <c r="CZ965" s="541">
        <f t="shared" si="3727"/>
        <v>0</v>
      </c>
      <c r="DA965" s="541">
        <f t="shared" si="3727"/>
        <v>0</v>
      </c>
      <c r="DB965" s="541" t="str">
        <f t="shared" si="3727"/>
        <v/>
      </c>
      <c r="DC965" s="540" t="str">
        <f t="shared" si="3727"/>
        <v/>
      </c>
      <c r="DD965" s="539" t="str">
        <f t="shared" si="3727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8">SUM(B714)</f>
        <v>0</v>
      </c>
      <c r="C966" s="788">
        <f t="shared" si="3728"/>
        <v>0</v>
      </c>
      <c r="D966" s="788">
        <f t="shared" si="3728"/>
        <v>0</v>
      </c>
      <c r="E966" s="788">
        <f t="shared" si="3728"/>
        <v>0</v>
      </c>
      <c r="F966" s="788">
        <f t="shared" si="3728"/>
        <v>0</v>
      </c>
      <c r="G966" s="788">
        <f t="shared" si="3728"/>
        <v>0</v>
      </c>
      <c r="H966" s="788">
        <f t="shared" si="3728"/>
        <v>600</v>
      </c>
      <c r="I966" s="788">
        <f t="shared" si="3728"/>
        <v>0</v>
      </c>
      <c r="J966" s="788">
        <f t="shared" si="3728"/>
        <v>0</v>
      </c>
      <c r="K966" s="788">
        <f t="shared" si="3728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9">SUM(T714)</f>
        <v>0</v>
      </c>
      <c r="U966" s="788">
        <f t="shared" si="3729"/>
        <v>0</v>
      </c>
      <c r="V966" s="788">
        <f t="shared" si="3729"/>
        <v>0</v>
      </c>
      <c r="W966" s="788">
        <f t="shared" si="3729"/>
        <v>0</v>
      </c>
      <c r="X966" s="788">
        <f t="shared" si="3729"/>
        <v>400</v>
      </c>
      <c r="Y966" s="788">
        <f t="shared" si="3729"/>
        <v>0</v>
      </c>
      <c r="Z966" s="788">
        <f t="shared" si="3729"/>
        <v>900</v>
      </c>
      <c r="AA966" s="788">
        <f t="shared" si="3729"/>
        <v>0</v>
      </c>
      <c r="AB966" s="788">
        <f t="shared" si="3729"/>
        <v>0</v>
      </c>
      <c r="AC966" s="788">
        <f t="shared" si="3729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0">SUM(AL714)</f>
        <v>20160</v>
      </c>
      <c r="AM966" s="788">
        <f t="shared" si="3730"/>
        <v>18001.2</v>
      </c>
      <c r="AN966" s="788">
        <f t="shared" si="3730"/>
        <v>0</v>
      </c>
      <c r="AO966" s="788">
        <f t="shared" si="3730"/>
        <v>0</v>
      </c>
      <c r="AP966" s="788">
        <f t="shared" si="3730"/>
        <v>0</v>
      </c>
      <c r="AQ966" s="788">
        <f t="shared" si="3730"/>
        <v>0</v>
      </c>
      <c r="AR966" s="788">
        <f t="shared" si="3730"/>
        <v>0</v>
      </c>
      <c r="AS966" s="788">
        <f t="shared" si="3730"/>
        <v>17280</v>
      </c>
      <c r="AT966" s="788">
        <f t="shared" si="3730"/>
        <v>0</v>
      </c>
      <c r="AU966" s="788">
        <f t="shared" si="3730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1">SUM(BD714)</f>
        <v>0</v>
      </c>
      <c r="BE966" s="788">
        <f t="shared" si="3731"/>
        <v>0</v>
      </c>
      <c r="BF966" s="788">
        <f t="shared" si="3731"/>
        <v>0</v>
      </c>
      <c r="BG966" s="788">
        <f t="shared" si="3731"/>
        <v>0</v>
      </c>
      <c r="BH966" s="788">
        <f t="shared" si="3731"/>
        <v>0</v>
      </c>
      <c r="BI966" s="788">
        <f t="shared" si="3731"/>
        <v>0</v>
      </c>
      <c r="BJ966" s="788">
        <f t="shared" si="3731"/>
        <v>0</v>
      </c>
      <c r="BK966" s="788">
        <f t="shared" si="3731"/>
        <v>0</v>
      </c>
      <c r="BL966" s="788">
        <f t="shared" si="3731"/>
        <v>0</v>
      </c>
      <c r="BM966" s="788">
        <f t="shared" si="3731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2"/>
        <v>0</v>
      </c>
      <c r="CG966" s="1323">
        <f t="shared" si="3732"/>
        <v>0</v>
      </c>
      <c r="CH966" s="1324">
        <f t="shared" si="3732"/>
        <v>0</v>
      </c>
      <c r="CI966" s="1323">
        <f t="shared" si="3732"/>
        <v>0</v>
      </c>
      <c r="CJ966" s="1323">
        <f t="shared" si="3732"/>
        <v>0</v>
      </c>
      <c r="CK966" s="1323">
        <f t="shared" si="3732"/>
        <v>17280</v>
      </c>
      <c r="CL966" s="1323">
        <f t="shared" si="3732"/>
        <v>18001.2</v>
      </c>
      <c r="CM966" s="1322">
        <f t="shared" si="3732"/>
        <v>20160</v>
      </c>
      <c r="CN966" s="539" t="str">
        <f t="shared" si="3726"/>
        <v/>
      </c>
      <c r="CO966" s="540" t="str">
        <f t="shared" si="3726"/>
        <v/>
      </c>
      <c r="CP966" s="541" t="str">
        <f t="shared" si="3726"/>
        <v/>
      </c>
      <c r="CQ966" s="541" t="str">
        <f t="shared" si="3726"/>
        <v/>
      </c>
      <c r="CR966" s="541">
        <f t="shared" si="3726"/>
        <v>0</v>
      </c>
      <c r="CS966" s="541">
        <f t="shared" si="3726"/>
        <v>0</v>
      </c>
      <c r="CT966" s="541">
        <f t="shared" si="3726"/>
        <v>0</v>
      </c>
      <c r="CU966" s="542">
        <f t="shared" si="3726"/>
        <v>0</v>
      </c>
      <c r="CV966" s="542">
        <f t="shared" si="3726"/>
        <v>0</v>
      </c>
      <c r="CW966" s="542">
        <f t="shared" si="3726"/>
        <v>0</v>
      </c>
      <c r="CX966" s="541">
        <f t="shared" si="3727"/>
        <v>0</v>
      </c>
      <c r="CY966" s="541">
        <f t="shared" si="3727"/>
        <v>0</v>
      </c>
      <c r="CZ966" s="541">
        <f t="shared" si="3727"/>
        <v>0</v>
      </c>
      <c r="DA966" s="541">
        <f t="shared" si="3727"/>
        <v>0</v>
      </c>
      <c r="DB966" s="541" t="str">
        <f t="shared" si="3727"/>
        <v/>
      </c>
      <c r="DC966" s="540" t="str">
        <f t="shared" si="3727"/>
        <v/>
      </c>
      <c r="DD966" s="539" t="str">
        <f t="shared" si="3727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3">SUM(B720)</f>
        <v>0</v>
      </c>
      <c r="C967" s="788">
        <f t="shared" si="3733"/>
        <v>0</v>
      </c>
      <c r="D967" s="788">
        <f t="shared" si="3733"/>
        <v>960</v>
      </c>
      <c r="E967" s="788">
        <f t="shared" si="3733"/>
        <v>0</v>
      </c>
      <c r="F967" s="788">
        <f t="shared" si="3733"/>
        <v>0</v>
      </c>
      <c r="G967" s="788">
        <f t="shared" si="3733"/>
        <v>0</v>
      </c>
      <c r="H967" s="788">
        <f t="shared" si="3733"/>
        <v>300</v>
      </c>
      <c r="I967" s="788">
        <f t="shared" si="3733"/>
        <v>0</v>
      </c>
      <c r="J967" s="788">
        <f t="shared" si="3733"/>
        <v>0</v>
      </c>
      <c r="K967" s="788">
        <f t="shared" si="3733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4">SUM(T720)</f>
        <v>0</v>
      </c>
      <c r="U967" s="788">
        <f t="shared" si="3734"/>
        <v>0</v>
      </c>
      <c r="V967" s="788">
        <f t="shared" si="3734"/>
        <v>0</v>
      </c>
      <c r="W967" s="788">
        <f t="shared" si="3734"/>
        <v>0</v>
      </c>
      <c r="X967" s="788">
        <f t="shared" si="3734"/>
        <v>9600</v>
      </c>
      <c r="Y967" s="788">
        <f t="shared" si="3734"/>
        <v>1920</v>
      </c>
      <c r="Z967" s="788">
        <f t="shared" si="3734"/>
        <v>960</v>
      </c>
      <c r="AA967" s="788">
        <f t="shared" si="3734"/>
        <v>0</v>
      </c>
      <c r="AB967" s="788">
        <f t="shared" si="3734"/>
        <v>7200</v>
      </c>
      <c r="AC967" s="788">
        <f t="shared" si="3734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5">SUM(AL720)</f>
        <v>0</v>
      </c>
      <c r="AM967" s="788">
        <f t="shared" si="3735"/>
        <v>0</v>
      </c>
      <c r="AN967" s="788">
        <f t="shared" si="3735"/>
        <v>0</v>
      </c>
      <c r="AO967" s="788">
        <f t="shared" si="3735"/>
        <v>0</v>
      </c>
      <c r="AP967" s="788">
        <f t="shared" si="3735"/>
        <v>0</v>
      </c>
      <c r="AQ967" s="788">
        <f t="shared" si="3735"/>
        <v>0</v>
      </c>
      <c r="AR967" s="788">
        <f t="shared" si="3735"/>
        <v>0</v>
      </c>
      <c r="AS967" s="788">
        <f t="shared" si="3735"/>
        <v>10560</v>
      </c>
      <c r="AT967" s="788">
        <f t="shared" si="3735"/>
        <v>0</v>
      </c>
      <c r="AU967" s="788">
        <f t="shared" si="3735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6">SUM(BD720)</f>
        <v>0</v>
      </c>
      <c r="BE967" s="788">
        <f t="shared" si="3736"/>
        <v>0</v>
      </c>
      <c r="BF967" s="788">
        <f t="shared" si="3736"/>
        <v>0</v>
      </c>
      <c r="BG967" s="788">
        <f t="shared" si="3736"/>
        <v>0</v>
      </c>
      <c r="BH967" s="788">
        <f t="shared" si="3736"/>
        <v>0</v>
      </c>
      <c r="BI967" s="788">
        <f t="shared" si="3736"/>
        <v>0</v>
      </c>
      <c r="BJ967" s="788">
        <f t="shared" si="3736"/>
        <v>0</v>
      </c>
      <c r="BK967" s="788">
        <f t="shared" si="3736"/>
        <v>0</v>
      </c>
      <c r="BL967" s="788">
        <f t="shared" si="3736"/>
        <v>0</v>
      </c>
      <c r="BM967" s="788">
        <f t="shared" si="3736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2"/>
        <v>0</v>
      </c>
      <c r="CF967" s="1323">
        <f t="shared" si="3732"/>
        <v>0</v>
      </c>
      <c r="CG967" s="1323">
        <f t="shared" si="3732"/>
        <v>0</v>
      </c>
      <c r="CH967" s="1324">
        <f t="shared" si="3732"/>
        <v>0</v>
      </c>
      <c r="CI967" s="1323">
        <f t="shared" si="3732"/>
        <v>0</v>
      </c>
      <c r="CJ967" s="1323">
        <f t="shared" si="3732"/>
        <v>0</v>
      </c>
      <c r="CK967" s="1323">
        <f t="shared" si="3732"/>
        <v>0</v>
      </c>
      <c r="CL967" s="1323">
        <f t="shared" si="3732"/>
        <v>0</v>
      </c>
      <c r="CM967" s="1322">
        <f t="shared" si="3732"/>
        <v>10560</v>
      </c>
      <c r="CN967" s="539" t="str">
        <f t="shared" si="3726"/>
        <v/>
      </c>
      <c r="CO967" s="540" t="str">
        <f t="shared" si="3726"/>
        <v/>
      </c>
      <c r="CP967" s="541" t="str">
        <f t="shared" si="3726"/>
        <v/>
      </c>
      <c r="CQ967" s="541" t="str">
        <f t="shared" si="3726"/>
        <v/>
      </c>
      <c r="CR967" s="541">
        <f t="shared" si="3726"/>
        <v>0</v>
      </c>
      <c r="CS967" s="541">
        <f t="shared" si="3726"/>
        <v>0</v>
      </c>
      <c r="CT967" s="541">
        <f t="shared" si="3726"/>
        <v>0</v>
      </c>
      <c r="CU967" s="542">
        <f t="shared" si="3726"/>
        <v>0</v>
      </c>
      <c r="CV967" s="542">
        <f t="shared" si="3726"/>
        <v>0</v>
      </c>
      <c r="CW967" s="542">
        <f t="shared" si="3726"/>
        <v>0</v>
      </c>
      <c r="CX967" s="541">
        <f t="shared" si="3727"/>
        <v>0</v>
      </c>
      <c r="CY967" s="541">
        <f t="shared" si="3727"/>
        <v>0</v>
      </c>
      <c r="CZ967" s="541">
        <f t="shared" si="3727"/>
        <v>0</v>
      </c>
      <c r="DA967" s="541">
        <f t="shared" si="3727"/>
        <v>0</v>
      </c>
      <c r="DB967" s="541" t="str">
        <f t="shared" si="3727"/>
        <v/>
      </c>
      <c r="DC967" s="540" t="str">
        <f t="shared" si="3727"/>
        <v/>
      </c>
      <c r="DD967" s="539" t="str">
        <f t="shared" si="3727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7">SUM(B724)</f>
        <v>0</v>
      </c>
      <c r="C969" s="788">
        <f t="shared" si="3737"/>
        <v>0</v>
      </c>
      <c r="D969" s="788">
        <f t="shared" si="3737"/>
        <v>0</v>
      </c>
      <c r="E969" s="788">
        <f t="shared" si="3737"/>
        <v>0</v>
      </c>
      <c r="F969" s="788">
        <f t="shared" si="3737"/>
        <v>0</v>
      </c>
      <c r="G969" s="788">
        <f t="shared" si="3737"/>
        <v>0</v>
      </c>
      <c r="H969" s="788">
        <f t="shared" si="3737"/>
        <v>0</v>
      </c>
      <c r="I969" s="788">
        <f t="shared" si="3737"/>
        <v>0</v>
      </c>
      <c r="J969" s="788">
        <f t="shared" si="3737"/>
        <v>0</v>
      </c>
      <c r="K969" s="788">
        <f t="shared" si="3737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8">SUM(T724)</f>
        <v>0</v>
      </c>
      <c r="U969" s="788">
        <f t="shared" si="3738"/>
        <v>0</v>
      </c>
      <c r="V969" s="788">
        <f t="shared" si="3738"/>
        <v>0</v>
      </c>
      <c r="W969" s="788">
        <f t="shared" si="3738"/>
        <v>0</v>
      </c>
      <c r="X969" s="788">
        <f t="shared" si="3738"/>
        <v>0</v>
      </c>
      <c r="Y969" s="788">
        <f t="shared" si="3738"/>
        <v>0</v>
      </c>
      <c r="Z969" s="788">
        <f t="shared" si="3738"/>
        <v>0</v>
      </c>
      <c r="AA969" s="788">
        <f t="shared" si="3738"/>
        <v>0</v>
      </c>
      <c r="AB969" s="788">
        <f t="shared" si="3738"/>
        <v>0</v>
      </c>
      <c r="AC969" s="788">
        <f t="shared" si="3738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9">SUM(AL724)</f>
        <v>0</v>
      </c>
      <c r="AM969" s="788">
        <f t="shared" si="3739"/>
        <v>0</v>
      </c>
      <c r="AN969" s="788">
        <f t="shared" si="3739"/>
        <v>0</v>
      </c>
      <c r="AO969" s="788">
        <f t="shared" si="3739"/>
        <v>0</v>
      </c>
      <c r="AP969" s="788">
        <f t="shared" si="3739"/>
        <v>0</v>
      </c>
      <c r="AQ969" s="788">
        <f t="shared" si="3739"/>
        <v>0</v>
      </c>
      <c r="AR969" s="788">
        <f t="shared" si="3739"/>
        <v>0</v>
      </c>
      <c r="AS969" s="788">
        <f t="shared" si="3739"/>
        <v>0</v>
      </c>
      <c r="AT969" s="788">
        <f t="shared" si="3739"/>
        <v>0</v>
      </c>
      <c r="AU969" s="788">
        <f t="shared" si="3739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0">SUM(BD724)</f>
        <v>0</v>
      </c>
      <c r="BE969" s="788">
        <f t="shared" si="3740"/>
        <v>0</v>
      </c>
      <c r="BF969" s="788">
        <f t="shared" si="3740"/>
        <v>0</v>
      </c>
      <c r="BG969" s="788">
        <f t="shared" si="3740"/>
        <v>0</v>
      </c>
      <c r="BH969" s="788">
        <f t="shared" si="3740"/>
        <v>0</v>
      </c>
      <c r="BI969" s="788">
        <f t="shared" si="3740"/>
        <v>0</v>
      </c>
      <c r="BJ969" s="788">
        <f t="shared" si="3740"/>
        <v>0</v>
      </c>
      <c r="BK969" s="788">
        <f t="shared" si="3740"/>
        <v>0</v>
      </c>
      <c r="BL969" s="788">
        <f t="shared" si="3740"/>
        <v>0</v>
      </c>
      <c r="BM969" s="788">
        <f t="shared" si="3740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41"/>
        <v>0</v>
      </c>
      <c r="CF969" s="1323">
        <f t="shared" si="3741"/>
        <v>0</v>
      </c>
      <c r="CG969" s="1323">
        <f t="shared" si="3741"/>
        <v>0</v>
      </c>
      <c r="CH969" s="1324">
        <f t="shared" si="3741"/>
        <v>0</v>
      </c>
      <c r="CI969" s="1323">
        <f t="shared" si="3741"/>
        <v>0</v>
      </c>
      <c r="CJ969" s="1323">
        <f t="shared" si="3741"/>
        <v>0</v>
      </c>
      <c r="CK969" s="1323">
        <f t="shared" si="3741"/>
        <v>0</v>
      </c>
      <c r="CL969" s="1323">
        <f t="shared" si="3741"/>
        <v>0</v>
      </c>
      <c r="CM969" s="1322">
        <f t="shared" si="3741"/>
        <v>0</v>
      </c>
      <c r="CN969" s="539" t="str">
        <f t="shared" ref="CN969:CW970" si="3742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2"/>
        <v/>
      </c>
      <c r="CP969" s="541" t="str">
        <f t="shared" si="3742"/>
        <v/>
      </c>
      <c r="CQ969" s="541" t="str">
        <f t="shared" si="3742"/>
        <v/>
      </c>
      <c r="CR969" s="541">
        <f t="shared" si="3742"/>
        <v>0</v>
      </c>
      <c r="CS969" s="541">
        <f t="shared" si="3742"/>
        <v>0</v>
      </c>
      <c r="CT969" s="541">
        <f t="shared" si="3742"/>
        <v>0</v>
      </c>
      <c r="CU969" s="542">
        <f t="shared" si="3742"/>
        <v>0</v>
      </c>
      <c r="CV969" s="542">
        <f t="shared" si="3742"/>
        <v>0</v>
      </c>
      <c r="CW969" s="542">
        <f t="shared" si="3742"/>
        <v>0</v>
      </c>
      <c r="CX969" s="541">
        <f t="shared" ref="CX969:DD970" si="3743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3"/>
        <v>0</v>
      </c>
      <c r="CZ969" s="541">
        <f t="shared" si="3743"/>
        <v>0</v>
      </c>
      <c r="DA969" s="541">
        <f t="shared" si="3743"/>
        <v>0</v>
      </c>
      <c r="DB969" s="541" t="str">
        <f t="shared" si="3743"/>
        <v/>
      </c>
      <c r="DC969" s="540" t="str">
        <f t="shared" si="3743"/>
        <v/>
      </c>
      <c r="DD969" s="539" t="str">
        <f t="shared" si="3743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4">SUM(B737)</f>
        <v>0</v>
      </c>
      <c r="C970" s="788">
        <f t="shared" si="3744"/>
        <v>0</v>
      </c>
      <c r="D970" s="788">
        <f t="shared" si="3744"/>
        <v>0</v>
      </c>
      <c r="E970" s="788">
        <f t="shared" si="3744"/>
        <v>0</v>
      </c>
      <c r="F970" s="788">
        <f t="shared" si="3744"/>
        <v>0</v>
      </c>
      <c r="G970" s="788">
        <f t="shared" si="3744"/>
        <v>0</v>
      </c>
      <c r="H970" s="788">
        <f t="shared" si="3744"/>
        <v>0</v>
      </c>
      <c r="I970" s="788">
        <f t="shared" si="3744"/>
        <v>0</v>
      </c>
      <c r="J970" s="788">
        <f t="shared" si="3744"/>
        <v>0</v>
      </c>
      <c r="K970" s="788">
        <f t="shared" si="3744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5">SUM(T737)</f>
        <v>0</v>
      </c>
      <c r="U970" s="788">
        <f t="shared" si="3745"/>
        <v>0</v>
      </c>
      <c r="V970" s="788">
        <f t="shared" si="3745"/>
        <v>0</v>
      </c>
      <c r="W970" s="788">
        <f t="shared" si="3745"/>
        <v>0</v>
      </c>
      <c r="X970" s="788">
        <f t="shared" si="3745"/>
        <v>0</v>
      </c>
      <c r="Y970" s="788">
        <f t="shared" si="3745"/>
        <v>0</v>
      </c>
      <c r="Z970" s="788">
        <f t="shared" si="3745"/>
        <v>0</v>
      </c>
      <c r="AA970" s="788">
        <f t="shared" si="3745"/>
        <v>0</v>
      </c>
      <c r="AB970" s="788">
        <f t="shared" si="3745"/>
        <v>0</v>
      </c>
      <c r="AC970" s="788">
        <f t="shared" si="3745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6">SUM(AL737)</f>
        <v>96600</v>
      </c>
      <c r="AM970" s="788">
        <f t="shared" si="3746"/>
        <v>44160</v>
      </c>
      <c r="AN970" s="788">
        <f t="shared" si="3746"/>
        <v>13800</v>
      </c>
      <c r="AO970" s="788">
        <f t="shared" si="3746"/>
        <v>69000</v>
      </c>
      <c r="AP970" s="788">
        <f t="shared" si="3746"/>
        <v>44712</v>
      </c>
      <c r="AQ970" s="788">
        <f t="shared" si="3746"/>
        <v>22080</v>
      </c>
      <c r="AR970" s="788">
        <f t="shared" si="3746"/>
        <v>19200</v>
      </c>
      <c r="AS970" s="788">
        <f t="shared" si="3746"/>
        <v>48000</v>
      </c>
      <c r="AT970" s="788">
        <f t="shared" si="3746"/>
        <v>23040</v>
      </c>
      <c r="AU970" s="788">
        <f t="shared" si="3746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7">SUM(BD737)</f>
        <v>0</v>
      </c>
      <c r="BE970" s="788">
        <f t="shared" si="3747"/>
        <v>0</v>
      </c>
      <c r="BF970" s="788">
        <f t="shared" si="3747"/>
        <v>0</v>
      </c>
      <c r="BG970" s="788">
        <f t="shared" si="3747"/>
        <v>0</v>
      </c>
      <c r="BH970" s="788">
        <f t="shared" si="3747"/>
        <v>0</v>
      </c>
      <c r="BI970" s="788">
        <f t="shared" si="3747"/>
        <v>0</v>
      </c>
      <c r="BJ970" s="788">
        <f t="shared" si="3747"/>
        <v>0</v>
      </c>
      <c r="BK970" s="788">
        <f t="shared" si="3747"/>
        <v>0</v>
      </c>
      <c r="BL970" s="788">
        <f t="shared" si="3747"/>
        <v>0</v>
      </c>
      <c r="BM970" s="788">
        <f t="shared" si="3747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41"/>
        <v>13800</v>
      </c>
      <c r="CE970" s="1323">
        <f t="shared" ref="CE970:CM970" si="374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8"/>
        <v>21600</v>
      </c>
      <c r="CG970" s="1323">
        <f t="shared" si="3748"/>
        <v>22080</v>
      </c>
      <c r="CH970" s="1324">
        <f t="shared" si="3748"/>
        <v>23040</v>
      </c>
      <c r="CI970" s="1323">
        <f t="shared" si="3748"/>
        <v>44160</v>
      </c>
      <c r="CJ970" s="1323">
        <f t="shared" si="3748"/>
        <v>44712</v>
      </c>
      <c r="CK970" s="1323">
        <f t="shared" si="3748"/>
        <v>48000</v>
      </c>
      <c r="CL970" s="1323">
        <f t="shared" si="3748"/>
        <v>69000</v>
      </c>
      <c r="CM970" s="1322">
        <f t="shared" si="3748"/>
        <v>96600</v>
      </c>
      <c r="CN970" s="539" t="str">
        <f t="shared" si="3742"/>
        <v/>
      </c>
      <c r="CO970" s="540" t="str">
        <f t="shared" si="3742"/>
        <v/>
      </c>
      <c r="CP970" s="541" t="str">
        <f t="shared" si="3742"/>
        <v/>
      </c>
      <c r="CQ970" s="541" t="str">
        <f t="shared" si="3742"/>
        <v/>
      </c>
      <c r="CR970" s="541">
        <f t="shared" si="3742"/>
        <v>0</v>
      </c>
      <c r="CS970" s="541">
        <f t="shared" si="3742"/>
        <v>0</v>
      </c>
      <c r="CT970" s="541">
        <f t="shared" si="3742"/>
        <v>0</v>
      </c>
      <c r="CU970" s="542">
        <f t="shared" si="3742"/>
        <v>0</v>
      </c>
      <c r="CV970" s="542">
        <f t="shared" si="3742"/>
        <v>0</v>
      </c>
      <c r="CW970" s="542">
        <f t="shared" si="3742"/>
        <v>0</v>
      </c>
      <c r="CX970" s="541">
        <f t="shared" si="3743"/>
        <v>0</v>
      </c>
      <c r="CY970" s="541">
        <f t="shared" si="3743"/>
        <v>0</v>
      </c>
      <c r="CZ970" s="541">
        <f t="shared" si="3743"/>
        <v>0</v>
      </c>
      <c r="DA970" s="541">
        <f t="shared" si="3743"/>
        <v>0</v>
      </c>
      <c r="DB970" s="541" t="str">
        <f t="shared" si="3743"/>
        <v/>
      </c>
      <c r="DC970" s="540" t="str">
        <f t="shared" si="3743"/>
        <v/>
      </c>
      <c r="DD970" s="539" t="str">
        <f t="shared" si="3743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9">SUM(B732)</f>
        <v>0</v>
      </c>
      <c r="C972" s="788">
        <f t="shared" si="3749"/>
        <v>0</v>
      </c>
      <c r="D972" s="788">
        <f t="shared" si="3749"/>
        <v>0</v>
      </c>
      <c r="E972" s="788">
        <f t="shared" si="3749"/>
        <v>0</v>
      </c>
      <c r="F972" s="788">
        <f t="shared" si="3749"/>
        <v>0</v>
      </c>
      <c r="G972" s="788">
        <f t="shared" si="3749"/>
        <v>0</v>
      </c>
      <c r="H972" s="788">
        <f t="shared" si="3749"/>
        <v>0</v>
      </c>
      <c r="I972" s="788">
        <f t="shared" si="3749"/>
        <v>0</v>
      </c>
      <c r="J972" s="788">
        <f t="shared" si="3749"/>
        <v>0</v>
      </c>
      <c r="K972" s="788">
        <f t="shared" si="3749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0">SUM(T732)</f>
        <v>0</v>
      </c>
      <c r="U972" s="788">
        <f t="shared" si="3750"/>
        <v>0</v>
      </c>
      <c r="V972" s="788">
        <f t="shared" si="3750"/>
        <v>0</v>
      </c>
      <c r="W972" s="788">
        <f t="shared" si="3750"/>
        <v>0</v>
      </c>
      <c r="X972" s="788">
        <f t="shared" si="3750"/>
        <v>0</v>
      </c>
      <c r="Y972" s="788">
        <f t="shared" si="3750"/>
        <v>0</v>
      </c>
      <c r="Z972" s="788">
        <f t="shared" si="3750"/>
        <v>0</v>
      </c>
      <c r="AA972" s="788">
        <f t="shared" si="3750"/>
        <v>0</v>
      </c>
      <c r="AB972" s="788">
        <f t="shared" si="3750"/>
        <v>0</v>
      </c>
      <c r="AC972" s="788">
        <f t="shared" si="3750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1">SUM(AL732)</f>
        <v>0</v>
      </c>
      <c r="AM972" s="788">
        <f t="shared" si="3751"/>
        <v>0</v>
      </c>
      <c r="AN972" s="788">
        <f t="shared" si="3751"/>
        <v>0</v>
      </c>
      <c r="AO972" s="788">
        <f t="shared" si="3751"/>
        <v>0</v>
      </c>
      <c r="AP972" s="788">
        <f t="shared" si="3751"/>
        <v>0</v>
      </c>
      <c r="AQ972" s="788">
        <f t="shared" si="3751"/>
        <v>0</v>
      </c>
      <c r="AR972" s="788">
        <f t="shared" si="3751"/>
        <v>0</v>
      </c>
      <c r="AS972" s="788">
        <f t="shared" si="3751"/>
        <v>0</v>
      </c>
      <c r="AT972" s="788">
        <f t="shared" si="3751"/>
        <v>0</v>
      </c>
      <c r="AU972" s="788">
        <f t="shared" si="3751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2">SUM(BJ732)</f>
        <v>0</v>
      </c>
      <c r="BK972" s="788">
        <f t="shared" si="3752"/>
        <v>0</v>
      </c>
      <c r="BL972" s="788">
        <f t="shared" si="3752"/>
        <v>0</v>
      </c>
      <c r="BM972" s="788">
        <f t="shared" si="3752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3"/>
        <v>0</v>
      </c>
      <c r="CF972" s="1323">
        <f t="shared" si="3753"/>
        <v>0</v>
      </c>
      <c r="CG972" s="1323">
        <f t="shared" si="3753"/>
        <v>0</v>
      </c>
      <c r="CH972" s="1324">
        <f t="shared" si="3753"/>
        <v>0</v>
      </c>
      <c r="CI972" s="1323">
        <f t="shared" si="3753"/>
        <v>0</v>
      </c>
      <c r="CJ972" s="1323">
        <f t="shared" si="3753"/>
        <v>0</v>
      </c>
      <c r="CK972" s="1323">
        <f t="shared" si="3753"/>
        <v>0</v>
      </c>
      <c r="CL972" s="1323">
        <f t="shared" si="3753"/>
        <v>0</v>
      </c>
      <c r="CM972" s="1322">
        <f t="shared" si="3753"/>
        <v>0</v>
      </c>
      <c r="CN972" s="539" t="str">
        <f t="shared" ref="CN972:CW973" si="3754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4"/>
        <v/>
      </c>
      <c r="CP972" s="541" t="str">
        <f t="shared" si="3754"/>
        <v/>
      </c>
      <c r="CQ972" s="541" t="str">
        <f t="shared" si="3754"/>
        <v/>
      </c>
      <c r="CR972" s="541" t="str">
        <f t="shared" si="3754"/>
        <v/>
      </c>
      <c r="CS972" s="541">
        <f t="shared" si="3754"/>
        <v>0</v>
      </c>
      <c r="CT972" s="541">
        <f t="shared" si="3754"/>
        <v>0</v>
      </c>
      <c r="CU972" s="542">
        <f t="shared" si="3754"/>
        <v>0</v>
      </c>
      <c r="CV972" s="542">
        <f t="shared" si="3754"/>
        <v>0</v>
      </c>
      <c r="CW972" s="542">
        <f t="shared" si="3754"/>
        <v>0</v>
      </c>
      <c r="CX972" s="541">
        <f t="shared" ref="CX972:DD973" si="3755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5"/>
        <v>0</v>
      </c>
      <c r="CZ972" s="541">
        <f t="shared" si="3755"/>
        <v>0</v>
      </c>
      <c r="DA972" s="541" t="str">
        <f t="shared" si="3755"/>
        <v/>
      </c>
      <c r="DB972" s="541" t="str">
        <f t="shared" si="3755"/>
        <v/>
      </c>
      <c r="DC972" s="540" t="str">
        <f t="shared" si="3755"/>
        <v/>
      </c>
      <c r="DD972" s="539" t="str">
        <f t="shared" si="3755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6">SUM(B755)</f>
        <v>0</v>
      </c>
      <c r="C973" s="788">
        <f t="shared" si="3756"/>
        <v>0</v>
      </c>
      <c r="D973" s="788">
        <f t="shared" si="3756"/>
        <v>1200</v>
      </c>
      <c r="E973" s="788">
        <f t="shared" si="3756"/>
        <v>0</v>
      </c>
      <c r="F973" s="788">
        <f t="shared" si="3756"/>
        <v>0</v>
      </c>
      <c r="G973" s="788">
        <f t="shared" si="3756"/>
        <v>0</v>
      </c>
      <c r="H973" s="788">
        <f t="shared" si="3756"/>
        <v>0</v>
      </c>
      <c r="I973" s="788">
        <f t="shared" si="3756"/>
        <v>0</v>
      </c>
      <c r="J973" s="788">
        <f t="shared" si="3756"/>
        <v>0</v>
      </c>
      <c r="K973" s="788">
        <f t="shared" si="3756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7">SUM(T755)</f>
        <v>0</v>
      </c>
      <c r="U973" s="788">
        <f t="shared" si="3757"/>
        <v>0</v>
      </c>
      <c r="V973" s="788">
        <f t="shared" si="3757"/>
        <v>0</v>
      </c>
      <c r="W973" s="788">
        <f t="shared" si="3757"/>
        <v>0</v>
      </c>
      <c r="X973" s="788">
        <f t="shared" si="3757"/>
        <v>0</v>
      </c>
      <c r="Y973" s="788">
        <f t="shared" si="3757"/>
        <v>1680</v>
      </c>
      <c r="Z973" s="788">
        <f t="shared" si="3757"/>
        <v>0</v>
      </c>
      <c r="AA973" s="788">
        <f t="shared" si="3757"/>
        <v>0</v>
      </c>
      <c r="AB973" s="788">
        <f t="shared" si="3757"/>
        <v>0</v>
      </c>
      <c r="AC973" s="788">
        <f t="shared" si="3757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8">SUM(AL755)</f>
        <v>0</v>
      </c>
      <c r="AM973" s="788">
        <f t="shared" si="3758"/>
        <v>0</v>
      </c>
      <c r="AN973" s="788">
        <f t="shared" si="3758"/>
        <v>0</v>
      </c>
      <c r="AO973" s="788">
        <f t="shared" si="3758"/>
        <v>0</v>
      </c>
      <c r="AP973" s="788">
        <f t="shared" si="3758"/>
        <v>0</v>
      </c>
      <c r="AQ973" s="788">
        <f t="shared" si="3758"/>
        <v>8640</v>
      </c>
      <c r="AR973" s="788">
        <f t="shared" si="3758"/>
        <v>0</v>
      </c>
      <c r="AS973" s="788">
        <f t="shared" si="3758"/>
        <v>0</v>
      </c>
      <c r="AT973" s="788">
        <f t="shared" si="3758"/>
        <v>3360</v>
      </c>
      <c r="AU973" s="788">
        <f t="shared" si="3758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9">SUM(BJ755)</f>
        <v>0</v>
      </c>
      <c r="BK973" s="788">
        <f t="shared" si="3759"/>
        <v>0</v>
      </c>
      <c r="BL973" s="788">
        <f t="shared" si="3759"/>
        <v>0</v>
      </c>
      <c r="BM973" s="788">
        <f t="shared" si="3759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3"/>
        <v>0</v>
      </c>
      <c r="CE973" s="1323">
        <f t="shared" ref="CE973:CM973" si="376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60"/>
        <v>0</v>
      </c>
      <c r="CG973" s="1323">
        <f t="shared" si="3760"/>
        <v>0</v>
      </c>
      <c r="CH973" s="1324">
        <f t="shared" si="3760"/>
        <v>0</v>
      </c>
      <c r="CI973" s="1323">
        <f t="shared" si="3760"/>
        <v>0</v>
      </c>
      <c r="CJ973" s="1323">
        <f t="shared" si="3760"/>
        <v>0</v>
      </c>
      <c r="CK973" s="1323">
        <f t="shared" si="3760"/>
        <v>0</v>
      </c>
      <c r="CL973" s="1323">
        <f t="shared" si="3760"/>
        <v>3360</v>
      </c>
      <c r="CM973" s="1322">
        <f t="shared" si="3760"/>
        <v>8640</v>
      </c>
      <c r="CN973" s="539" t="str">
        <f t="shared" si="3754"/>
        <v/>
      </c>
      <c r="CO973" s="540" t="str">
        <f t="shared" si="3754"/>
        <v/>
      </c>
      <c r="CP973" s="541" t="str">
        <f t="shared" si="3754"/>
        <v/>
      </c>
      <c r="CQ973" s="541" t="str">
        <f t="shared" si="3754"/>
        <v/>
      </c>
      <c r="CR973" s="541" t="str">
        <f t="shared" si="3754"/>
        <v/>
      </c>
      <c r="CS973" s="541">
        <f t="shared" si="3754"/>
        <v>0</v>
      </c>
      <c r="CT973" s="541">
        <f t="shared" si="3754"/>
        <v>0</v>
      </c>
      <c r="CU973" s="542">
        <f t="shared" si="3754"/>
        <v>0</v>
      </c>
      <c r="CV973" s="542">
        <f t="shared" si="3754"/>
        <v>0</v>
      </c>
      <c r="CW973" s="542">
        <f t="shared" si="3754"/>
        <v>0</v>
      </c>
      <c r="CX973" s="541">
        <f t="shared" si="3755"/>
        <v>0</v>
      </c>
      <c r="CY973" s="541">
        <f t="shared" si="3755"/>
        <v>0</v>
      </c>
      <c r="CZ973" s="541">
        <f t="shared" si="3755"/>
        <v>0</v>
      </c>
      <c r="DA973" s="541" t="str">
        <f t="shared" si="3755"/>
        <v/>
      </c>
      <c r="DB973" s="541" t="str">
        <f t="shared" si="3755"/>
        <v/>
      </c>
      <c r="DC973" s="540" t="str">
        <f t="shared" si="3755"/>
        <v/>
      </c>
      <c r="DD973" s="539" t="str">
        <f t="shared" si="3755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1">SUM(B760)</f>
        <v>0</v>
      </c>
      <c r="C975" s="788">
        <f t="shared" si="3761"/>
        <v>0</v>
      </c>
      <c r="D975" s="788">
        <f t="shared" si="3761"/>
        <v>0</v>
      </c>
      <c r="E975" s="788">
        <f t="shared" si="3761"/>
        <v>0</v>
      </c>
      <c r="F975" s="788">
        <f t="shared" si="3761"/>
        <v>0</v>
      </c>
      <c r="G975" s="788">
        <f t="shared" si="3761"/>
        <v>0</v>
      </c>
      <c r="H975" s="788">
        <f t="shared" si="3761"/>
        <v>0</v>
      </c>
      <c r="I975" s="788">
        <f t="shared" si="3761"/>
        <v>0</v>
      </c>
      <c r="J975" s="788">
        <f t="shared" si="3761"/>
        <v>0</v>
      </c>
      <c r="K975" s="788">
        <f t="shared" si="3761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2">SUM(T760)</f>
        <v>904</v>
      </c>
      <c r="U975" s="788">
        <f t="shared" si="3762"/>
        <v>0</v>
      </c>
      <c r="V975" s="788">
        <f t="shared" si="3762"/>
        <v>0</v>
      </c>
      <c r="W975" s="788">
        <f t="shared" si="3762"/>
        <v>0</v>
      </c>
      <c r="X975" s="788">
        <f t="shared" si="3762"/>
        <v>0</v>
      </c>
      <c r="Y975" s="788">
        <f t="shared" si="3762"/>
        <v>0</v>
      </c>
      <c r="Z975" s="788">
        <f t="shared" si="3762"/>
        <v>2800</v>
      </c>
      <c r="AA975" s="788">
        <f t="shared" si="3762"/>
        <v>0</v>
      </c>
      <c r="AB975" s="788">
        <f t="shared" si="3762"/>
        <v>0</v>
      </c>
      <c r="AC975" s="788">
        <f t="shared" si="3762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3">SUM(AL760)</f>
        <v>0</v>
      </c>
      <c r="AM975" s="788">
        <f t="shared" si="3763"/>
        <v>0</v>
      </c>
      <c r="AN975" s="788">
        <f t="shared" si="3763"/>
        <v>0</v>
      </c>
      <c r="AO975" s="788">
        <f t="shared" si="3763"/>
        <v>0</v>
      </c>
      <c r="AP975" s="788">
        <f t="shared" si="3763"/>
        <v>0</v>
      </c>
      <c r="AQ975" s="788">
        <f t="shared" si="3763"/>
        <v>0</v>
      </c>
      <c r="AR975" s="788">
        <f t="shared" si="3763"/>
        <v>9000</v>
      </c>
      <c r="AS975" s="788">
        <f t="shared" si="3763"/>
        <v>0</v>
      </c>
      <c r="AT975" s="788">
        <f t="shared" si="3763"/>
        <v>0</v>
      </c>
      <c r="AU975" s="788">
        <f t="shared" si="3763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4">SUM(BD760)</f>
        <v>0</v>
      </c>
      <c r="BE975" s="788">
        <f t="shared" si="3764"/>
        <v>0</v>
      </c>
      <c r="BF975" s="788">
        <f t="shared" si="3764"/>
        <v>0</v>
      </c>
      <c r="BG975" s="788">
        <f t="shared" si="3764"/>
        <v>0</v>
      </c>
      <c r="BH975" s="788">
        <f t="shared" si="3764"/>
        <v>0</v>
      </c>
      <c r="BI975" s="788">
        <f t="shared" si="3764"/>
        <v>0</v>
      </c>
      <c r="BJ975" s="788">
        <f t="shared" si="3764"/>
        <v>0</v>
      </c>
      <c r="BK975" s="788">
        <f t="shared" si="3764"/>
        <v>0</v>
      </c>
      <c r="BL975" s="788">
        <f t="shared" si="3764"/>
        <v>0</v>
      </c>
      <c r="BM975" s="788">
        <f t="shared" si="3764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5"/>
        <v>0</v>
      </c>
      <c r="CG975" s="1323">
        <f t="shared" si="3765"/>
        <v>0</v>
      </c>
      <c r="CH975" s="1324">
        <f t="shared" si="3765"/>
        <v>0</v>
      </c>
      <c r="CI975" s="1323">
        <f t="shared" si="3765"/>
        <v>0</v>
      </c>
      <c r="CJ975" s="1323">
        <f t="shared" si="3765"/>
        <v>0</v>
      </c>
      <c r="CK975" s="1323">
        <f t="shared" si="3765"/>
        <v>0</v>
      </c>
      <c r="CL975" s="1323">
        <f t="shared" si="3765"/>
        <v>0</v>
      </c>
      <c r="CM975" s="1322">
        <f t="shared" si="3765"/>
        <v>9000</v>
      </c>
      <c r="CN975" s="539" t="str">
        <f t="shared" ref="CN975:DD975" si="3766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6"/>
        <v/>
      </c>
      <c r="CP975" s="541" t="str">
        <f t="shared" si="3766"/>
        <v/>
      </c>
      <c r="CQ975" s="541" t="str">
        <f t="shared" si="3766"/>
        <v/>
      </c>
      <c r="CR975" s="541">
        <f t="shared" si="3766"/>
        <v>0</v>
      </c>
      <c r="CS975" s="541">
        <f t="shared" si="3766"/>
        <v>0</v>
      </c>
      <c r="CT975" s="541">
        <f t="shared" si="3766"/>
        <v>0</v>
      </c>
      <c r="CU975" s="542">
        <f t="shared" si="3766"/>
        <v>0</v>
      </c>
      <c r="CV975" s="542">
        <f t="shared" si="3766"/>
        <v>0</v>
      </c>
      <c r="CW975" s="542">
        <f t="shared" si="3766"/>
        <v>0</v>
      </c>
      <c r="CX975" s="541">
        <f t="shared" si="3766"/>
        <v>0</v>
      </c>
      <c r="CY975" s="541">
        <f t="shared" si="3766"/>
        <v>0</v>
      </c>
      <c r="CZ975" s="541">
        <f t="shared" si="3766"/>
        <v>0</v>
      </c>
      <c r="DA975" s="541">
        <f t="shared" si="3766"/>
        <v>0</v>
      </c>
      <c r="DB975" s="541" t="str">
        <f t="shared" si="3766"/>
        <v/>
      </c>
      <c r="DC975" s="540" t="str">
        <f t="shared" si="3766"/>
        <v/>
      </c>
      <c r="DD975" s="539" t="str">
        <f t="shared" si="3766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7">SUM(B743)</f>
        <v>11160</v>
      </c>
      <c r="C977" s="788">
        <f t="shared" si="3767"/>
        <v>14400</v>
      </c>
      <c r="D977" s="788">
        <f t="shared" si="3767"/>
        <v>7200</v>
      </c>
      <c r="E977" s="788">
        <f t="shared" si="3767"/>
        <v>10800</v>
      </c>
      <c r="F977" s="788">
        <f t="shared" si="3767"/>
        <v>8280</v>
      </c>
      <c r="G977" s="788">
        <f t="shared" si="3767"/>
        <v>14400</v>
      </c>
      <c r="H977" s="788">
        <f t="shared" si="3767"/>
        <v>3360</v>
      </c>
      <c r="I977" s="788">
        <f t="shared" si="3767"/>
        <v>18000</v>
      </c>
      <c r="J977" s="788">
        <f t="shared" si="3767"/>
        <v>6720</v>
      </c>
      <c r="K977" s="788">
        <f t="shared" si="3767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8">SUM(T743)</f>
        <v>15240</v>
      </c>
      <c r="U977" s="788">
        <f t="shared" si="3768"/>
        <v>22200</v>
      </c>
      <c r="V977" s="788">
        <f t="shared" si="3768"/>
        <v>16560</v>
      </c>
      <c r="W977" s="788">
        <f t="shared" si="3768"/>
        <v>17160</v>
      </c>
      <c r="X977" s="788">
        <f t="shared" si="3768"/>
        <v>22200</v>
      </c>
      <c r="Y977" s="788">
        <f t="shared" si="3768"/>
        <v>20160</v>
      </c>
      <c r="Z977" s="788">
        <f t="shared" si="3768"/>
        <v>52080</v>
      </c>
      <c r="AA977" s="788">
        <f t="shared" si="3768"/>
        <v>33000</v>
      </c>
      <c r="AB977" s="788">
        <f t="shared" si="3768"/>
        <v>27240</v>
      </c>
      <c r="AC977" s="788">
        <f t="shared" si="3768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9">SUM(AL743)</f>
        <v>0</v>
      </c>
      <c r="AM977" s="788">
        <f t="shared" si="3769"/>
        <v>29400</v>
      </c>
      <c r="AN977" s="788">
        <f t="shared" si="3769"/>
        <v>10800</v>
      </c>
      <c r="AO977" s="788">
        <f t="shared" si="3769"/>
        <v>13800</v>
      </c>
      <c r="AP977" s="788">
        <f t="shared" si="3769"/>
        <v>35400</v>
      </c>
      <c r="AQ977" s="788">
        <f t="shared" si="3769"/>
        <v>18600</v>
      </c>
      <c r="AR977" s="788">
        <f t="shared" si="3769"/>
        <v>38640</v>
      </c>
      <c r="AS977" s="788">
        <f t="shared" si="3769"/>
        <v>6720</v>
      </c>
      <c r="AT977" s="788">
        <f t="shared" si="3769"/>
        <v>20520</v>
      </c>
      <c r="AU977" s="788">
        <f t="shared" si="3769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0">SUM(BD743)</f>
        <v>0</v>
      </c>
      <c r="BE977" s="788">
        <f t="shared" si="3770"/>
        <v>0</v>
      </c>
      <c r="BF977" s="788">
        <f t="shared" si="3770"/>
        <v>0</v>
      </c>
      <c r="BG977" s="788">
        <f t="shared" si="3770"/>
        <v>0</v>
      </c>
      <c r="BH977" s="788">
        <f t="shared" si="3770"/>
        <v>0</v>
      </c>
      <c r="BI977" s="788">
        <f t="shared" si="3770"/>
        <v>0</v>
      </c>
      <c r="BJ977" s="788">
        <f t="shared" si="3770"/>
        <v>0</v>
      </c>
      <c r="BK977" s="788">
        <f t="shared" si="3770"/>
        <v>0</v>
      </c>
      <c r="BL977" s="788">
        <f t="shared" si="3770"/>
        <v>0</v>
      </c>
      <c r="BM977" s="788">
        <f t="shared" si="3770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7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71"/>
        <v>10800</v>
      </c>
      <c r="CG977" s="1323">
        <f t="shared" si="3771"/>
        <v>13800</v>
      </c>
      <c r="CH977" s="1324">
        <f t="shared" si="3771"/>
        <v>18600</v>
      </c>
      <c r="CI977" s="1323">
        <f t="shared" si="3771"/>
        <v>20520</v>
      </c>
      <c r="CJ977" s="1323">
        <f t="shared" si="3771"/>
        <v>29400</v>
      </c>
      <c r="CK977" s="1323">
        <f t="shared" si="3771"/>
        <v>35400</v>
      </c>
      <c r="CL977" s="1323">
        <f t="shared" si="3771"/>
        <v>38640</v>
      </c>
      <c r="CM977" s="1322">
        <f t="shared" si="3771"/>
        <v>48240</v>
      </c>
      <c r="CN977" s="539" t="str">
        <f t="shared" ref="CN977:DD977" si="3772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2"/>
        <v/>
      </c>
      <c r="CP977" s="541" t="str">
        <f t="shared" si="3772"/>
        <v/>
      </c>
      <c r="CQ977" s="541" t="str">
        <f t="shared" si="3772"/>
        <v/>
      </c>
      <c r="CR977" s="541">
        <f t="shared" si="3772"/>
        <v>0</v>
      </c>
      <c r="CS977" s="541">
        <f t="shared" si="3772"/>
        <v>0</v>
      </c>
      <c r="CT977" s="541">
        <f t="shared" si="3772"/>
        <v>0</v>
      </c>
      <c r="CU977" s="542">
        <f t="shared" si="3772"/>
        <v>0</v>
      </c>
      <c r="CV977" s="542">
        <f t="shared" si="3772"/>
        <v>0</v>
      </c>
      <c r="CW977" s="542">
        <f t="shared" si="3772"/>
        <v>0</v>
      </c>
      <c r="CX977" s="541">
        <f t="shared" si="3772"/>
        <v>0</v>
      </c>
      <c r="CY977" s="541">
        <f t="shared" si="3772"/>
        <v>0</v>
      </c>
      <c r="CZ977" s="541">
        <f t="shared" si="3772"/>
        <v>0</v>
      </c>
      <c r="DA977" s="541">
        <f t="shared" si="3772"/>
        <v>0</v>
      </c>
      <c r="DB977" s="541" t="str">
        <f t="shared" si="3772"/>
        <v/>
      </c>
      <c r="DC977" s="540" t="str">
        <f t="shared" si="3772"/>
        <v/>
      </c>
      <c r="DD977" s="539" t="str">
        <f t="shared" si="3772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3">SUM(B749)</f>
        <v>5760</v>
      </c>
      <c r="C979" s="788">
        <f t="shared" si="3773"/>
        <v>3000</v>
      </c>
      <c r="D979" s="788">
        <f t="shared" si="3773"/>
        <v>9600</v>
      </c>
      <c r="E979" s="788">
        <f t="shared" si="3773"/>
        <v>0</v>
      </c>
      <c r="F979" s="788">
        <f t="shared" si="3773"/>
        <v>0</v>
      </c>
      <c r="G979" s="788">
        <f t="shared" si="3773"/>
        <v>0</v>
      </c>
      <c r="H979" s="788">
        <f t="shared" si="3773"/>
        <v>0</v>
      </c>
      <c r="I979" s="788">
        <f t="shared" si="3773"/>
        <v>0</v>
      </c>
      <c r="J979" s="788">
        <f t="shared" si="3773"/>
        <v>5760</v>
      </c>
      <c r="K979" s="788">
        <f t="shared" si="3773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4">SUM(T749)</f>
        <v>7200</v>
      </c>
      <c r="U979" s="788">
        <f t="shared" si="3774"/>
        <v>4400</v>
      </c>
      <c r="V979" s="788">
        <f t="shared" si="3774"/>
        <v>7200</v>
      </c>
      <c r="W979" s="788">
        <f t="shared" si="3774"/>
        <v>0</v>
      </c>
      <c r="X979" s="788">
        <f t="shared" si="3774"/>
        <v>0</v>
      </c>
      <c r="Y979" s="788">
        <f t="shared" si="3774"/>
        <v>0</v>
      </c>
      <c r="Z979" s="788">
        <f t="shared" si="3774"/>
        <v>14400</v>
      </c>
      <c r="AA979" s="788">
        <f t="shared" si="3774"/>
        <v>7200</v>
      </c>
      <c r="AB979" s="788">
        <f t="shared" si="3774"/>
        <v>15600</v>
      </c>
      <c r="AC979" s="788">
        <f t="shared" si="3774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5">SUM(AL749)</f>
        <v>7200</v>
      </c>
      <c r="AM979" s="788">
        <f t="shared" si="3775"/>
        <v>0</v>
      </c>
      <c r="AN979" s="788">
        <f t="shared" si="3775"/>
        <v>0</v>
      </c>
      <c r="AO979" s="788">
        <f t="shared" si="3775"/>
        <v>0</v>
      </c>
      <c r="AP979" s="788">
        <f t="shared" si="3775"/>
        <v>0</v>
      </c>
      <c r="AQ979" s="788">
        <f t="shared" si="3775"/>
        <v>0</v>
      </c>
      <c r="AR979" s="788">
        <f t="shared" si="3775"/>
        <v>0</v>
      </c>
      <c r="AS979" s="788">
        <f t="shared" si="3775"/>
        <v>13740</v>
      </c>
      <c r="AT979" s="788">
        <f t="shared" si="3775"/>
        <v>0</v>
      </c>
      <c r="AU979" s="788">
        <f t="shared" si="3775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6">SUM(BD749)</f>
        <v>0</v>
      </c>
      <c r="BE979" s="788">
        <f t="shared" si="3776"/>
        <v>0</v>
      </c>
      <c r="BF979" s="788">
        <f t="shared" si="3776"/>
        <v>0</v>
      </c>
      <c r="BG979" s="788">
        <f t="shared" si="3776"/>
        <v>0</v>
      </c>
      <c r="BH979" s="788">
        <f t="shared" si="3776"/>
        <v>0</v>
      </c>
      <c r="BI979" s="788">
        <f t="shared" si="3776"/>
        <v>0</v>
      </c>
      <c r="BJ979" s="788">
        <f t="shared" si="3776"/>
        <v>0</v>
      </c>
      <c r="BK979" s="788">
        <f t="shared" si="3776"/>
        <v>0</v>
      </c>
      <c r="BL979" s="788">
        <f t="shared" si="3776"/>
        <v>0</v>
      </c>
      <c r="BM979" s="788">
        <f t="shared" si="3776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7"/>
        <v>0</v>
      </c>
      <c r="CG979" s="1323">
        <f t="shared" si="3777"/>
        <v>0</v>
      </c>
      <c r="CH979" s="1324">
        <f t="shared" si="3777"/>
        <v>0</v>
      </c>
      <c r="CI979" s="1323">
        <f t="shared" si="3777"/>
        <v>0</v>
      </c>
      <c r="CJ979" s="1323">
        <f t="shared" si="3777"/>
        <v>0</v>
      </c>
      <c r="CK979" s="1323">
        <f t="shared" si="3777"/>
        <v>0</v>
      </c>
      <c r="CL979" s="1323">
        <f t="shared" si="3777"/>
        <v>7200</v>
      </c>
      <c r="CM979" s="1322">
        <f t="shared" si="3777"/>
        <v>13740</v>
      </c>
      <c r="CN979" s="539" t="str">
        <f t="shared" ref="CN979:DD979" si="3778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8"/>
        <v/>
      </c>
      <c r="CP979" s="541" t="str">
        <f t="shared" si="3778"/>
        <v/>
      </c>
      <c r="CQ979" s="541" t="str">
        <f t="shared" si="3778"/>
        <v/>
      </c>
      <c r="CR979" s="541">
        <f t="shared" si="3778"/>
        <v>0</v>
      </c>
      <c r="CS979" s="541">
        <f t="shared" si="3778"/>
        <v>0</v>
      </c>
      <c r="CT979" s="541">
        <f t="shared" si="3778"/>
        <v>0</v>
      </c>
      <c r="CU979" s="542">
        <f t="shared" si="3778"/>
        <v>0</v>
      </c>
      <c r="CV979" s="542">
        <f t="shared" si="3778"/>
        <v>0</v>
      </c>
      <c r="CW979" s="542">
        <f t="shared" si="3778"/>
        <v>0</v>
      </c>
      <c r="CX979" s="541">
        <f t="shared" si="3778"/>
        <v>0</v>
      </c>
      <c r="CY979" s="541">
        <f t="shared" si="3778"/>
        <v>0</v>
      </c>
      <c r="CZ979" s="541">
        <f t="shared" si="3778"/>
        <v>0</v>
      </c>
      <c r="DA979" s="541">
        <f t="shared" si="3778"/>
        <v>0</v>
      </c>
      <c r="DB979" s="541" t="str">
        <f t="shared" si="3778"/>
        <v/>
      </c>
      <c r="DC979" s="540" t="str">
        <f t="shared" si="3778"/>
        <v/>
      </c>
      <c r="DD979" s="539" t="str">
        <f t="shared" si="3778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9">SUM(B765)</f>
        <v>0</v>
      </c>
      <c r="C981" s="788">
        <f t="shared" si="3779"/>
        <v>0</v>
      </c>
      <c r="D981" s="788">
        <f t="shared" si="3779"/>
        <v>0</v>
      </c>
      <c r="E981" s="788">
        <f t="shared" si="3779"/>
        <v>0</v>
      </c>
      <c r="F981" s="788">
        <f t="shared" si="3779"/>
        <v>0</v>
      </c>
      <c r="G981" s="788">
        <f t="shared" si="3779"/>
        <v>0</v>
      </c>
      <c r="H981" s="788">
        <f t="shared" si="3779"/>
        <v>0</v>
      </c>
      <c r="I981" s="788">
        <f t="shared" si="3779"/>
        <v>0</v>
      </c>
      <c r="J981" s="788">
        <f t="shared" si="3779"/>
        <v>0</v>
      </c>
      <c r="K981" s="788">
        <f t="shared" si="3779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0">SUM(T765)</f>
        <v>0</v>
      </c>
      <c r="U981" s="788">
        <f t="shared" si="3780"/>
        <v>0</v>
      </c>
      <c r="V981" s="788">
        <f t="shared" si="3780"/>
        <v>0</v>
      </c>
      <c r="W981" s="788">
        <f t="shared" si="3780"/>
        <v>0</v>
      </c>
      <c r="X981" s="788">
        <f t="shared" si="3780"/>
        <v>0</v>
      </c>
      <c r="Y981" s="788">
        <f t="shared" si="3780"/>
        <v>0</v>
      </c>
      <c r="Z981" s="788">
        <f t="shared" si="3780"/>
        <v>0</v>
      </c>
      <c r="AA981" s="788">
        <f t="shared" si="3780"/>
        <v>0</v>
      </c>
      <c r="AB981" s="788">
        <f t="shared" si="3780"/>
        <v>0</v>
      </c>
      <c r="AC981" s="788">
        <f t="shared" si="3780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1">SUM(AL765)</f>
        <v>0</v>
      </c>
      <c r="AM981" s="788">
        <f t="shared" si="3781"/>
        <v>0</v>
      </c>
      <c r="AN981" s="788">
        <f t="shared" si="3781"/>
        <v>0</v>
      </c>
      <c r="AO981" s="788">
        <f t="shared" si="3781"/>
        <v>0</v>
      </c>
      <c r="AP981" s="788">
        <f t="shared" si="3781"/>
        <v>0</v>
      </c>
      <c r="AQ981" s="788">
        <f t="shared" si="3781"/>
        <v>0</v>
      </c>
      <c r="AR981" s="788">
        <f t="shared" si="3781"/>
        <v>0</v>
      </c>
      <c r="AS981" s="788">
        <f t="shared" si="3781"/>
        <v>0</v>
      </c>
      <c r="AT981" s="788">
        <f t="shared" si="3781"/>
        <v>0</v>
      </c>
      <c r="AU981" s="788">
        <f t="shared" si="3781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2">SUM(BD765)</f>
        <v>0</v>
      </c>
      <c r="BE981" s="788">
        <f t="shared" si="3782"/>
        <v>0</v>
      </c>
      <c r="BF981" s="788">
        <f t="shared" si="3782"/>
        <v>0</v>
      </c>
      <c r="BG981" s="788">
        <f t="shared" si="3782"/>
        <v>0</v>
      </c>
      <c r="BH981" s="788">
        <f t="shared" si="3782"/>
        <v>0</v>
      </c>
      <c r="BI981" s="788">
        <f t="shared" si="3782"/>
        <v>0</v>
      </c>
      <c r="BJ981" s="788">
        <f t="shared" si="3782"/>
        <v>0</v>
      </c>
      <c r="BK981" s="788">
        <f t="shared" si="3782"/>
        <v>0</v>
      </c>
      <c r="BL981" s="788">
        <f t="shared" si="3782"/>
        <v>0</v>
      </c>
      <c r="BM981" s="788">
        <f t="shared" si="3782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3"/>
        <v>0</v>
      </c>
      <c r="CF981" s="1323">
        <f t="shared" si="3783"/>
        <v>0</v>
      </c>
      <c r="CG981" s="1323">
        <f t="shared" si="3783"/>
        <v>0</v>
      </c>
      <c r="CH981" s="1324">
        <f t="shared" si="3783"/>
        <v>0</v>
      </c>
      <c r="CI981" s="1323">
        <f t="shared" si="3783"/>
        <v>0</v>
      </c>
      <c r="CJ981" s="1323">
        <f t="shared" si="3783"/>
        <v>0</v>
      </c>
      <c r="CK981" s="1323">
        <f t="shared" si="3783"/>
        <v>0</v>
      </c>
      <c r="CL981" s="1323">
        <f t="shared" si="3783"/>
        <v>0</v>
      </c>
      <c r="CM981" s="1322">
        <f t="shared" si="3783"/>
        <v>0</v>
      </c>
      <c r="CN981" s="539" t="str">
        <f t="shared" ref="CN981:CW983" si="3784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4"/>
        <v/>
      </c>
      <c r="CP981" s="541" t="str">
        <f t="shared" si="3784"/>
        <v/>
      </c>
      <c r="CQ981" s="541" t="str">
        <f t="shared" si="3784"/>
        <v/>
      </c>
      <c r="CR981" s="541">
        <f t="shared" si="3784"/>
        <v>0</v>
      </c>
      <c r="CS981" s="541">
        <f t="shared" si="3784"/>
        <v>0</v>
      </c>
      <c r="CT981" s="541">
        <f t="shared" si="3784"/>
        <v>0</v>
      </c>
      <c r="CU981" s="542">
        <f t="shared" si="3784"/>
        <v>0</v>
      </c>
      <c r="CV981" s="542">
        <f t="shared" si="3784"/>
        <v>0</v>
      </c>
      <c r="CW981" s="542">
        <f t="shared" si="3784"/>
        <v>0</v>
      </c>
      <c r="CX981" s="541">
        <f t="shared" ref="CX981:DD983" si="3785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5"/>
        <v>0</v>
      </c>
      <c r="CZ981" s="541">
        <f t="shared" si="3785"/>
        <v>0</v>
      </c>
      <c r="DA981" s="541">
        <f t="shared" si="3785"/>
        <v>0</v>
      </c>
      <c r="DB981" s="541" t="str">
        <f t="shared" si="3785"/>
        <v/>
      </c>
      <c r="DC981" s="540" t="str">
        <f t="shared" si="3785"/>
        <v/>
      </c>
      <c r="DD981" s="539" t="str">
        <f t="shared" si="3785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6">SUM(B770)</f>
        <v>0</v>
      </c>
      <c r="C982" s="788">
        <f t="shared" si="3786"/>
        <v>0</v>
      </c>
      <c r="D982" s="788">
        <f t="shared" si="3786"/>
        <v>0</v>
      </c>
      <c r="E982" s="788">
        <f t="shared" si="3786"/>
        <v>0</v>
      </c>
      <c r="F982" s="788">
        <f t="shared" si="3786"/>
        <v>0</v>
      </c>
      <c r="G982" s="788">
        <f t="shared" si="3786"/>
        <v>0</v>
      </c>
      <c r="H982" s="788">
        <f t="shared" si="3786"/>
        <v>0</v>
      </c>
      <c r="I982" s="788">
        <f t="shared" si="3786"/>
        <v>0</v>
      </c>
      <c r="J982" s="788">
        <f t="shared" si="3786"/>
        <v>0</v>
      </c>
      <c r="K982" s="788">
        <f t="shared" si="3786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7">SUM(T770)</f>
        <v>1000</v>
      </c>
      <c r="U982" s="788">
        <f t="shared" si="3787"/>
        <v>0</v>
      </c>
      <c r="V982" s="788">
        <f t="shared" si="3787"/>
        <v>0</v>
      </c>
      <c r="W982" s="788">
        <f t="shared" si="3787"/>
        <v>1000</v>
      </c>
      <c r="X982" s="788">
        <f t="shared" si="3787"/>
        <v>0</v>
      </c>
      <c r="Y982" s="788">
        <f t="shared" si="3787"/>
        <v>0</v>
      </c>
      <c r="Z982" s="788">
        <f t="shared" si="3787"/>
        <v>0</v>
      </c>
      <c r="AA982" s="788">
        <f t="shared" si="3787"/>
        <v>0</v>
      </c>
      <c r="AB982" s="788">
        <f t="shared" si="3787"/>
        <v>0</v>
      </c>
      <c r="AC982" s="788">
        <f t="shared" si="3787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8">SUM(AL770)</f>
        <v>0</v>
      </c>
      <c r="AM982" s="788">
        <f t="shared" si="3788"/>
        <v>0</v>
      </c>
      <c r="AN982" s="788">
        <f t="shared" si="3788"/>
        <v>0</v>
      </c>
      <c r="AO982" s="788">
        <f t="shared" si="3788"/>
        <v>0</v>
      </c>
      <c r="AP982" s="788">
        <f t="shared" si="3788"/>
        <v>0</v>
      </c>
      <c r="AQ982" s="788">
        <f t="shared" si="3788"/>
        <v>0</v>
      </c>
      <c r="AR982" s="788">
        <f t="shared" si="3788"/>
        <v>0</v>
      </c>
      <c r="AS982" s="788">
        <f t="shared" si="3788"/>
        <v>0</v>
      </c>
      <c r="AT982" s="788">
        <f t="shared" si="3788"/>
        <v>0</v>
      </c>
      <c r="AU982" s="788">
        <f t="shared" si="3788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9">SUM(BD770)</f>
        <v>0</v>
      </c>
      <c r="BE982" s="788">
        <f t="shared" si="3789"/>
        <v>0</v>
      </c>
      <c r="BF982" s="788">
        <f t="shared" si="3789"/>
        <v>0</v>
      </c>
      <c r="BG982" s="788">
        <f t="shared" si="3789"/>
        <v>0</v>
      </c>
      <c r="BH982" s="788">
        <f t="shared" si="3789"/>
        <v>0</v>
      </c>
      <c r="BI982" s="788">
        <f t="shared" si="3789"/>
        <v>0</v>
      </c>
      <c r="BJ982" s="788">
        <f t="shared" si="3789"/>
        <v>0</v>
      </c>
      <c r="BK982" s="788">
        <f t="shared" si="3789"/>
        <v>0</v>
      </c>
      <c r="BL982" s="788">
        <f t="shared" si="3789"/>
        <v>0</v>
      </c>
      <c r="BM982" s="788">
        <f t="shared" si="3789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9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90"/>
        <v>0</v>
      </c>
      <c r="CG982" s="1323">
        <f t="shared" si="3790"/>
        <v>0</v>
      </c>
      <c r="CH982" s="1324">
        <f t="shared" si="3790"/>
        <v>0</v>
      </c>
      <c r="CI982" s="1323">
        <f t="shared" si="3790"/>
        <v>0</v>
      </c>
      <c r="CJ982" s="1323">
        <f t="shared" si="3790"/>
        <v>0</v>
      </c>
      <c r="CK982" s="1323">
        <f t="shared" si="3790"/>
        <v>0</v>
      </c>
      <c r="CL982" s="1323">
        <f t="shared" si="3790"/>
        <v>0</v>
      </c>
      <c r="CM982" s="1322">
        <f t="shared" si="3790"/>
        <v>0</v>
      </c>
      <c r="CN982" s="539" t="str">
        <f t="shared" si="3784"/>
        <v/>
      </c>
      <c r="CO982" s="540" t="str">
        <f t="shared" si="3784"/>
        <v/>
      </c>
      <c r="CP982" s="541" t="str">
        <f t="shared" si="3784"/>
        <v/>
      </c>
      <c r="CQ982" s="541" t="str">
        <f t="shared" si="3784"/>
        <v/>
      </c>
      <c r="CR982" s="541">
        <f t="shared" si="3784"/>
        <v>0</v>
      </c>
      <c r="CS982" s="541">
        <f t="shared" si="3784"/>
        <v>0</v>
      </c>
      <c r="CT982" s="541">
        <f t="shared" si="3784"/>
        <v>0</v>
      </c>
      <c r="CU982" s="542">
        <f t="shared" si="3784"/>
        <v>0</v>
      </c>
      <c r="CV982" s="542">
        <f t="shared" si="3784"/>
        <v>0</v>
      </c>
      <c r="CW982" s="542">
        <f t="shared" si="3784"/>
        <v>0</v>
      </c>
      <c r="CX982" s="541">
        <f t="shared" si="3785"/>
        <v>0</v>
      </c>
      <c r="CY982" s="541">
        <f t="shared" si="3785"/>
        <v>0</v>
      </c>
      <c r="CZ982" s="541">
        <f t="shared" si="3785"/>
        <v>0</v>
      </c>
      <c r="DA982" s="541">
        <f t="shared" si="3785"/>
        <v>0</v>
      </c>
      <c r="DB982" s="541" t="str">
        <f t="shared" si="3785"/>
        <v/>
      </c>
      <c r="DC982" s="540" t="str">
        <f t="shared" si="3785"/>
        <v/>
      </c>
      <c r="DD982" s="539" t="str">
        <f t="shared" si="3785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1">SUM(B727)</f>
        <v>0</v>
      </c>
      <c r="C983" s="788">
        <f t="shared" si="3791"/>
        <v>0</v>
      </c>
      <c r="D983" s="788">
        <f t="shared" si="3791"/>
        <v>0</v>
      </c>
      <c r="E983" s="788">
        <f t="shared" si="3791"/>
        <v>0</v>
      </c>
      <c r="F983" s="788">
        <f t="shared" si="3791"/>
        <v>0</v>
      </c>
      <c r="G983" s="788">
        <f t="shared" si="3791"/>
        <v>0</v>
      </c>
      <c r="H983" s="788">
        <f t="shared" si="3791"/>
        <v>0</v>
      </c>
      <c r="I983" s="788">
        <f t="shared" si="3791"/>
        <v>0</v>
      </c>
      <c r="J983" s="788">
        <f t="shared" si="3791"/>
        <v>0</v>
      </c>
      <c r="K983" s="788">
        <f t="shared" si="3791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2">SUM(T727)</f>
        <v>0</v>
      </c>
      <c r="U983" s="788">
        <f t="shared" si="3792"/>
        <v>0</v>
      </c>
      <c r="V983" s="788">
        <f t="shared" si="3792"/>
        <v>0</v>
      </c>
      <c r="W983" s="788">
        <f t="shared" si="3792"/>
        <v>0</v>
      </c>
      <c r="X983" s="788">
        <f t="shared" si="3792"/>
        <v>0</v>
      </c>
      <c r="Y983" s="788">
        <f t="shared" si="3792"/>
        <v>0</v>
      </c>
      <c r="Z983" s="788">
        <f t="shared" si="3792"/>
        <v>0</v>
      </c>
      <c r="AA983" s="788">
        <f t="shared" si="3792"/>
        <v>0</v>
      </c>
      <c r="AB983" s="788">
        <f t="shared" si="3792"/>
        <v>0</v>
      </c>
      <c r="AC983" s="788">
        <f t="shared" si="3792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3">SUM(AL727)</f>
        <v>12000</v>
      </c>
      <c r="AM983" s="788">
        <f t="shared" si="3793"/>
        <v>0</v>
      </c>
      <c r="AN983" s="788">
        <f t="shared" si="3793"/>
        <v>6000</v>
      </c>
      <c r="AO983" s="788">
        <f t="shared" si="3793"/>
        <v>0</v>
      </c>
      <c r="AP983" s="788">
        <f t="shared" si="3793"/>
        <v>0</v>
      </c>
      <c r="AQ983" s="788">
        <f t="shared" si="3793"/>
        <v>0</v>
      </c>
      <c r="AR983" s="788">
        <f t="shared" si="3793"/>
        <v>0</v>
      </c>
      <c r="AS983" s="788">
        <f t="shared" si="3793"/>
        <v>0</v>
      </c>
      <c r="AT983" s="788">
        <f t="shared" si="3793"/>
        <v>0</v>
      </c>
      <c r="AU983" s="788">
        <f t="shared" si="3793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4">SUM(BD727)</f>
        <v>0</v>
      </c>
      <c r="BE983" s="788">
        <f t="shared" si="3794"/>
        <v>0</v>
      </c>
      <c r="BF983" s="788">
        <f t="shared" si="3794"/>
        <v>0</v>
      </c>
      <c r="BG983" s="788">
        <f t="shared" si="3794"/>
        <v>0</v>
      </c>
      <c r="BH983" s="788">
        <f t="shared" si="3794"/>
        <v>0</v>
      </c>
      <c r="BI983" s="788">
        <f t="shared" si="3794"/>
        <v>0</v>
      </c>
      <c r="BJ983" s="788">
        <f t="shared" si="3794"/>
        <v>0</v>
      </c>
      <c r="BK983" s="788">
        <f t="shared" si="3794"/>
        <v>0</v>
      </c>
      <c r="BL983" s="788">
        <f t="shared" si="3794"/>
        <v>0</v>
      </c>
      <c r="BM983" s="788">
        <f t="shared" si="3794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90"/>
        <v>0</v>
      </c>
      <c r="CF983" s="1323">
        <f t="shared" si="3790"/>
        <v>0</v>
      </c>
      <c r="CG983" s="1323">
        <f t="shared" si="3790"/>
        <v>0</v>
      </c>
      <c r="CH983" s="1324">
        <f t="shared" si="3790"/>
        <v>0</v>
      </c>
      <c r="CI983" s="1323">
        <f t="shared" si="3790"/>
        <v>0</v>
      </c>
      <c r="CJ983" s="1323">
        <f t="shared" si="3790"/>
        <v>0</v>
      </c>
      <c r="CK983" s="1323">
        <f t="shared" si="3790"/>
        <v>0</v>
      </c>
      <c r="CL983" s="1323">
        <f t="shared" si="3790"/>
        <v>6000</v>
      </c>
      <c r="CM983" s="1322">
        <f t="shared" si="3790"/>
        <v>12000</v>
      </c>
      <c r="CN983" s="539" t="str">
        <f t="shared" si="3784"/>
        <v/>
      </c>
      <c r="CO983" s="540" t="str">
        <f t="shared" si="3784"/>
        <v/>
      </c>
      <c r="CP983" s="541" t="str">
        <f t="shared" si="3784"/>
        <v/>
      </c>
      <c r="CQ983" s="541" t="str">
        <f t="shared" si="3784"/>
        <v/>
      </c>
      <c r="CR983" s="541">
        <f t="shared" si="3784"/>
        <v>0</v>
      </c>
      <c r="CS983" s="541">
        <f t="shared" si="3784"/>
        <v>0</v>
      </c>
      <c r="CT983" s="541">
        <f t="shared" si="3784"/>
        <v>0</v>
      </c>
      <c r="CU983" s="542">
        <f t="shared" si="3784"/>
        <v>0</v>
      </c>
      <c r="CV983" s="542">
        <f t="shared" si="3784"/>
        <v>0</v>
      </c>
      <c r="CW983" s="542">
        <f t="shared" si="3784"/>
        <v>0</v>
      </c>
      <c r="CX983" s="541">
        <f t="shared" si="3785"/>
        <v>0</v>
      </c>
      <c r="CY983" s="541">
        <f t="shared" si="3785"/>
        <v>0</v>
      </c>
      <c r="CZ983" s="541">
        <f t="shared" si="3785"/>
        <v>0</v>
      </c>
      <c r="DA983" s="541">
        <f t="shared" si="3785"/>
        <v>0</v>
      </c>
      <c r="DB983" s="541" t="str">
        <f t="shared" si="3785"/>
        <v/>
      </c>
      <c r="DC983" s="540" t="str">
        <f t="shared" si="3785"/>
        <v/>
      </c>
      <c r="DD983" s="539" t="str">
        <f t="shared" si="3785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5">SUM(B904:B984)</f>
        <v>17120</v>
      </c>
      <c r="C985" s="788">
        <f t="shared" si="3795"/>
        <v>18825</v>
      </c>
      <c r="D985" s="788">
        <f t="shared" si="3795"/>
        <v>19096</v>
      </c>
      <c r="E985" s="788">
        <f t="shared" si="3795"/>
        <v>11050</v>
      </c>
      <c r="F985" s="788">
        <f t="shared" si="3795"/>
        <v>16930</v>
      </c>
      <c r="G985" s="788">
        <f t="shared" si="3795"/>
        <v>20700</v>
      </c>
      <c r="H985" s="788">
        <f t="shared" si="3795"/>
        <v>17265</v>
      </c>
      <c r="I985" s="788">
        <f t="shared" si="3795"/>
        <v>19800</v>
      </c>
      <c r="J985" s="788">
        <f t="shared" si="3795"/>
        <v>15375</v>
      </c>
      <c r="K985" s="788">
        <f t="shared" si="3795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6">SUM(T904:T984)</f>
        <v>24430</v>
      </c>
      <c r="U985" s="788">
        <f t="shared" si="3796"/>
        <v>26600</v>
      </c>
      <c r="V985" s="788">
        <f t="shared" si="3796"/>
        <v>25770</v>
      </c>
      <c r="W985" s="788">
        <f t="shared" si="3796"/>
        <v>23482</v>
      </c>
      <c r="X985" s="788">
        <f t="shared" si="3796"/>
        <v>32990</v>
      </c>
      <c r="Y985" s="788">
        <f t="shared" si="3796"/>
        <v>39035</v>
      </c>
      <c r="Z985" s="788">
        <f t="shared" si="3796"/>
        <v>87570</v>
      </c>
      <c r="AA985" s="788">
        <f t="shared" si="3796"/>
        <v>53278</v>
      </c>
      <c r="AB985" s="788">
        <f t="shared" si="3796"/>
        <v>50040</v>
      </c>
      <c r="AC985" s="788">
        <f t="shared" si="3796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7">SUM(AL904:AL984)</f>
        <v>144680</v>
      </c>
      <c r="AM985" s="788">
        <f t="shared" si="3797"/>
        <v>91561.2</v>
      </c>
      <c r="AN985" s="788">
        <f t="shared" si="3797"/>
        <v>49800</v>
      </c>
      <c r="AO985" s="788">
        <f t="shared" si="3797"/>
        <v>90640</v>
      </c>
      <c r="AP985" s="788">
        <f t="shared" si="3797"/>
        <v>108562</v>
      </c>
      <c r="AQ985" s="788">
        <f t="shared" si="3797"/>
        <v>51120</v>
      </c>
      <c r="AR985" s="788">
        <f t="shared" si="3797"/>
        <v>66840</v>
      </c>
      <c r="AS985" s="788">
        <f t="shared" si="3797"/>
        <v>109738</v>
      </c>
      <c r="AT985" s="788">
        <f t="shared" si="3797"/>
        <v>74290</v>
      </c>
      <c r="AU985" s="788">
        <f t="shared" si="3797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8">SUM(BD904:BD984)</f>
        <v>0</v>
      </c>
      <c r="BE985" s="788">
        <f t="shared" si="3798"/>
        <v>0</v>
      </c>
      <c r="BF985" s="788">
        <f t="shared" si="3798"/>
        <v>0</v>
      </c>
      <c r="BG985" s="788">
        <f t="shared" si="3798"/>
        <v>0</v>
      </c>
      <c r="BH985" s="788">
        <f t="shared" si="3798"/>
        <v>0</v>
      </c>
      <c r="BI985" s="788">
        <f t="shared" si="3798"/>
        <v>0</v>
      </c>
      <c r="BJ985" s="788">
        <f t="shared" si="3798"/>
        <v>0</v>
      </c>
      <c r="BK985" s="788">
        <f t="shared" si="3798"/>
        <v>0</v>
      </c>
      <c r="BL985" s="788">
        <f t="shared" si="3798"/>
        <v>0</v>
      </c>
      <c r="BM985" s="788">
        <f t="shared" si="3798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9"/>
        <v>66840</v>
      </c>
      <c r="CG985" s="1323">
        <f t="shared" si="3799"/>
        <v>69915</v>
      </c>
      <c r="CH985" s="1324">
        <f t="shared" si="3799"/>
        <v>74290</v>
      </c>
      <c r="CI985" s="1323">
        <f t="shared" si="3799"/>
        <v>90640</v>
      </c>
      <c r="CJ985" s="1323">
        <f t="shared" si="3799"/>
        <v>91561.2</v>
      </c>
      <c r="CK985" s="1323">
        <f t="shared" si="3799"/>
        <v>108562</v>
      </c>
      <c r="CL985" s="1323">
        <f t="shared" si="3799"/>
        <v>109738</v>
      </c>
      <c r="CM985" s="1322">
        <f t="shared" si="3799"/>
        <v>144680</v>
      </c>
      <c r="CN985" s="539" t="str">
        <f t="shared" ref="CN985:DD985" si="3800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0"/>
        <v/>
      </c>
      <c r="CP985" s="541" t="str">
        <f t="shared" si="3800"/>
        <v/>
      </c>
      <c r="CQ985" s="541" t="str">
        <f t="shared" si="3800"/>
        <v/>
      </c>
      <c r="CR985" s="541">
        <f t="shared" si="3800"/>
        <v>0</v>
      </c>
      <c r="CS985" s="541">
        <f t="shared" si="3800"/>
        <v>0</v>
      </c>
      <c r="CT985" s="541">
        <f t="shared" si="3800"/>
        <v>0</v>
      </c>
      <c r="CU985" s="542">
        <f t="shared" si="3800"/>
        <v>0</v>
      </c>
      <c r="CV985" s="542">
        <f t="shared" si="3800"/>
        <v>0</v>
      </c>
      <c r="CW985" s="542">
        <f t="shared" si="3800"/>
        <v>0</v>
      </c>
      <c r="CX985" s="541">
        <f t="shared" si="3800"/>
        <v>0</v>
      </c>
      <c r="CY985" s="541">
        <f t="shared" si="3800"/>
        <v>0</v>
      </c>
      <c r="CZ985" s="541">
        <f t="shared" si="3800"/>
        <v>0</v>
      </c>
      <c r="DA985" s="541">
        <f t="shared" si="3800"/>
        <v>0</v>
      </c>
      <c r="DB985" s="541" t="str">
        <f t="shared" si="3800"/>
        <v/>
      </c>
      <c r="DC985" s="540" t="str">
        <f t="shared" si="3800"/>
        <v/>
      </c>
      <c r="DD985" s="539" t="str">
        <f t="shared" si="3800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1">SUM(C457,C466,C475,C484,C493,C502,C635)</f>
        <v>5472</v>
      </c>
      <c r="D988" s="788">
        <f t="shared" si="3801"/>
        <v>4968</v>
      </c>
      <c r="E988" s="788">
        <f t="shared" si="3801"/>
        <v>4050</v>
      </c>
      <c r="F988" s="788">
        <f t="shared" si="3801"/>
        <v>4168</v>
      </c>
      <c r="G988" s="788">
        <f t="shared" ref="G988:K988" si="3802">SUM(G457,G466,G475,G484,G493,G502,G635)</f>
        <v>3858</v>
      </c>
      <c r="H988" s="788">
        <f t="shared" si="3802"/>
        <v>4172</v>
      </c>
      <c r="I988" s="788">
        <f t="shared" si="3802"/>
        <v>4320</v>
      </c>
      <c r="J988" s="788">
        <f t="shared" si="3802"/>
        <v>4614</v>
      </c>
      <c r="K988" s="788">
        <f t="shared" si="3802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3">SUM(U457,U466,U475,U484,U493,U502,U635)</f>
        <v>4314.2</v>
      </c>
      <c r="V988" s="788">
        <f t="shared" si="3803"/>
        <v>3067.2</v>
      </c>
      <c r="W988" s="788">
        <f t="shared" si="3803"/>
        <v>2710.4</v>
      </c>
      <c r="X988" s="788">
        <f t="shared" si="3803"/>
        <v>3982.8</v>
      </c>
      <c r="Y988" s="788">
        <f t="shared" si="3803"/>
        <v>3991.6</v>
      </c>
      <c r="Z988" s="788">
        <f t="shared" si="3803"/>
        <v>3305.6</v>
      </c>
      <c r="AA988" s="788">
        <f t="shared" si="3803"/>
        <v>3822.8</v>
      </c>
      <c r="AB988" s="788">
        <f t="shared" si="3803"/>
        <v>3561.6</v>
      </c>
      <c r="AC988" s="788">
        <f t="shared" si="3803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4">SUM(AM457,AM466,AM475,AM484,AM493,AM502,AM635)</f>
        <v>7062</v>
      </c>
      <c r="AN988" s="788">
        <f t="shared" si="3804"/>
        <v>5140</v>
      </c>
      <c r="AO988" s="788">
        <f t="shared" si="3804"/>
        <v>10377.6</v>
      </c>
      <c r="AP988" s="788">
        <f t="shared" si="3804"/>
        <v>4740</v>
      </c>
      <c r="AQ988" s="788">
        <f t="shared" si="3804"/>
        <v>5377.6</v>
      </c>
      <c r="AR988" s="788">
        <f t="shared" si="3804"/>
        <v>4620</v>
      </c>
      <c r="AS988" s="788">
        <f t="shared" si="3804"/>
        <v>5050</v>
      </c>
      <c r="AT988" s="788">
        <f t="shared" si="3804"/>
        <v>3400</v>
      </c>
      <c r="AU988" s="788">
        <f t="shared" si="3804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5">SUM(BE457,BE466,BE475,BE484,BE493,BE502,BE635)</f>
        <v>0</v>
      </c>
      <c r="BF988" s="788">
        <f t="shared" si="3805"/>
        <v>0</v>
      </c>
      <c r="BG988" s="788">
        <f t="shared" si="3805"/>
        <v>0</v>
      </c>
      <c r="BH988" s="788">
        <f t="shared" si="3805"/>
        <v>0</v>
      </c>
      <c r="BI988" s="788">
        <f t="shared" si="3805"/>
        <v>0</v>
      </c>
      <c r="BJ988" s="788">
        <f t="shared" si="3805"/>
        <v>0</v>
      </c>
      <c r="BK988" s="788">
        <f t="shared" si="3805"/>
        <v>0</v>
      </c>
      <c r="BL988" s="788">
        <f t="shared" si="3805"/>
        <v>0</v>
      </c>
      <c r="BM988" s="788">
        <f t="shared" si="3805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6">SUM(BW457,BW466,BW475,BW484,BW493,BW502,BW635)</f>
        <v>4868</v>
      </c>
      <c r="BX988" s="788">
        <f t="shared" si="3806"/>
        <v>5570</v>
      </c>
      <c r="BY988" s="788">
        <f t="shared" si="3806"/>
        <v>0</v>
      </c>
      <c r="BZ988" s="588">
        <f t="shared" ref="BZ988:BZ1002" si="3807">IF(DE988&lt;3,"",(SUM(B988:R988)-MIN(B988:R988)-MAX(B988:R988))/(DE988-2))</f>
        <v>4539</v>
      </c>
      <c r="CA988" s="588">
        <f t="shared" ref="CA988:CA1002" si="3808">IF(DF988&lt;3,"",(SUM(T988:AJ988)-MIN(T988:AJ988)-MAX(T988:AJ988))/(DF988-2))</f>
        <v>3670.7249999999995</v>
      </c>
      <c r="CB988" s="588">
        <f t="shared" ref="CB988:CB1002" si="3809">IF(DG988&lt;3,"",(SUM(AL988:BB988)-MIN(AL988:BB988)-MAX(AL988:BB988))/(DG988-2))</f>
        <v>5330.2</v>
      </c>
      <c r="CC988" s="588">
        <f t="shared" ref="CC988:CC1002" si="3810">IF(DH988&lt;3,"",(SUM(BD988:BT988)-MIN(BD988:BT988)-MAX(BD988:BT988))/(DH988-2))</f>
        <v>0</v>
      </c>
      <c r="CD988" s="1322">
        <f t="shared" ref="CD988:CM1002" si="38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11"/>
        <v>3884</v>
      </c>
      <c r="CF988" s="1323">
        <f t="shared" si="3811"/>
        <v>4620</v>
      </c>
      <c r="CG988" s="1323">
        <f t="shared" si="3811"/>
        <v>4740</v>
      </c>
      <c r="CH988" s="1324">
        <f t="shared" si="3811"/>
        <v>5050</v>
      </c>
      <c r="CI988" s="1323">
        <f t="shared" si="3811"/>
        <v>5140</v>
      </c>
      <c r="CJ988" s="1323">
        <f t="shared" si="3811"/>
        <v>5377.6</v>
      </c>
      <c r="CK988" s="1323">
        <f t="shared" si="3811"/>
        <v>6768</v>
      </c>
      <c r="CL988" s="1323">
        <f t="shared" si="3811"/>
        <v>7062</v>
      </c>
      <c r="CM988" s="1322">
        <f t="shared" si="3811"/>
        <v>10377.6</v>
      </c>
      <c r="CN988" s="1393" t="str">
        <f t="shared" ref="CN988:DC1002" si="3812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2"/>
        <v/>
      </c>
      <c r="CP988" s="1344" t="str">
        <f t="shared" si="3812"/>
        <v/>
      </c>
      <c r="CQ988" s="1344" t="str">
        <f t="shared" si="3812"/>
        <v/>
      </c>
      <c r="CR988" s="1344">
        <f t="shared" si="3812"/>
        <v>0</v>
      </c>
      <c r="CS988" s="1344">
        <f t="shared" si="3812"/>
        <v>0</v>
      </c>
      <c r="CT988" s="1344">
        <f t="shared" si="3812"/>
        <v>0</v>
      </c>
      <c r="CU988" s="1345">
        <f t="shared" si="3812"/>
        <v>0</v>
      </c>
      <c r="CV988" s="1345">
        <f t="shared" si="3812"/>
        <v>0</v>
      </c>
      <c r="CW988" s="1345">
        <f t="shared" si="3812"/>
        <v>0</v>
      </c>
      <c r="CX988" s="1344">
        <f t="shared" si="3812"/>
        <v>0</v>
      </c>
      <c r="CY988" s="1344">
        <f t="shared" si="3812"/>
        <v>0</v>
      </c>
      <c r="CZ988" s="1344">
        <f t="shared" si="3812"/>
        <v>0</v>
      </c>
      <c r="DA988" s="1344">
        <f t="shared" si="3812"/>
        <v>0</v>
      </c>
      <c r="DB988" s="1344" t="str">
        <f t="shared" si="3812"/>
        <v/>
      </c>
      <c r="DC988" s="1343" t="str">
        <f t="shared" si="3812"/>
        <v/>
      </c>
      <c r="DD988" s="1393" t="str">
        <f t="shared" ref="DD988:DD1002" si="3813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4">COUNT(B988:R988)</f>
        <v>10</v>
      </c>
      <c r="DF988" s="98">
        <f t="shared" ref="DF988:DF1002" si="3815">COUNT(T988:AJ988)</f>
        <v>10</v>
      </c>
      <c r="DG988" s="98">
        <f t="shared" ref="DG988:DG1002" si="3816">COUNT(AL988:BB988)</f>
        <v>10</v>
      </c>
      <c r="DH988" s="98">
        <f t="shared" ref="DH988:DH1002" si="3817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18">SUM(C508,C514,C520,C526,C532,C538,C544,C550,C556,C562,C568,C574,C580,C586,C592,C605,C611,C623,C772:C773)</f>
        <v>2028</v>
      </c>
      <c r="D989" s="788">
        <f t="shared" si="3818"/>
        <v>1149</v>
      </c>
      <c r="E989" s="788">
        <f t="shared" si="3818"/>
        <v>838.47</v>
      </c>
      <c r="F989" s="788">
        <f t="shared" si="3818"/>
        <v>2397.08</v>
      </c>
      <c r="G989" s="788">
        <f t="shared" ref="G989:K989" si="3819">SUM(G508,G514,G520,G526,G532,G538,G544,G550,G556,G562,G568,G574,G580,G586,G592,G605,G611,G623,G772:G773)</f>
        <v>1671.2</v>
      </c>
      <c r="H989" s="788">
        <f t="shared" si="3819"/>
        <v>1524</v>
      </c>
      <c r="I989" s="788">
        <f t="shared" si="3819"/>
        <v>1248</v>
      </c>
      <c r="J989" s="788">
        <f t="shared" si="3819"/>
        <v>1812</v>
      </c>
      <c r="K989" s="788">
        <f t="shared" si="3819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0">SUM(U508,U514,U520,U526,U532,U538,U544,U550,U556,U562,U568,U574,U580,U586,U592,U605,U611,U623,U772:U773)</f>
        <v>1908</v>
      </c>
      <c r="V989" s="788">
        <f t="shared" si="3820"/>
        <v>2288.288</v>
      </c>
      <c r="W989" s="788">
        <f t="shared" si="3820"/>
        <v>1716</v>
      </c>
      <c r="X989" s="788">
        <f t="shared" si="3820"/>
        <v>1230</v>
      </c>
      <c r="Y989" s="788">
        <f t="shared" si="3820"/>
        <v>1146</v>
      </c>
      <c r="Z989" s="788">
        <f t="shared" si="3820"/>
        <v>913</v>
      </c>
      <c r="AA989" s="788">
        <f t="shared" si="3820"/>
        <v>1440</v>
      </c>
      <c r="AB989" s="788">
        <f t="shared" si="3820"/>
        <v>1164</v>
      </c>
      <c r="AC989" s="788">
        <f t="shared" si="3820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1">SUM(AM508,AM514,AM520,AM526,AM532,AM538,AM544,AM550,AM556,AM562,AM568,AM574,AM580,AM586,AM592,AM605,AM611,AM623,AM772:AM773)</f>
        <v>3767.8</v>
      </c>
      <c r="AN989" s="788">
        <f t="shared" si="3821"/>
        <v>1687.1</v>
      </c>
      <c r="AO989" s="788">
        <f t="shared" si="3821"/>
        <v>3383.4</v>
      </c>
      <c r="AP989" s="788">
        <f t="shared" si="3821"/>
        <v>3863.76</v>
      </c>
      <c r="AQ989" s="788">
        <f t="shared" si="3821"/>
        <v>3226.0079999999998</v>
      </c>
      <c r="AR989" s="788">
        <f t="shared" si="3821"/>
        <v>2235.1999999999998</v>
      </c>
      <c r="AS989" s="788">
        <f t="shared" si="3821"/>
        <v>1458</v>
      </c>
      <c r="AT989" s="788">
        <f t="shared" si="3821"/>
        <v>1844</v>
      </c>
      <c r="AU989" s="788">
        <f t="shared" si="3821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2">SUM(BE508,BE514,BE520,BE526,BE532,BE538,BE544,BE550,BE556,BE562,BE568,BE574,BE580,BE586,BE592,BE605,BE611,BE623,BE772:BE773)</f>
        <v>0</v>
      </c>
      <c r="BF989" s="788">
        <f t="shared" si="3822"/>
        <v>0</v>
      </c>
      <c r="BG989" s="788">
        <f t="shared" si="3822"/>
        <v>0</v>
      </c>
      <c r="BH989" s="788">
        <f t="shared" si="3822"/>
        <v>0</v>
      </c>
      <c r="BI989" s="788">
        <f t="shared" si="3822"/>
        <v>0</v>
      </c>
      <c r="BJ989" s="788">
        <f t="shared" si="3822"/>
        <v>0</v>
      </c>
      <c r="BK989" s="788">
        <f t="shared" si="3822"/>
        <v>0</v>
      </c>
      <c r="BL989" s="788">
        <f t="shared" si="3822"/>
        <v>0</v>
      </c>
      <c r="BM989" s="788">
        <f t="shared" si="3822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3">SUM(BW508,BW514,BW520,BW526,BW532,BW538,BW544,BW550,BW556,BW562,BW568,BW574,BW580,BW586,BW592,BW605,BW611,BW623,BW772:BW773)</f>
        <v>2957</v>
      </c>
      <c r="BX989" s="788">
        <f t="shared" si="3823"/>
        <v>3630</v>
      </c>
      <c r="BY989" s="788">
        <f t="shared" si="3823"/>
        <v>0</v>
      </c>
      <c r="BZ989" s="588">
        <f t="shared" si="3807"/>
        <v>1532.2750000000001</v>
      </c>
      <c r="CA989" s="588">
        <f t="shared" si="3808"/>
        <v>1613.5540000000001</v>
      </c>
      <c r="CB989" s="588">
        <f t="shared" si="3809"/>
        <v>2514.4565000000002</v>
      </c>
      <c r="CC989" s="588">
        <f t="shared" si="3810"/>
        <v>0</v>
      </c>
      <c r="CD989" s="1322">
        <f t="shared" si="3811"/>
        <v>1458</v>
      </c>
      <c r="CE989" s="1323">
        <f t="shared" si="3811"/>
        <v>1595.2800000000002</v>
      </c>
      <c r="CF989" s="1323">
        <f t="shared" si="3811"/>
        <v>1687.1</v>
      </c>
      <c r="CG989" s="1323">
        <f t="shared" si="3811"/>
        <v>1844</v>
      </c>
      <c r="CH989" s="1324">
        <f t="shared" si="3811"/>
        <v>2235.1999999999998</v>
      </c>
      <c r="CI989" s="1323">
        <f t="shared" si="3811"/>
        <v>2376.864</v>
      </c>
      <c r="CJ989" s="1323">
        <f t="shared" si="3811"/>
        <v>3226.0079999999998</v>
      </c>
      <c r="CK989" s="1323">
        <f t="shared" si="3811"/>
        <v>3383.4</v>
      </c>
      <c r="CL989" s="1323">
        <f t="shared" si="3811"/>
        <v>3767.8</v>
      </c>
      <c r="CM989" s="1322">
        <f t="shared" si="3811"/>
        <v>3863.76</v>
      </c>
      <c r="CN989" s="1393" t="str">
        <f t="shared" si="3812"/>
        <v/>
      </c>
      <c r="CO989" s="1343" t="str">
        <f t="shared" si="3812"/>
        <v/>
      </c>
      <c r="CP989" s="1344" t="str">
        <f t="shared" si="3812"/>
        <v/>
      </c>
      <c r="CQ989" s="1344" t="str">
        <f t="shared" si="3812"/>
        <v/>
      </c>
      <c r="CR989" s="1344">
        <f t="shared" si="3812"/>
        <v>0</v>
      </c>
      <c r="CS989" s="1344">
        <f t="shared" si="3812"/>
        <v>0</v>
      </c>
      <c r="CT989" s="1344">
        <f t="shared" si="3812"/>
        <v>0</v>
      </c>
      <c r="CU989" s="1345">
        <f t="shared" si="3812"/>
        <v>0</v>
      </c>
      <c r="CV989" s="1345">
        <f t="shared" si="3812"/>
        <v>0</v>
      </c>
      <c r="CW989" s="1345">
        <f t="shared" si="3812"/>
        <v>0</v>
      </c>
      <c r="CX989" s="1344">
        <f t="shared" si="3812"/>
        <v>0</v>
      </c>
      <c r="CY989" s="1344">
        <f t="shared" si="3812"/>
        <v>0</v>
      </c>
      <c r="CZ989" s="1344">
        <f t="shared" si="3812"/>
        <v>0</v>
      </c>
      <c r="DA989" s="1344">
        <f t="shared" si="3812"/>
        <v>0</v>
      </c>
      <c r="DB989" s="1344" t="str">
        <f t="shared" si="3812"/>
        <v/>
      </c>
      <c r="DC989" s="1343" t="str">
        <f t="shared" si="3812"/>
        <v/>
      </c>
      <c r="DD989" s="1393" t="str">
        <f t="shared" si="3813"/>
        <v/>
      </c>
      <c r="DE989" s="644">
        <f t="shared" si="3814"/>
        <v>10</v>
      </c>
      <c r="DF989" s="98">
        <f t="shared" si="3815"/>
        <v>10</v>
      </c>
      <c r="DG989" s="98">
        <f t="shared" si="3816"/>
        <v>10</v>
      </c>
      <c r="DH989" s="98">
        <f t="shared" si="3817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24">SUM(B599,B617,B629,B635)</f>
        <v>0</v>
      </c>
      <c r="C990" s="788">
        <f t="shared" si="3824"/>
        <v>720</v>
      </c>
      <c r="D990" s="788">
        <f t="shared" si="3824"/>
        <v>780</v>
      </c>
      <c r="E990" s="788">
        <f t="shared" si="3824"/>
        <v>840</v>
      </c>
      <c r="F990" s="788">
        <f t="shared" si="3824"/>
        <v>0</v>
      </c>
      <c r="G990" s="788">
        <f t="shared" si="3824"/>
        <v>594</v>
      </c>
      <c r="H990" s="788">
        <f t="shared" si="3824"/>
        <v>720</v>
      </c>
      <c r="I990" s="788">
        <f t="shared" si="3824"/>
        <v>720</v>
      </c>
      <c r="J990" s="788">
        <f t="shared" si="3824"/>
        <v>660</v>
      </c>
      <c r="K990" s="788">
        <f t="shared" si="3824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5">SUM(T599,T617,T629,T635)</f>
        <v>0</v>
      </c>
      <c r="U990" s="788">
        <f t="shared" si="3825"/>
        <v>0</v>
      </c>
      <c r="V990" s="788">
        <f t="shared" si="3825"/>
        <v>0</v>
      </c>
      <c r="W990" s="788">
        <f t="shared" si="3825"/>
        <v>0</v>
      </c>
      <c r="X990" s="788">
        <f t="shared" si="3825"/>
        <v>0</v>
      </c>
      <c r="Y990" s="788">
        <f t="shared" si="3825"/>
        <v>0</v>
      </c>
      <c r="Z990" s="788">
        <f t="shared" si="3825"/>
        <v>0</v>
      </c>
      <c r="AA990" s="788">
        <f t="shared" si="3825"/>
        <v>0</v>
      </c>
      <c r="AB990" s="788">
        <f t="shared" si="3825"/>
        <v>0</v>
      </c>
      <c r="AC990" s="788">
        <f t="shared" si="3825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6">SUM(AL599,AL617,AL629,AL635)</f>
        <v>744</v>
      </c>
      <c r="AM990" s="788">
        <f t="shared" si="3826"/>
        <v>720</v>
      </c>
      <c r="AN990" s="788">
        <f t="shared" si="3826"/>
        <v>600</v>
      </c>
      <c r="AO990" s="788">
        <f t="shared" si="3826"/>
        <v>720</v>
      </c>
      <c r="AP990" s="788">
        <f t="shared" si="3826"/>
        <v>540</v>
      </c>
      <c r="AQ990" s="788">
        <f t="shared" si="3826"/>
        <v>480</v>
      </c>
      <c r="AR990" s="788">
        <f t="shared" si="3826"/>
        <v>300</v>
      </c>
      <c r="AS990" s="788">
        <f t="shared" si="3826"/>
        <v>480</v>
      </c>
      <c r="AT990" s="788">
        <f t="shared" si="3826"/>
        <v>720</v>
      </c>
      <c r="AU990" s="788">
        <f t="shared" si="3826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7">SUM(BD599,BD617,BD629,BD635)</f>
        <v>0</v>
      </c>
      <c r="BE990" s="788">
        <f t="shared" si="3827"/>
        <v>0</v>
      </c>
      <c r="BF990" s="788">
        <f t="shared" si="3827"/>
        <v>0</v>
      </c>
      <c r="BG990" s="788">
        <f t="shared" si="3827"/>
        <v>0</v>
      </c>
      <c r="BH990" s="788">
        <f t="shared" si="3827"/>
        <v>0</v>
      </c>
      <c r="BI990" s="788">
        <f t="shared" si="3827"/>
        <v>0</v>
      </c>
      <c r="BJ990" s="788">
        <f t="shared" si="3827"/>
        <v>0</v>
      </c>
      <c r="BK990" s="788">
        <f t="shared" si="3827"/>
        <v>0</v>
      </c>
      <c r="BL990" s="788">
        <f t="shared" si="3827"/>
        <v>0</v>
      </c>
      <c r="BM990" s="788">
        <f t="shared" si="3827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8">SUM(BV599,BV617,BV629,BV635)</f>
        <v>720</v>
      </c>
      <c r="BW990" s="788">
        <f t="shared" si="3828"/>
        <v>720</v>
      </c>
      <c r="BX990" s="788">
        <f t="shared" si="3828"/>
        <v>720</v>
      </c>
      <c r="BY990" s="788">
        <f t="shared" si="3828"/>
        <v>0</v>
      </c>
      <c r="BZ990" s="588">
        <f t="shared" si="3807"/>
        <v>591.75</v>
      </c>
      <c r="CA990" s="588">
        <f t="shared" si="3808"/>
        <v>0</v>
      </c>
      <c r="CB990" s="588">
        <f t="shared" si="3809"/>
        <v>570</v>
      </c>
      <c r="CC990" s="588">
        <f t="shared" si="3810"/>
        <v>0</v>
      </c>
      <c r="CD990" s="1322">
        <f t="shared" si="3811"/>
        <v>0</v>
      </c>
      <c r="CE990" s="1323">
        <f t="shared" si="3811"/>
        <v>300</v>
      </c>
      <c r="CF990" s="1323">
        <f t="shared" si="3811"/>
        <v>480</v>
      </c>
      <c r="CG990" s="1323">
        <f t="shared" si="3811"/>
        <v>480</v>
      </c>
      <c r="CH990" s="1324">
        <f t="shared" si="3811"/>
        <v>540</v>
      </c>
      <c r="CI990" s="1323">
        <f t="shared" si="3811"/>
        <v>600</v>
      </c>
      <c r="CJ990" s="1323">
        <f t="shared" si="3811"/>
        <v>720</v>
      </c>
      <c r="CK990" s="1323">
        <f t="shared" si="3811"/>
        <v>720</v>
      </c>
      <c r="CL990" s="1323">
        <f t="shared" si="3811"/>
        <v>720</v>
      </c>
      <c r="CM990" s="1322">
        <f t="shared" si="3811"/>
        <v>744</v>
      </c>
      <c r="CN990" s="1393" t="str">
        <f t="shared" si="3812"/>
        <v/>
      </c>
      <c r="CO990" s="1343" t="str">
        <f t="shared" si="3812"/>
        <v/>
      </c>
      <c r="CP990" s="1344" t="str">
        <f t="shared" si="3812"/>
        <v/>
      </c>
      <c r="CQ990" s="1344" t="str">
        <f t="shared" si="3812"/>
        <v/>
      </c>
      <c r="CR990" s="1344">
        <f t="shared" si="3812"/>
        <v>0</v>
      </c>
      <c r="CS990" s="1344">
        <f t="shared" si="3812"/>
        <v>0</v>
      </c>
      <c r="CT990" s="1344">
        <f t="shared" si="3812"/>
        <v>0</v>
      </c>
      <c r="CU990" s="1345">
        <f t="shared" si="3812"/>
        <v>0</v>
      </c>
      <c r="CV990" s="1345">
        <f t="shared" si="3812"/>
        <v>0</v>
      </c>
      <c r="CW990" s="1345">
        <f t="shared" si="3812"/>
        <v>0</v>
      </c>
      <c r="CX990" s="1344">
        <f t="shared" si="3812"/>
        <v>0</v>
      </c>
      <c r="CY990" s="1344">
        <f t="shared" si="3812"/>
        <v>0</v>
      </c>
      <c r="CZ990" s="1344">
        <f t="shared" si="3812"/>
        <v>0</v>
      </c>
      <c r="DA990" s="1344">
        <f t="shared" si="3812"/>
        <v>0</v>
      </c>
      <c r="DB990" s="1344" t="str">
        <f t="shared" si="3812"/>
        <v/>
      </c>
      <c r="DC990" s="1343" t="str">
        <f t="shared" si="3812"/>
        <v/>
      </c>
      <c r="DD990" s="1393" t="str">
        <f t="shared" si="3813"/>
        <v/>
      </c>
      <c r="DE990" s="644">
        <f t="shared" si="3814"/>
        <v>10</v>
      </c>
      <c r="DF990" s="98">
        <f t="shared" si="3815"/>
        <v>10</v>
      </c>
      <c r="DG990" s="98">
        <f t="shared" si="3816"/>
        <v>10</v>
      </c>
      <c r="DH990" s="98">
        <f t="shared" si="3817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29">SUM(B642)</f>
        <v>780</v>
      </c>
      <c r="C991" s="788">
        <f t="shared" si="3829"/>
        <v>1560</v>
      </c>
      <c r="D991" s="788">
        <f t="shared" si="3829"/>
        <v>720</v>
      </c>
      <c r="E991" s="788">
        <f t="shared" si="3829"/>
        <v>0</v>
      </c>
      <c r="F991" s="788">
        <f t="shared" si="3829"/>
        <v>0</v>
      </c>
      <c r="G991" s="788">
        <f t="shared" si="3829"/>
        <v>440</v>
      </c>
      <c r="H991" s="788">
        <f t="shared" si="3829"/>
        <v>0</v>
      </c>
      <c r="I991" s="788">
        <f t="shared" si="3829"/>
        <v>1680</v>
      </c>
      <c r="J991" s="788">
        <f t="shared" si="3829"/>
        <v>360</v>
      </c>
      <c r="K991" s="788">
        <f t="shared" si="3829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0">SUM(T642)</f>
        <v>0</v>
      </c>
      <c r="U991" s="788">
        <f t="shared" si="3830"/>
        <v>0</v>
      </c>
      <c r="V991" s="788">
        <f t="shared" si="3830"/>
        <v>0</v>
      </c>
      <c r="W991" s="788">
        <f t="shared" si="3830"/>
        <v>0</v>
      </c>
      <c r="X991" s="788">
        <f t="shared" si="3830"/>
        <v>0</v>
      </c>
      <c r="Y991" s="788">
        <f t="shared" si="3830"/>
        <v>0</v>
      </c>
      <c r="Z991" s="788">
        <f t="shared" si="3830"/>
        <v>0</v>
      </c>
      <c r="AA991" s="788">
        <f t="shared" si="3830"/>
        <v>0</v>
      </c>
      <c r="AB991" s="788">
        <f t="shared" si="3830"/>
        <v>0</v>
      </c>
      <c r="AC991" s="788">
        <f t="shared" si="3830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1">SUM(AL642)</f>
        <v>660</v>
      </c>
      <c r="AM991" s="788">
        <f t="shared" si="3831"/>
        <v>1608</v>
      </c>
      <c r="AN991" s="788">
        <f t="shared" si="3831"/>
        <v>540</v>
      </c>
      <c r="AO991" s="788">
        <f t="shared" si="3831"/>
        <v>780</v>
      </c>
      <c r="AP991" s="788">
        <f t="shared" si="3831"/>
        <v>1440</v>
      </c>
      <c r="AQ991" s="788">
        <f t="shared" si="3831"/>
        <v>768</v>
      </c>
      <c r="AR991" s="788">
        <f t="shared" si="3831"/>
        <v>408</v>
      </c>
      <c r="AS991" s="788">
        <f t="shared" si="3831"/>
        <v>912</v>
      </c>
      <c r="AT991" s="788">
        <f t="shared" si="3831"/>
        <v>1200</v>
      </c>
      <c r="AU991" s="788">
        <f t="shared" si="3831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2">SUM(BD642)</f>
        <v>0</v>
      </c>
      <c r="BE991" s="788">
        <f t="shared" si="3832"/>
        <v>0</v>
      </c>
      <c r="BF991" s="788">
        <f t="shared" si="3832"/>
        <v>0</v>
      </c>
      <c r="BG991" s="788">
        <f t="shared" si="3832"/>
        <v>0</v>
      </c>
      <c r="BH991" s="788">
        <f t="shared" si="3832"/>
        <v>0</v>
      </c>
      <c r="BI991" s="788">
        <f t="shared" si="3832"/>
        <v>0</v>
      </c>
      <c r="BJ991" s="788">
        <f t="shared" si="3832"/>
        <v>0</v>
      </c>
      <c r="BK991" s="788">
        <f t="shared" si="3832"/>
        <v>0</v>
      </c>
      <c r="BL991" s="788">
        <f t="shared" si="3832"/>
        <v>0</v>
      </c>
      <c r="BM991" s="788">
        <f t="shared" si="3832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3">SUM(BV642)</f>
        <v>660</v>
      </c>
      <c r="BW991" s="788">
        <f t="shared" si="3833"/>
        <v>660</v>
      </c>
      <c r="BX991" s="788">
        <f t="shared" si="3833"/>
        <v>1488</v>
      </c>
      <c r="BY991" s="788">
        <f t="shared" si="3833"/>
        <v>0</v>
      </c>
      <c r="BZ991" s="588">
        <f t="shared" si="3807"/>
        <v>692.5</v>
      </c>
      <c r="CA991" s="588">
        <f t="shared" si="3808"/>
        <v>0</v>
      </c>
      <c r="CB991" s="588">
        <f t="shared" si="3809"/>
        <v>838.5</v>
      </c>
      <c r="CC991" s="588">
        <f t="shared" si="3810"/>
        <v>0</v>
      </c>
      <c r="CD991" s="1322">
        <f t="shared" si="3811"/>
        <v>275</v>
      </c>
      <c r="CE991" s="1323">
        <f t="shared" si="3811"/>
        <v>408</v>
      </c>
      <c r="CF991" s="1323">
        <f t="shared" si="3811"/>
        <v>540</v>
      </c>
      <c r="CG991" s="1323">
        <f t="shared" si="3811"/>
        <v>660</v>
      </c>
      <c r="CH991" s="1324">
        <f t="shared" si="3811"/>
        <v>768</v>
      </c>
      <c r="CI991" s="1323">
        <f t="shared" si="3811"/>
        <v>780</v>
      </c>
      <c r="CJ991" s="1323">
        <f t="shared" si="3811"/>
        <v>912</v>
      </c>
      <c r="CK991" s="1323">
        <f t="shared" si="3811"/>
        <v>1200</v>
      </c>
      <c r="CL991" s="1323">
        <f t="shared" si="3811"/>
        <v>1440</v>
      </c>
      <c r="CM991" s="1322">
        <f t="shared" si="3811"/>
        <v>1608</v>
      </c>
      <c r="CN991" s="1393" t="str">
        <f t="shared" si="3812"/>
        <v/>
      </c>
      <c r="CO991" s="1343" t="str">
        <f t="shared" si="3812"/>
        <v/>
      </c>
      <c r="CP991" s="1344" t="str">
        <f t="shared" si="3812"/>
        <v/>
      </c>
      <c r="CQ991" s="1344" t="str">
        <f t="shared" si="3812"/>
        <v/>
      </c>
      <c r="CR991" s="1344">
        <f t="shared" si="3812"/>
        <v>0</v>
      </c>
      <c r="CS991" s="1344">
        <f t="shared" si="3812"/>
        <v>0</v>
      </c>
      <c r="CT991" s="1344">
        <f t="shared" si="3812"/>
        <v>0</v>
      </c>
      <c r="CU991" s="1345">
        <f t="shared" si="3812"/>
        <v>0</v>
      </c>
      <c r="CV991" s="1345">
        <f t="shared" si="3812"/>
        <v>0</v>
      </c>
      <c r="CW991" s="1345">
        <f t="shared" si="3812"/>
        <v>0</v>
      </c>
      <c r="CX991" s="1344">
        <f t="shared" si="3812"/>
        <v>0</v>
      </c>
      <c r="CY991" s="1344">
        <f t="shared" si="3812"/>
        <v>0</v>
      </c>
      <c r="CZ991" s="1344">
        <f t="shared" si="3812"/>
        <v>0</v>
      </c>
      <c r="DA991" s="1344">
        <f t="shared" si="3812"/>
        <v>0</v>
      </c>
      <c r="DB991" s="1344" t="str">
        <f t="shared" si="3812"/>
        <v/>
      </c>
      <c r="DC991" s="1343" t="str">
        <f t="shared" si="3812"/>
        <v/>
      </c>
      <c r="DD991" s="1393" t="str">
        <f t="shared" si="3813"/>
        <v/>
      </c>
      <c r="DE991" s="644">
        <f t="shared" si="3814"/>
        <v>10</v>
      </c>
      <c r="DF991" s="98">
        <f t="shared" si="3815"/>
        <v>10</v>
      </c>
      <c r="DG991" s="98">
        <f t="shared" si="3816"/>
        <v>10</v>
      </c>
      <c r="DH991" s="98">
        <f t="shared" si="3817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4">SUM(C774,C775,C776,C782:C783,C806)</f>
        <v>409</v>
      </c>
      <c r="D992" s="788">
        <f t="shared" si="3834"/>
        <v>1290</v>
      </c>
      <c r="E992" s="788">
        <f t="shared" si="3834"/>
        <v>1079</v>
      </c>
      <c r="F992" s="788">
        <f t="shared" si="3834"/>
        <v>440</v>
      </c>
      <c r="G992" s="788">
        <f t="shared" si="3834"/>
        <v>1310</v>
      </c>
      <c r="H992" s="788">
        <f t="shared" si="3834"/>
        <v>1660</v>
      </c>
      <c r="I992" s="788">
        <f t="shared" si="3834"/>
        <v>665</v>
      </c>
      <c r="J992" s="788">
        <f t="shared" si="3834"/>
        <v>950</v>
      </c>
      <c r="K992" s="788">
        <f t="shared" si="3834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5">SUM(U774,U775,U776,U782:U783,U806)</f>
        <v>2366</v>
      </c>
      <c r="V992" s="788">
        <f t="shared" si="3835"/>
        <v>2524</v>
      </c>
      <c r="W992" s="788">
        <f t="shared" si="3835"/>
        <v>2000</v>
      </c>
      <c r="X992" s="788">
        <f t="shared" si="3835"/>
        <v>1655</v>
      </c>
      <c r="Y992" s="788">
        <f t="shared" si="3835"/>
        <v>384</v>
      </c>
      <c r="Z992" s="788">
        <f t="shared" si="3835"/>
        <v>1834</v>
      </c>
      <c r="AA992" s="788">
        <f t="shared" si="3835"/>
        <v>396</v>
      </c>
      <c r="AB992" s="788">
        <f t="shared" si="3835"/>
        <v>588</v>
      </c>
      <c r="AC992" s="788">
        <f t="shared" si="3835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6">SUM(AM774,AM775,AM776,AM782:AM783,AM806)</f>
        <v>2456</v>
      </c>
      <c r="AN992" s="788">
        <f t="shared" si="3836"/>
        <v>456</v>
      </c>
      <c r="AO992" s="788">
        <f t="shared" si="3836"/>
        <v>1044</v>
      </c>
      <c r="AP992" s="788">
        <f t="shared" si="3836"/>
        <v>1700</v>
      </c>
      <c r="AQ992" s="788">
        <f t="shared" si="3836"/>
        <v>756</v>
      </c>
      <c r="AR992" s="788">
        <f t="shared" si="3836"/>
        <v>420</v>
      </c>
      <c r="AS992" s="788">
        <f t="shared" si="3836"/>
        <v>1152</v>
      </c>
      <c r="AT992" s="788">
        <f t="shared" si="3836"/>
        <v>480</v>
      </c>
      <c r="AU992" s="788">
        <f t="shared" si="3836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7">SUM(BE774,BE775,BE776,BE782:BE783,BE806)</f>
        <v>0</v>
      </c>
      <c r="BF992" s="788">
        <f t="shared" si="3837"/>
        <v>0</v>
      </c>
      <c r="BG992" s="788">
        <f t="shared" si="3837"/>
        <v>0</v>
      </c>
      <c r="BH992" s="788">
        <f t="shared" si="3837"/>
        <v>0</v>
      </c>
      <c r="BI992" s="788">
        <f t="shared" si="3837"/>
        <v>0</v>
      </c>
      <c r="BJ992" s="788">
        <f t="shared" si="3837"/>
        <v>0</v>
      </c>
      <c r="BK992" s="788">
        <f t="shared" si="3837"/>
        <v>0</v>
      </c>
      <c r="BL992" s="788">
        <f t="shared" si="3837"/>
        <v>0</v>
      </c>
      <c r="BM992" s="788">
        <f t="shared" si="3837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8">SUM(BW774,BW775,BW776,BW782:BW783,BW806)</f>
        <v>2305</v>
      </c>
      <c r="BX992" s="788">
        <f t="shared" si="3838"/>
        <v>1945</v>
      </c>
      <c r="BY992" s="788">
        <f t="shared" si="3838"/>
        <v>0</v>
      </c>
      <c r="BZ992" s="588">
        <f t="shared" si="3807"/>
        <v>996.5</v>
      </c>
      <c r="CA992" s="588">
        <f t="shared" si="3808"/>
        <v>1336.375</v>
      </c>
      <c r="CB992" s="588">
        <f t="shared" si="3809"/>
        <v>810.25</v>
      </c>
      <c r="CC992" s="588">
        <f t="shared" si="3810"/>
        <v>0</v>
      </c>
      <c r="CD992" s="1322">
        <f t="shared" si="3811"/>
        <v>420</v>
      </c>
      <c r="CE992" s="1323">
        <f t="shared" si="3811"/>
        <v>420</v>
      </c>
      <c r="CF992" s="1323">
        <f t="shared" si="3811"/>
        <v>456</v>
      </c>
      <c r="CG992" s="1323">
        <f t="shared" si="3811"/>
        <v>474</v>
      </c>
      <c r="CH992" s="1324">
        <f t="shared" si="3811"/>
        <v>480</v>
      </c>
      <c r="CI992" s="1323">
        <f t="shared" si="3811"/>
        <v>756</v>
      </c>
      <c r="CJ992" s="1323">
        <f t="shared" si="3811"/>
        <v>1044</v>
      </c>
      <c r="CK992" s="1323">
        <f t="shared" si="3811"/>
        <v>1152</v>
      </c>
      <c r="CL992" s="1323">
        <f t="shared" si="3811"/>
        <v>1700</v>
      </c>
      <c r="CM992" s="1322">
        <f t="shared" si="3811"/>
        <v>2456</v>
      </c>
      <c r="CN992" s="1393" t="str">
        <f t="shared" si="3812"/>
        <v/>
      </c>
      <c r="CO992" s="1343" t="str">
        <f t="shared" si="3812"/>
        <v/>
      </c>
      <c r="CP992" s="1344" t="str">
        <f t="shared" si="3812"/>
        <v/>
      </c>
      <c r="CQ992" s="1344" t="str">
        <f t="shared" si="3812"/>
        <v/>
      </c>
      <c r="CR992" s="1344">
        <f t="shared" si="3812"/>
        <v>0</v>
      </c>
      <c r="CS992" s="1344">
        <f t="shared" si="3812"/>
        <v>0</v>
      </c>
      <c r="CT992" s="1344">
        <f t="shared" si="3812"/>
        <v>0</v>
      </c>
      <c r="CU992" s="1345">
        <f t="shared" si="3812"/>
        <v>0</v>
      </c>
      <c r="CV992" s="1345">
        <f t="shared" si="3812"/>
        <v>0</v>
      </c>
      <c r="CW992" s="1345">
        <f t="shared" si="3812"/>
        <v>0</v>
      </c>
      <c r="CX992" s="1344">
        <f t="shared" si="3812"/>
        <v>0</v>
      </c>
      <c r="CY992" s="1344">
        <f t="shared" si="3812"/>
        <v>0</v>
      </c>
      <c r="CZ992" s="1344">
        <f t="shared" si="3812"/>
        <v>0</v>
      </c>
      <c r="DA992" s="1344">
        <f t="shared" si="3812"/>
        <v>0</v>
      </c>
      <c r="DB992" s="1344" t="str">
        <f t="shared" si="3812"/>
        <v/>
      </c>
      <c r="DC992" s="1343" t="str">
        <f t="shared" si="3812"/>
        <v/>
      </c>
      <c r="DD992" s="1393" t="str">
        <f t="shared" si="3813"/>
        <v/>
      </c>
      <c r="DE992" s="644">
        <f t="shared" si="3814"/>
        <v>10</v>
      </c>
      <c r="DF992" s="98">
        <f t="shared" si="3815"/>
        <v>10</v>
      </c>
      <c r="DG992" s="98">
        <f t="shared" si="3816"/>
        <v>10</v>
      </c>
      <c r="DH992" s="98">
        <f t="shared" si="3817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9">SUM(B781,B790)</f>
        <v>0</v>
      </c>
      <c r="C993" s="788">
        <f t="shared" si="3839"/>
        <v>0</v>
      </c>
      <c r="D993" s="788">
        <f t="shared" si="3839"/>
        <v>0</v>
      </c>
      <c r="E993" s="788">
        <f t="shared" si="3839"/>
        <v>0</v>
      </c>
      <c r="F993" s="788">
        <f t="shared" si="3839"/>
        <v>0</v>
      </c>
      <c r="G993" s="788">
        <f t="shared" si="3839"/>
        <v>0</v>
      </c>
      <c r="H993" s="788">
        <f t="shared" si="3839"/>
        <v>0</v>
      </c>
      <c r="I993" s="788">
        <f t="shared" si="3839"/>
        <v>0</v>
      </c>
      <c r="J993" s="788">
        <f t="shared" si="3839"/>
        <v>0</v>
      </c>
      <c r="K993" s="788">
        <f t="shared" si="3839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0">SUM(T781,T790)</f>
        <v>0</v>
      </c>
      <c r="U993" s="788">
        <f t="shared" si="3840"/>
        <v>0</v>
      </c>
      <c r="V993" s="788">
        <f t="shared" si="3840"/>
        <v>0</v>
      </c>
      <c r="W993" s="788">
        <f t="shared" si="3840"/>
        <v>0</v>
      </c>
      <c r="X993" s="788">
        <f t="shared" si="3840"/>
        <v>0</v>
      </c>
      <c r="Y993" s="788">
        <f t="shared" si="3840"/>
        <v>0</v>
      </c>
      <c r="Z993" s="788">
        <f t="shared" si="3840"/>
        <v>0</v>
      </c>
      <c r="AA993" s="788">
        <f t="shared" si="3840"/>
        <v>0</v>
      </c>
      <c r="AB993" s="788">
        <f t="shared" si="3840"/>
        <v>0</v>
      </c>
      <c r="AC993" s="788">
        <f t="shared" si="3840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1">SUM(AL781,AL790)</f>
        <v>0</v>
      </c>
      <c r="AM993" s="788">
        <f t="shared" si="3841"/>
        <v>0</v>
      </c>
      <c r="AN993" s="788">
        <f t="shared" si="3841"/>
        <v>0</v>
      </c>
      <c r="AO993" s="788">
        <f t="shared" si="3841"/>
        <v>0</v>
      </c>
      <c r="AP993" s="788">
        <f t="shared" si="3841"/>
        <v>0</v>
      </c>
      <c r="AQ993" s="788">
        <f t="shared" si="3841"/>
        <v>0</v>
      </c>
      <c r="AR993" s="788">
        <f t="shared" si="3841"/>
        <v>0</v>
      </c>
      <c r="AS993" s="788">
        <f t="shared" si="3841"/>
        <v>0</v>
      </c>
      <c r="AT993" s="788">
        <f t="shared" si="3841"/>
        <v>0</v>
      </c>
      <c r="AU993" s="788">
        <f t="shared" si="3841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2">SUM(BD781,BD790)</f>
        <v>0</v>
      </c>
      <c r="BE993" s="788">
        <f t="shared" si="3842"/>
        <v>0</v>
      </c>
      <c r="BF993" s="788">
        <f t="shared" si="3842"/>
        <v>0</v>
      </c>
      <c r="BG993" s="788">
        <f t="shared" si="3842"/>
        <v>0</v>
      </c>
      <c r="BH993" s="788">
        <f t="shared" si="3842"/>
        <v>0</v>
      </c>
      <c r="BI993" s="788">
        <f t="shared" si="3842"/>
        <v>0</v>
      </c>
      <c r="BJ993" s="788">
        <f t="shared" si="3842"/>
        <v>0</v>
      </c>
      <c r="BK993" s="788">
        <f t="shared" si="3842"/>
        <v>0</v>
      </c>
      <c r="BL993" s="788">
        <f t="shared" si="3842"/>
        <v>0</v>
      </c>
      <c r="BM993" s="788">
        <f t="shared" si="3842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3">SUM(BV781,BV790)</f>
        <v>0</v>
      </c>
      <c r="BW993" s="788">
        <f t="shared" si="3843"/>
        <v>0</v>
      </c>
      <c r="BX993" s="788">
        <f t="shared" si="3843"/>
        <v>0</v>
      </c>
      <c r="BY993" s="788">
        <f t="shared" si="3843"/>
        <v>0</v>
      </c>
      <c r="BZ993" s="588">
        <f t="shared" si="3807"/>
        <v>0</v>
      </c>
      <c r="CA993" s="588">
        <f t="shared" si="3808"/>
        <v>0</v>
      </c>
      <c r="CB993" s="588">
        <f t="shared" si="3809"/>
        <v>0</v>
      </c>
      <c r="CC993" s="588">
        <f t="shared" si="3810"/>
        <v>0</v>
      </c>
      <c r="CD993" s="1322">
        <f t="shared" si="3811"/>
        <v>0</v>
      </c>
      <c r="CE993" s="1323">
        <f t="shared" si="3811"/>
        <v>0</v>
      </c>
      <c r="CF993" s="1323">
        <f t="shared" si="3811"/>
        <v>0</v>
      </c>
      <c r="CG993" s="1323">
        <f t="shared" si="3811"/>
        <v>0</v>
      </c>
      <c r="CH993" s="1324">
        <f t="shared" si="3811"/>
        <v>0</v>
      </c>
      <c r="CI993" s="1323">
        <f t="shared" si="3811"/>
        <v>0</v>
      </c>
      <c r="CJ993" s="1323">
        <f t="shared" si="3811"/>
        <v>0</v>
      </c>
      <c r="CK993" s="1323">
        <f t="shared" si="3811"/>
        <v>0</v>
      </c>
      <c r="CL993" s="1323">
        <f t="shared" si="3811"/>
        <v>0</v>
      </c>
      <c r="CM993" s="1322">
        <f t="shared" si="3811"/>
        <v>0</v>
      </c>
      <c r="CN993" s="1393" t="str">
        <f t="shared" si="3812"/>
        <v/>
      </c>
      <c r="CO993" s="1343" t="str">
        <f t="shared" si="3812"/>
        <v/>
      </c>
      <c r="CP993" s="1344" t="str">
        <f t="shared" si="3812"/>
        <v/>
      </c>
      <c r="CQ993" s="1344" t="str">
        <f t="shared" si="3812"/>
        <v/>
      </c>
      <c r="CR993" s="1344">
        <f t="shared" si="3812"/>
        <v>0</v>
      </c>
      <c r="CS993" s="1344">
        <f t="shared" si="3812"/>
        <v>0</v>
      </c>
      <c r="CT993" s="1344">
        <f t="shared" si="3812"/>
        <v>0</v>
      </c>
      <c r="CU993" s="1345">
        <f t="shared" si="3812"/>
        <v>0</v>
      </c>
      <c r="CV993" s="1345">
        <f t="shared" si="3812"/>
        <v>0</v>
      </c>
      <c r="CW993" s="1345">
        <f t="shared" si="3812"/>
        <v>0</v>
      </c>
      <c r="CX993" s="1344">
        <f t="shared" si="3812"/>
        <v>0</v>
      </c>
      <c r="CY993" s="1344">
        <f t="shared" si="3812"/>
        <v>0</v>
      </c>
      <c r="CZ993" s="1344">
        <f t="shared" si="3812"/>
        <v>0</v>
      </c>
      <c r="DA993" s="1344">
        <f t="shared" si="3812"/>
        <v>0</v>
      </c>
      <c r="DB993" s="1344" t="str">
        <f t="shared" si="3812"/>
        <v/>
      </c>
      <c r="DC993" s="1343" t="str">
        <f t="shared" si="3812"/>
        <v/>
      </c>
      <c r="DD993" s="1393" t="str">
        <f t="shared" si="3813"/>
        <v/>
      </c>
      <c r="DE993" s="644">
        <f t="shared" si="3814"/>
        <v>10</v>
      </c>
      <c r="DF993" s="98">
        <f t="shared" si="3815"/>
        <v>10</v>
      </c>
      <c r="DG993" s="98">
        <f t="shared" si="3816"/>
        <v>10</v>
      </c>
      <c r="DH993" s="98">
        <f t="shared" si="3817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4">SUM(B784:B785,B791:B798)</f>
        <v>700</v>
      </c>
      <c r="C994" s="788">
        <f t="shared" si="3844"/>
        <v>300</v>
      </c>
      <c r="D994" s="788">
        <f t="shared" si="3844"/>
        <v>260</v>
      </c>
      <c r="E994" s="788">
        <f t="shared" si="3844"/>
        <v>400</v>
      </c>
      <c r="F994" s="788">
        <f t="shared" si="3844"/>
        <v>0</v>
      </c>
      <c r="G994" s="788">
        <f t="shared" si="3844"/>
        <v>1300</v>
      </c>
      <c r="H994" s="788">
        <f t="shared" si="3844"/>
        <v>1500</v>
      </c>
      <c r="I994" s="788">
        <f t="shared" si="3844"/>
        <v>300</v>
      </c>
      <c r="J994" s="788">
        <f t="shared" si="3844"/>
        <v>640</v>
      </c>
      <c r="K994" s="788">
        <f t="shared" si="3844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5">SUM(T784:T785,T791:T798)</f>
        <v>2750</v>
      </c>
      <c r="U994" s="788">
        <f t="shared" si="3845"/>
        <v>3900</v>
      </c>
      <c r="V994" s="788">
        <f t="shared" si="3845"/>
        <v>4900</v>
      </c>
      <c r="W994" s="788">
        <f t="shared" si="3845"/>
        <v>1150</v>
      </c>
      <c r="X994" s="788">
        <f t="shared" si="3845"/>
        <v>755</v>
      </c>
      <c r="Y994" s="788">
        <f t="shared" si="3845"/>
        <v>200</v>
      </c>
      <c r="Z994" s="788">
        <f t="shared" si="3845"/>
        <v>1050</v>
      </c>
      <c r="AA994" s="788">
        <f t="shared" si="3845"/>
        <v>775</v>
      </c>
      <c r="AB994" s="788">
        <f t="shared" si="3845"/>
        <v>970</v>
      </c>
      <c r="AC994" s="788">
        <f t="shared" si="3845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6">SUM(AL784:AL785,AL791:AL798)</f>
        <v>200</v>
      </c>
      <c r="AM994" s="788">
        <f t="shared" si="3846"/>
        <v>250</v>
      </c>
      <c r="AN994" s="788">
        <f t="shared" si="3846"/>
        <v>490</v>
      </c>
      <c r="AO994" s="788">
        <f t="shared" si="3846"/>
        <v>400</v>
      </c>
      <c r="AP994" s="788">
        <f t="shared" si="3846"/>
        <v>0</v>
      </c>
      <c r="AQ994" s="788">
        <f t="shared" si="3846"/>
        <v>750</v>
      </c>
      <c r="AR994" s="788">
        <f t="shared" si="3846"/>
        <v>370</v>
      </c>
      <c r="AS994" s="788">
        <f t="shared" si="3846"/>
        <v>370</v>
      </c>
      <c r="AT994" s="788">
        <f t="shared" si="3846"/>
        <v>1325</v>
      </c>
      <c r="AU994" s="788">
        <f t="shared" si="3846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7">SUM(BD784:BD785,BD791:BD798)</f>
        <v>0</v>
      </c>
      <c r="BE994" s="788">
        <f t="shared" si="3847"/>
        <v>0</v>
      </c>
      <c r="BF994" s="788">
        <f t="shared" si="3847"/>
        <v>0</v>
      </c>
      <c r="BG994" s="788">
        <f t="shared" si="3847"/>
        <v>0</v>
      </c>
      <c r="BH994" s="788">
        <f t="shared" si="3847"/>
        <v>0</v>
      </c>
      <c r="BI994" s="788">
        <f t="shared" si="3847"/>
        <v>0</v>
      </c>
      <c r="BJ994" s="788">
        <f t="shared" si="3847"/>
        <v>0</v>
      </c>
      <c r="BK994" s="788">
        <f t="shared" si="3847"/>
        <v>0</v>
      </c>
      <c r="BL994" s="788">
        <f t="shared" si="3847"/>
        <v>0</v>
      </c>
      <c r="BM994" s="788">
        <f t="shared" si="3847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8">SUM(BV784:BV785,BV791:BV798)</f>
        <v>1050</v>
      </c>
      <c r="BW994" s="788">
        <f t="shared" si="3848"/>
        <v>1400</v>
      </c>
      <c r="BX994" s="788">
        <f t="shared" si="3848"/>
        <v>6350</v>
      </c>
      <c r="BY994" s="788">
        <f t="shared" si="3848"/>
        <v>0</v>
      </c>
      <c r="BZ994" s="588">
        <f t="shared" si="3807"/>
        <v>540</v>
      </c>
      <c r="CA994" s="588">
        <f t="shared" si="3808"/>
        <v>1443.75</v>
      </c>
      <c r="CB994" s="588">
        <f t="shared" si="3809"/>
        <v>403.75</v>
      </c>
      <c r="CC994" s="588">
        <f t="shared" si="3810"/>
        <v>0</v>
      </c>
      <c r="CD994" s="1322">
        <f t="shared" si="3811"/>
        <v>0</v>
      </c>
      <c r="CE994" s="1323">
        <f t="shared" si="3811"/>
        <v>200</v>
      </c>
      <c r="CF994" s="1323">
        <f t="shared" si="3811"/>
        <v>250</v>
      </c>
      <c r="CG994" s="1323">
        <f t="shared" si="3811"/>
        <v>370</v>
      </c>
      <c r="CH994" s="1324">
        <f t="shared" si="3811"/>
        <v>370</v>
      </c>
      <c r="CI994" s="1323">
        <f t="shared" si="3811"/>
        <v>400</v>
      </c>
      <c r="CJ994" s="1323">
        <f t="shared" si="3811"/>
        <v>400</v>
      </c>
      <c r="CK994" s="1323">
        <f t="shared" si="3811"/>
        <v>490</v>
      </c>
      <c r="CL994" s="1323">
        <f t="shared" si="3811"/>
        <v>750</v>
      </c>
      <c r="CM994" s="1322">
        <f t="shared" si="3811"/>
        <v>1325</v>
      </c>
      <c r="CN994" s="1393" t="str">
        <f t="shared" si="3812"/>
        <v/>
      </c>
      <c r="CO994" s="1343" t="str">
        <f t="shared" si="3812"/>
        <v/>
      </c>
      <c r="CP994" s="1344" t="str">
        <f t="shared" si="3812"/>
        <v/>
      </c>
      <c r="CQ994" s="1344" t="str">
        <f t="shared" si="3812"/>
        <v/>
      </c>
      <c r="CR994" s="1344">
        <f t="shared" si="3812"/>
        <v>0</v>
      </c>
      <c r="CS994" s="1344">
        <f t="shared" si="3812"/>
        <v>0</v>
      </c>
      <c r="CT994" s="1344">
        <f t="shared" si="3812"/>
        <v>0</v>
      </c>
      <c r="CU994" s="1345">
        <f t="shared" si="3812"/>
        <v>0</v>
      </c>
      <c r="CV994" s="1345">
        <f t="shared" si="3812"/>
        <v>0</v>
      </c>
      <c r="CW994" s="1345">
        <f t="shared" si="3812"/>
        <v>0</v>
      </c>
      <c r="CX994" s="1344">
        <f t="shared" si="3812"/>
        <v>0</v>
      </c>
      <c r="CY994" s="1344">
        <f t="shared" si="3812"/>
        <v>0</v>
      </c>
      <c r="CZ994" s="1344">
        <f t="shared" si="3812"/>
        <v>0</v>
      </c>
      <c r="DA994" s="1344">
        <f t="shared" si="3812"/>
        <v>0</v>
      </c>
      <c r="DB994" s="1344" t="str">
        <f t="shared" si="3812"/>
        <v/>
      </c>
      <c r="DC994" s="1343" t="str">
        <f t="shared" si="3812"/>
        <v/>
      </c>
      <c r="DD994" s="1393" t="str">
        <f t="shared" si="3813"/>
        <v/>
      </c>
      <c r="DE994" s="644">
        <f t="shared" si="3814"/>
        <v>10</v>
      </c>
      <c r="DF994" s="98">
        <f t="shared" si="3815"/>
        <v>10</v>
      </c>
      <c r="DG994" s="98">
        <f t="shared" si="3816"/>
        <v>10</v>
      </c>
      <c r="DH994" s="98">
        <f t="shared" si="3817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9">SUM(B799,B800)</f>
        <v>4000</v>
      </c>
      <c r="C995" s="788">
        <f t="shared" si="3849"/>
        <v>3550</v>
      </c>
      <c r="D995" s="788">
        <f t="shared" si="3849"/>
        <v>4100</v>
      </c>
      <c r="E995" s="788">
        <f t="shared" si="3849"/>
        <v>2150</v>
      </c>
      <c r="F995" s="788">
        <f t="shared" si="3849"/>
        <v>4250</v>
      </c>
      <c r="G995" s="788">
        <f t="shared" si="3849"/>
        <v>4800</v>
      </c>
      <c r="H995" s="788">
        <f t="shared" si="3849"/>
        <v>2100</v>
      </c>
      <c r="I995" s="788">
        <f t="shared" si="3849"/>
        <v>5050</v>
      </c>
      <c r="J995" s="788">
        <f t="shared" si="3849"/>
        <v>3800</v>
      </c>
      <c r="K995" s="788">
        <f t="shared" si="3849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0">SUM(T799,T800)</f>
        <v>6000</v>
      </c>
      <c r="U995" s="788">
        <f t="shared" si="3850"/>
        <v>6680</v>
      </c>
      <c r="V995" s="788">
        <f t="shared" si="3850"/>
        <v>5100</v>
      </c>
      <c r="W995" s="788">
        <f t="shared" si="3850"/>
        <v>6450</v>
      </c>
      <c r="X995" s="788">
        <f t="shared" si="3850"/>
        <v>7400</v>
      </c>
      <c r="Y995" s="788">
        <f t="shared" si="3850"/>
        <v>1350</v>
      </c>
      <c r="Z995" s="788">
        <f t="shared" si="3850"/>
        <v>1500</v>
      </c>
      <c r="AA995" s="788">
        <f t="shared" si="3850"/>
        <v>730</v>
      </c>
      <c r="AB995" s="788">
        <f t="shared" si="3850"/>
        <v>50</v>
      </c>
      <c r="AC995" s="788">
        <f t="shared" si="3850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1">SUM(AL799,AL800)</f>
        <v>400</v>
      </c>
      <c r="AM995" s="788">
        <f t="shared" si="3851"/>
        <v>3175</v>
      </c>
      <c r="AN995" s="788">
        <f t="shared" si="3851"/>
        <v>700</v>
      </c>
      <c r="AO995" s="788">
        <f t="shared" si="3851"/>
        <v>2100</v>
      </c>
      <c r="AP995" s="788">
        <f t="shared" si="3851"/>
        <v>1600</v>
      </c>
      <c r="AQ995" s="788">
        <f t="shared" si="3851"/>
        <v>1000</v>
      </c>
      <c r="AR995" s="788">
        <f t="shared" si="3851"/>
        <v>500</v>
      </c>
      <c r="AS995" s="788">
        <f t="shared" si="3851"/>
        <v>900</v>
      </c>
      <c r="AT995" s="788">
        <f t="shared" si="3851"/>
        <v>700</v>
      </c>
      <c r="AU995" s="788">
        <f t="shared" si="3851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2">SUM(BD799,BD800)</f>
        <v>0</v>
      </c>
      <c r="BE995" s="788">
        <f t="shared" si="3852"/>
        <v>0</v>
      </c>
      <c r="BF995" s="788">
        <f t="shared" si="3852"/>
        <v>0</v>
      </c>
      <c r="BG995" s="788">
        <f t="shared" si="3852"/>
        <v>0</v>
      </c>
      <c r="BH995" s="788">
        <f t="shared" si="3852"/>
        <v>0</v>
      </c>
      <c r="BI995" s="788">
        <f t="shared" si="3852"/>
        <v>0</v>
      </c>
      <c r="BJ995" s="788">
        <f t="shared" si="3852"/>
        <v>0</v>
      </c>
      <c r="BK995" s="788">
        <f t="shared" si="3852"/>
        <v>0</v>
      </c>
      <c r="BL995" s="788">
        <f t="shared" si="3852"/>
        <v>0</v>
      </c>
      <c r="BM995" s="788">
        <f t="shared" si="3852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3">SUM(BV799,BV800)</f>
        <v>4050</v>
      </c>
      <c r="BW995" s="788">
        <f t="shared" si="3853"/>
        <v>5300</v>
      </c>
      <c r="BX995" s="788">
        <f t="shared" si="3853"/>
        <v>5400</v>
      </c>
      <c r="BY995" s="788">
        <f t="shared" si="3853"/>
        <v>0</v>
      </c>
      <c r="BZ995" s="588">
        <f t="shared" si="3807"/>
        <v>3768.75</v>
      </c>
      <c r="CA995" s="588">
        <f t="shared" si="3808"/>
        <v>3482.5</v>
      </c>
      <c r="CB995" s="588">
        <f t="shared" si="3809"/>
        <v>1231.25</v>
      </c>
      <c r="CC995" s="588">
        <f t="shared" si="3810"/>
        <v>0</v>
      </c>
      <c r="CD995" s="1322">
        <f t="shared" si="3811"/>
        <v>400</v>
      </c>
      <c r="CE995" s="1323">
        <f t="shared" si="3811"/>
        <v>500</v>
      </c>
      <c r="CF995" s="1323">
        <f t="shared" si="3811"/>
        <v>700</v>
      </c>
      <c r="CG995" s="1323">
        <f t="shared" si="3811"/>
        <v>700</v>
      </c>
      <c r="CH995" s="1324">
        <f t="shared" si="3811"/>
        <v>900</v>
      </c>
      <c r="CI995" s="1323">
        <f t="shared" si="3811"/>
        <v>1000</v>
      </c>
      <c r="CJ995" s="1323">
        <f t="shared" si="3811"/>
        <v>1600</v>
      </c>
      <c r="CK995" s="1323">
        <f t="shared" si="3811"/>
        <v>2100</v>
      </c>
      <c r="CL995" s="1323">
        <f t="shared" si="3811"/>
        <v>2350</v>
      </c>
      <c r="CM995" s="1322">
        <f t="shared" si="3811"/>
        <v>3175</v>
      </c>
      <c r="CN995" s="1393" t="str">
        <f t="shared" si="3812"/>
        <v/>
      </c>
      <c r="CO995" s="1343" t="str">
        <f t="shared" si="3812"/>
        <v/>
      </c>
      <c r="CP995" s="1344" t="str">
        <f t="shared" si="3812"/>
        <v/>
      </c>
      <c r="CQ995" s="1344" t="str">
        <f t="shared" si="3812"/>
        <v/>
      </c>
      <c r="CR995" s="1344">
        <f t="shared" si="3812"/>
        <v>0</v>
      </c>
      <c r="CS995" s="1344">
        <f t="shared" si="3812"/>
        <v>0</v>
      </c>
      <c r="CT995" s="1344">
        <f t="shared" si="3812"/>
        <v>0</v>
      </c>
      <c r="CU995" s="1345">
        <f t="shared" si="3812"/>
        <v>0</v>
      </c>
      <c r="CV995" s="1345">
        <f t="shared" si="3812"/>
        <v>0</v>
      </c>
      <c r="CW995" s="1345">
        <f t="shared" si="3812"/>
        <v>0</v>
      </c>
      <c r="CX995" s="1344">
        <f t="shared" si="3812"/>
        <v>0</v>
      </c>
      <c r="CY995" s="1344">
        <f t="shared" si="3812"/>
        <v>0</v>
      </c>
      <c r="CZ995" s="1344">
        <f t="shared" si="3812"/>
        <v>0</v>
      </c>
      <c r="DA995" s="1344">
        <f t="shared" si="3812"/>
        <v>0</v>
      </c>
      <c r="DB995" s="1344" t="str">
        <f t="shared" si="3812"/>
        <v/>
      </c>
      <c r="DC995" s="1343" t="str">
        <f t="shared" si="3812"/>
        <v/>
      </c>
      <c r="DD995" s="1393" t="str">
        <f t="shared" si="3813"/>
        <v/>
      </c>
      <c r="DE995" s="644">
        <f t="shared" si="3814"/>
        <v>10</v>
      </c>
      <c r="DF995" s="98">
        <f t="shared" si="3815"/>
        <v>10</v>
      </c>
      <c r="DG995" s="98">
        <f t="shared" si="3816"/>
        <v>10</v>
      </c>
      <c r="DH995" s="98">
        <f t="shared" si="3817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4">SUM(B801)</f>
        <v>3000</v>
      </c>
      <c r="C996" s="788">
        <f t="shared" si="3854"/>
        <v>3505</v>
      </c>
      <c r="D996" s="788">
        <f t="shared" si="3854"/>
        <v>4400</v>
      </c>
      <c r="E996" s="788">
        <f t="shared" si="3854"/>
        <v>1500</v>
      </c>
      <c r="F996" s="788">
        <f t="shared" si="3854"/>
        <v>4200</v>
      </c>
      <c r="G996" s="788">
        <f t="shared" si="3854"/>
        <v>4500</v>
      </c>
      <c r="H996" s="788">
        <f t="shared" si="3854"/>
        <v>3500</v>
      </c>
      <c r="I996" s="788">
        <f t="shared" si="3854"/>
        <v>4600</v>
      </c>
      <c r="J996" s="788">
        <f t="shared" si="3854"/>
        <v>1800</v>
      </c>
      <c r="K996" s="788">
        <f t="shared" si="3854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5">SUM(T801)</f>
        <v>4000</v>
      </c>
      <c r="U996" s="788">
        <f t="shared" si="3855"/>
        <v>4000</v>
      </c>
      <c r="V996" s="788">
        <f t="shared" si="3855"/>
        <v>5000</v>
      </c>
      <c r="W996" s="788">
        <f t="shared" si="3855"/>
        <v>5600</v>
      </c>
      <c r="X996" s="788">
        <f t="shared" si="3855"/>
        <v>6100</v>
      </c>
      <c r="Y996" s="788">
        <f t="shared" si="3855"/>
        <v>0</v>
      </c>
      <c r="Z996" s="788">
        <f t="shared" si="3855"/>
        <v>0</v>
      </c>
      <c r="AA996" s="788">
        <f t="shared" si="3855"/>
        <v>2000</v>
      </c>
      <c r="AB996" s="788">
        <f t="shared" si="3855"/>
        <v>500</v>
      </c>
      <c r="AC996" s="788">
        <f t="shared" si="3855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6">SUM(AL801)</f>
        <v>1500</v>
      </c>
      <c r="AM996" s="788">
        <f t="shared" si="3856"/>
        <v>0</v>
      </c>
      <c r="AN996" s="788">
        <f t="shared" si="3856"/>
        <v>1700</v>
      </c>
      <c r="AO996" s="788">
        <f t="shared" si="3856"/>
        <v>2000</v>
      </c>
      <c r="AP996" s="788">
        <f t="shared" si="3856"/>
        <v>0</v>
      </c>
      <c r="AQ996" s="788">
        <f t="shared" si="3856"/>
        <v>1000</v>
      </c>
      <c r="AR996" s="788">
        <f t="shared" si="3856"/>
        <v>700</v>
      </c>
      <c r="AS996" s="788">
        <f t="shared" si="3856"/>
        <v>1000</v>
      </c>
      <c r="AT996" s="788">
        <f t="shared" si="3856"/>
        <v>1500</v>
      </c>
      <c r="AU996" s="788">
        <f t="shared" si="3856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7">SUM(BD801)</f>
        <v>0</v>
      </c>
      <c r="BE996" s="788">
        <f t="shared" si="3857"/>
        <v>0</v>
      </c>
      <c r="BF996" s="788">
        <f t="shared" si="3857"/>
        <v>0</v>
      </c>
      <c r="BG996" s="788">
        <f t="shared" si="3857"/>
        <v>0</v>
      </c>
      <c r="BH996" s="788">
        <f t="shared" si="3857"/>
        <v>0</v>
      </c>
      <c r="BI996" s="788">
        <f t="shared" si="3857"/>
        <v>0</v>
      </c>
      <c r="BJ996" s="788">
        <f t="shared" si="3857"/>
        <v>0</v>
      </c>
      <c r="BK996" s="788">
        <f t="shared" si="3857"/>
        <v>0</v>
      </c>
      <c r="BL996" s="788">
        <f t="shared" si="3857"/>
        <v>0</v>
      </c>
      <c r="BM996" s="788">
        <f t="shared" si="3857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8">SUM(BV801)</f>
        <v>3500</v>
      </c>
      <c r="BW996" s="788">
        <f t="shared" si="3858"/>
        <v>4000</v>
      </c>
      <c r="BX996" s="788">
        <f t="shared" si="3858"/>
        <v>4000</v>
      </c>
      <c r="BY996" s="788">
        <f t="shared" si="3858"/>
        <v>0</v>
      </c>
      <c r="BZ996" s="588">
        <f t="shared" si="3807"/>
        <v>3300.625</v>
      </c>
      <c r="CA996" s="588">
        <f t="shared" si="3808"/>
        <v>2637.5</v>
      </c>
      <c r="CB996" s="588">
        <f t="shared" si="3809"/>
        <v>1012.5</v>
      </c>
      <c r="CC996" s="588">
        <f t="shared" si="3810"/>
        <v>0</v>
      </c>
      <c r="CD996" s="1322">
        <f t="shared" si="3811"/>
        <v>0</v>
      </c>
      <c r="CE996" s="1323">
        <f t="shared" si="3811"/>
        <v>0</v>
      </c>
      <c r="CF996" s="1323">
        <f t="shared" si="3811"/>
        <v>700</v>
      </c>
      <c r="CG996" s="1323">
        <f t="shared" si="3811"/>
        <v>700</v>
      </c>
      <c r="CH996" s="1324">
        <f t="shared" si="3811"/>
        <v>1000</v>
      </c>
      <c r="CI996" s="1323">
        <f t="shared" si="3811"/>
        <v>1000</v>
      </c>
      <c r="CJ996" s="1323">
        <f t="shared" si="3811"/>
        <v>1500</v>
      </c>
      <c r="CK996" s="1323">
        <f t="shared" si="3811"/>
        <v>1500</v>
      </c>
      <c r="CL996" s="1323">
        <f t="shared" si="3811"/>
        <v>1700</v>
      </c>
      <c r="CM996" s="1322">
        <f t="shared" si="3811"/>
        <v>2000</v>
      </c>
      <c r="CN996" s="1393" t="str">
        <f t="shared" si="3812"/>
        <v/>
      </c>
      <c r="CO996" s="1343" t="str">
        <f t="shared" si="3812"/>
        <v/>
      </c>
      <c r="CP996" s="1344" t="str">
        <f t="shared" si="3812"/>
        <v/>
      </c>
      <c r="CQ996" s="1344" t="str">
        <f t="shared" si="3812"/>
        <v/>
      </c>
      <c r="CR996" s="1344">
        <f t="shared" si="3812"/>
        <v>0</v>
      </c>
      <c r="CS996" s="1344">
        <f t="shared" si="3812"/>
        <v>0</v>
      </c>
      <c r="CT996" s="1344">
        <f t="shared" si="3812"/>
        <v>0</v>
      </c>
      <c r="CU996" s="1345">
        <f t="shared" si="3812"/>
        <v>0</v>
      </c>
      <c r="CV996" s="1345">
        <f t="shared" si="3812"/>
        <v>0</v>
      </c>
      <c r="CW996" s="1345">
        <f t="shared" si="3812"/>
        <v>0</v>
      </c>
      <c r="CX996" s="1344">
        <f t="shared" si="3812"/>
        <v>0</v>
      </c>
      <c r="CY996" s="1344">
        <f t="shared" si="3812"/>
        <v>0</v>
      </c>
      <c r="CZ996" s="1344">
        <f t="shared" si="3812"/>
        <v>0</v>
      </c>
      <c r="DA996" s="1344">
        <f t="shared" si="3812"/>
        <v>0</v>
      </c>
      <c r="DB996" s="1344" t="str">
        <f t="shared" si="3812"/>
        <v/>
      </c>
      <c r="DC996" s="1343" t="str">
        <f t="shared" si="3812"/>
        <v/>
      </c>
      <c r="DD996" s="1393" t="str">
        <f t="shared" si="3813"/>
        <v/>
      </c>
      <c r="DE996" s="644">
        <f t="shared" si="3814"/>
        <v>10</v>
      </c>
      <c r="DF996" s="98">
        <f t="shared" si="3815"/>
        <v>10</v>
      </c>
      <c r="DG996" s="98">
        <f t="shared" si="3816"/>
        <v>10</v>
      </c>
      <c r="DH996" s="98">
        <f t="shared" si="3817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9">SUM(C804)</f>
        <v>250</v>
      </c>
      <c r="D997" s="788">
        <f t="shared" si="3859"/>
        <v>150</v>
      </c>
      <c r="E997" s="788">
        <f t="shared" si="3859"/>
        <v>0</v>
      </c>
      <c r="F997" s="788">
        <f t="shared" si="3859"/>
        <v>0</v>
      </c>
      <c r="G997" s="788">
        <f t="shared" si="3859"/>
        <v>450</v>
      </c>
      <c r="H997" s="788">
        <f t="shared" si="3859"/>
        <v>300</v>
      </c>
      <c r="I997" s="788">
        <f t="shared" si="3859"/>
        <v>250</v>
      </c>
      <c r="J997" s="788">
        <f t="shared" si="3859"/>
        <v>100</v>
      </c>
      <c r="K997" s="788">
        <f t="shared" si="3859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0">SUM(U804)</f>
        <v>100</v>
      </c>
      <c r="V997" s="788">
        <f t="shared" si="3860"/>
        <v>50</v>
      </c>
      <c r="W997" s="788">
        <f t="shared" si="3860"/>
        <v>350</v>
      </c>
      <c r="X997" s="788">
        <f t="shared" si="3860"/>
        <v>350</v>
      </c>
      <c r="Y997" s="788">
        <f t="shared" si="3860"/>
        <v>0</v>
      </c>
      <c r="Z997" s="788">
        <f t="shared" si="3860"/>
        <v>0</v>
      </c>
      <c r="AA997" s="788">
        <f t="shared" si="3860"/>
        <v>0</v>
      </c>
      <c r="AB997" s="788">
        <f t="shared" si="3860"/>
        <v>0</v>
      </c>
      <c r="AC997" s="788">
        <f t="shared" si="3860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1">SUM(AM804)</f>
        <v>0</v>
      </c>
      <c r="AN997" s="788">
        <f t="shared" si="3861"/>
        <v>0</v>
      </c>
      <c r="AO997" s="788">
        <f t="shared" si="3861"/>
        <v>0</v>
      </c>
      <c r="AP997" s="788">
        <f t="shared" si="3861"/>
        <v>0</v>
      </c>
      <c r="AQ997" s="788">
        <f t="shared" si="3861"/>
        <v>0</v>
      </c>
      <c r="AR997" s="788">
        <f t="shared" si="3861"/>
        <v>0</v>
      </c>
      <c r="AS997" s="788">
        <f t="shared" si="3861"/>
        <v>0</v>
      </c>
      <c r="AT997" s="788">
        <f t="shared" si="3861"/>
        <v>0</v>
      </c>
      <c r="AU997" s="788">
        <f t="shared" si="3861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2">SUM(BE804)</f>
        <v>0</v>
      </c>
      <c r="BF997" s="788">
        <f t="shared" si="3862"/>
        <v>0</v>
      </c>
      <c r="BG997" s="788">
        <f t="shared" si="3862"/>
        <v>0</v>
      </c>
      <c r="BH997" s="788">
        <f t="shared" si="3862"/>
        <v>0</v>
      </c>
      <c r="BI997" s="788">
        <f t="shared" si="3862"/>
        <v>0</v>
      </c>
      <c r="BJ997" s="788">
        <f t="shared" si="3862"/>
        <v>0</v>
      </c>
      <c r="BK997" s="788">
        <f t="shared" si="3862"/>
        <v>0</v>
      </c>
      <c r="BL997" s="788">
        <f t="shared" si="3862"/>
        <v>0</v>
      </c>
      <c r="BM997" s="788">
        <f t="shared" si="3862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3">SUM(BV804)</f>
        <v>150</v>
      </c>
      <c r="BW997" s="788">
        <f t="shared" si="3863"/>
        <v>150</v>
      </c>
      <c r="BX997" s="788">
        <f t="shared" si="3863"/>
        <v>150</v>
      </c>
      <c r="BY997" s="788">
        <f t="shared" si="3863"/>
        <v>0</v>
      </c>
      <c r="BZ997" s="588">
        <f t="shared" si="3807"/>
        <v>156.25</v>
      </c>
      <c r="CA997" s="588">
        <f t="shared" si="3808"/>
        <v>75</v>
      </c>
      <c r="CB997" s="588">
        <f t="shared" si="3809"/>
        <v>0</v>
      </c>
      <c r="CC997" s="588">
        <f t="shared" si="3810"/>
        <v>0</v>
      </c>
      <c r="CD997" s="1322">
        <f t="shared" si="3811"/>
        <v>0</v>
      </c>
      <c r="CE997" s="1323">
        <f t="shared" si="3811"/>
        <v>0</v>
      </c>
      <c r="CF997" s="1323">
        <f t="shared" si="3811"/>
        <v>0</v>
      </c>
      <c r="CG997" s="1323">
        <f t="shared" si="3811"/>
        <v>0</v>
      </c>
      <c r="CH997" s="1324">
        <f t="shared" si="3811"/>
        <v>0</v>
      </c>
      <c r="CI997" s="1323">
        <f t="shared" si="3811"/>
        <v>0</v>
      </c>
      <c r="CJ997" s="1323">
        <f t="shared" si="3811"/>
        <v>0</v>
      </c>
      <c r="CK997" s="1323">
        <f t="shared" si="3811"/>
        <v>0</v>
      </c>
      <c r="CL997" s="1323">
        <f t="shared" si="3811"/>
        <v>0</v>
      </c>
      <c r="CM997" s="1322">
        <f t="shared" si="3811"/>
        <v>75</v>
      </c>
      <c r="CN997" s="1393" t="str">
        <f t="shared" si="3812"/>
        <v/>
      </c>
      <c r="CO997" s="1343" t="str">
        <f t="shared" si="3812"/>
        <v/>
      </c>
      <c r="CP997" s="1344" t="str">
        <f t="shared" si="3812"/>
        <v/>
      </c>
      <c r="CQ997" s="1344" t="str">
        <f t="shared" si="3812"/>
        <v/>
      </c>
      <c r="CR997" s="1344">
        <f t="shared" si="3812"/>
        <v>0</v>
      </c>
      <c r="CS997" s="1344">
        <f t="shared" si="3812"/>
        <v>0</v>
      </c>
      <c r="CT997" s="1344">
        <f t="shared" si="3812"/>
        <v>0</v>
      </c>
      <c r="CU997" s="1345">
        <f t="shared" si="3812"/>
        <v>0</v>
      </c>
      <c r="CV997" s="1345">
        <f t="shared" si="3812"/>
        <v>0</v>
      </c>
      <c r="CW997" s="1345">
        <f t="shared" si="3812"/>
        <v>0</v>
      </c>
      <c r="CX997" s="1344">
        <f t="shared" si="3812"/>
        <v>0</v>
      </c>
      <c r="CY997" s="1344">
        <f t="shared" si="3812"/>
        <v>0</v>
      </c>
      <c r="CZ997" s="1344">
        <f t="shared" si="3812"/>
        <v>0</v>
      </c>
      <c r="DA997" s="1344">
        <f t="shared" si="3812"/>
        <v>0</v>
      </c>
      <c r="DB997" s="1344" t="str">
        <f t="shared" si="3812"/>
        <v/>
      </c>
      <c r="DC997" s="1343" t="str">
        <f t="shared" si="3812"/>
        <v/>
      </c>
      <c r="DD997" s="1393" t="str">
        <f t="shared" si="3813"/>
        <v/>
      </c>
      <c r="DE997" s="644">
        <f t="shared" si="3814"/>
        <v>10</v>
      </c>
      <c r="DF997" s="98">
        <f t="shared" si="3815"/>
        <v>10</v>
      </c>
      <c r="DG997" s="98">
        <f t="shared" si="3816"/>
        <v>10</v>
      </c>
      <c r="DH997" s="98">
        <f t="shared" si="3817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64">SUM(C802,C803)</f>
        <v>1260</v>
      </c>
      <c r="D998" s="788">
        <f t="shared" si="3864"/>
        <v>1300</v>
      </c>
      <c r="E998" s="788">
        <f t="shared" si="3864"/>
        <v>700</v>
      </c>
      <c r="F998" s="788">
        <f t="shared" si="3864"/>
        <v>1050</v>
      </c>
      <c r="G998" s="788">
        <f t="shared" si="3864"/>
        <v>1770</v>
      </c>
      <c r="H998" s="788">
        <f t="shared" si="3864"/>
        <v>1400</v>
      </c>
      <c r="I998" s="788">
        <f t="shared" si="3864"/>
        <v>840</v>
      </c>
      <c r="J998" s="788">
        <f t="shared" si="3864"/>
        <v>850</v>
      </c>
      <c r="K998" s="788">
        <f t="shared" si="3864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5">SUM(U802,U803)</f>
        <v>1450</v>
      </c>
      <c r="V998" s="788">
        <f t="shared" si="3865"/>
        <v>1150</v>
      </c>
      <c r="W998" s="788">
        <f t="shared" si="3865"/>
        <v>1440</v>
      </c>
      <c r="X998" s="788">
        <f t="shared" si="3865"/>
        <v>1800</v>
      </c>
      <c r="Y998" s="788">
        <f t="shared" si="3865"/>
        <v>300</v>
      </c>
      <c r="Z998" s="788">
        <f t="shared" si="3865"/>
        <v>384</v>
      </c>
      <c r="AA998" s="788">
        <f t="shared" si="3865"/>
        <v>660</v>
      </c>
      <c r="AB998" s="788">
        <f t="shared" si="3865"/>
        <v>720</v>
      </c>
      <c r="AC998" s="788">
        <f t="shared" si="3865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6">SUM(AM802,AM803)</f>
        <v>400</v>
      </c>
      <c r="AN998" s="788">
        <f t="shared" si="3866"/>
        <v>344</v>
      </c>
      <c r="AO998" s="788">
        <f t="shared" si="3866"/>
        <v>1800</v>
      </c>
      <c r="AP998" s="788">
        <f t="shared" si="3866"/>
        <v>450</v>
      </c>
      <c r="AQ998" s="788">
        <f t="shared" si="3866"/>
        <v>1280</v>
      </c>
      <c r="AR998" s="788">
        <f t="shared" si="3866"/>
        <v>1200</v>
      </c>
      <c r="AS998" s="788">
        <f t="shared" si="3866"/>
        <v>800</v>
      </c>
      <c r="AT998" s="788">
        <f t="shared" si="3866"/>
        <v>2000</v>
      </c>
      <c r="AU998" s="788">
        <f t="shared" si="3866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7">SUM(BE802,BE803)</f>
        <v>0</v>
      </c>
      <c r="BF998" s="788">
        <f t="shared" si="3867"/>
        <v>0</v>
      </c>
      <c r="BG998" s="788">
        <f t="shared" si="3867"/>
        <v>0</v>
      </c>
      <c r="BH998" s="788">
        <f t="shared" si="3867"/>
        <v>0</v>
      </c>
      <c r="BI998" s="788">
        <f t="shared" si="3867"/>
        <v>0</v>
      </c>
      <c r="BJ998" s="788">
        <f t="shared" si="3867"/>
        <v>0</v>
      </c>
      <c r="BK998" s="788">
        <f t="shared" si="3867"/>
        <v>0</v>
      </c>
      <c r="BL998" s="788">
        <f t="shared" si="3867"/>
        <v>0</v>
      </c>
      <c r="BM998" s="788">
        <f t="shared" si="3867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8">SUM(BV802,BV803)</f>
        <v>1143</v>
      </c>
      <c r="BW998" s="788">
        <f t="shared" si="3868"/>
        <v>1232</v>
      </c>
      <c r="BX998" s="788">
        <f t="shared" si="3868"/>
        <v>5621</v>
      </c>
      <c r="BY998" s="788">
        <f t="shared" si="3868"/>
        <v>0</v>
      </c>
      <c r="BZ998" s="588">
        <f t="shared" si="3807"/>
        <v>1107.25</v>
      </c>
      <c r="CA998" s="588">
        <f t="shared" si="3808"/>
        <v>968.25</v>
      </c>
      <c r="CB998" s="588">
        <f t="shared" si="3809"/>
        <v>1006.25</v>
      </c>
      <c r="CC998" s="588">
        <f t="shared" si="3810"/>
        <v>0</v>
      </c>
      <c r="CD998" s="1322">
        <f t="shared" si="3811"/>
        <v>244</v>
      </c>
      <c r="CE998" s="1323">
        <f t="shared" si="3811"/>
        <v>344</v>
      </c>
      <c r="CF998" s="1323">
        <f t="shared" si="3811"/>
        <v>400</v>
      </c>
      <c r="CG998" s="1323">
        <f t="shared" si="3811"/>
        <v>450</v>
      </c>
      <c r="CH998" s="1324">
        <f t="shared" si="3811"/>
        <v>800</v>
      </c>
      <c r="CI998" s="1323">
        <f t="shared" si="3811"/>
        <v>1200</v>
      </c>
      <c r="CJ998" s="1323">
        <f t="shared" si="3811"/>
        <v>1280</v>
      </c>
      <c r="CK998" s="1323">
        <f t="shared" si="3811"/>
        <v>1776</v>
      </c>
      <c r="CL998" s="1323">
        <f t="shared" si="3811"/>
        <v>1800</v>
      </c>
      <c r="CM998" s="1322">
        <f t="shared" si="3811"/>
        <v>2000</v>
      </c>
      <c r="CN998" s="1393" t="str">
        <f t="shared" si="3812"/>
        <v/>
      </c>
      <c r="CO998" s="1343" t="str">
        <f t="shared" si="3812"/>
        <v/>
      </c>
      <c r="CP998" s="1344" t="str">
        <f t="shared" si="3812"/>
        <v/>
      </c>
      <c r="CQ998" s="1344" t="str">
        <f t="shared" si="3812"/>
        <v/>
      </c>
      <c r="CR998" s="1344">
        <f t="shared" si="3812"/>
        <v>0</v>
      </c>
      <c r="CS998" s="1344">
        <f t="shared" si="3812"/>
        <v>0</v>
      </c>
      <c r="CT998" s="1344">
        <f t="shared" si="3812"/>
        <v>0</v>
      </c>
      <c r="CU998" s="1345">
        <f t="shared" si="3812"/>
        <v>0</v>
      </c>
      <c r="CV998" s="1345">
        <f t="shared" si="3812"/>
        <v>0</v>
      </c>
      <c r="CW998" s="1345">
        <f t="shared" si="3812"/>
        <v>0</v>
      </c>
      <c r="CX998" s="1344">
        <f t="shared" si="3812"/>
        <v>0</v>
      </c>
      <c r="CY998" s="1344">
        <f t="shared" si="3812"/>
        <v>0</v>
      </c>
      <c r="CZ998" s="1344">
        <f t="shared" si="3812"/>
        <v>0</v>
      </c>
      <c r="DA998" s="1344">
        <f t="shared" si="3812"/>
        <v>0</v>
      </c>
      <c r="DB998" s="1344" t="str">
        <f t="shared" si="3812"/>
        <v/>
      </c>
      <c r="DC998" s="1343" t="str">
        <f t="shared" si="3812"/>
        <v/>
      </c>
      <c r="DD998" s="1393" t="str">
        <f t="shared" si="3813"/>
        <v/>
      </c>
      <c r="DE998" s="644">
        <f t="shared" si="3814"/>
        <v>10</v>
      </c>
      <c r="DF998" s="98">
        <f t="shared" si="3815"/>
        <v>10</v>
      </c>
      <c r="DG998" s="98">
        <f t="shared" si="3816"/>
        <v>10</v>
      </c>
      <c r="DH998" s="98">
        <f t="shared" si="3817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9">SUM(C805,C809:C810)</f>
        <v>150</v>
      </c>
      <c r="D999" s="788">
        <f t="shared" si="3869"/>
        <v>500</v>
      </c>
      <c r="E999" s="788">
        <f t="shared" si="3869"/>
        <v>0</v>
      </c>
      <c r="F999" s="788">
        <f t="shared" si="3869"/>
        <v>200</v>
      </c>
      <c r="G999" s="788">
        <f t="shared" si="3869"/>
        <v>550</v>
      </c>
      <c r="H999" s="788">
        <f t="shared" si="3869"/>
        <v>600</v>
      </c>
      <c r="I999" s="788">
        <f t="shared" si="3869"/>
        <v>400</v>
      </c>
      <c r="J999" s="788">
        <f t="shared" si="3869"/>
        <v>350</v>
      </c>
      <c r="K999" s="788">
        <f t="shared" si="3869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0">SUM(U805,U809:U810)</f>
        <v>550</v>
      </c>
      <c r="V999" s="788">
        <f t="shared" si="3870"/>
        <v>800</v>
      </c>
      <c r="W999" s="788">
        <f t="shared" si="3870"/>
        <v>960</v>
      </c>
      <c r="X999" s="788">
        <f t="shared" si="3870"/>
        <v>770</v>
      </c>
      <c r="Y999" s="788">
        <f t="shared" si="3870"/>
        <v>0</v>
      </c>
      <c r="Z999" s="788">
        <f t="shared" si="3870"/>
        <v>0</v>
      </c>
      <c r="AA999" s="788">
        <f t="shared" si="3870"/>
        <v>0</v>
      </c>
      <c r="AB999" s="788">
        <f t="shared" si="3870"/>
        <v>0</v>
      </c>
      <c r="AC999" s="788">
        <f t="shared" si="3870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1">SUM(AM805,AM809:AM810)</f>
        <v>0</v>
      </c>
      <c r="AN999" s="788">
        <f t="shared" si="3871"/>
        <v>0</v>
      </c>
      <c r="AO999" s="788">
        <f t="shared" si="3871"/>
        <v>0</v>
      </c>
      <c r="AP999" s="788">
        <f t="shared" si="3871"/>
        <v>0</v>
      </c>
      <c r="AQ999" s="788">
        <f t="shared" si="3871"/>
        <v>0</v>
      </c>
      <c r="AR999" s="788">
        <f t="shared" si="3871"/>
        <v>0</v>
      </c>
      <c r="AS999" s="788">
        <f t="shared" si="3871"/>
        <v>0</v>
      </c>
      <c r="AT999" s="788">
        <f t="shared" si="3871"/>
        <v>0</v>
      </c>
      <c r="AU999" s="788">
        <f t="shared" si="3871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2">SUM(BE805,BE809:BE810)</f>
        <v>0</v>
      </c>
      <c r="BF999" s="788">
        <f t="shared" si="3872"/>
        <v>0</v>
      </c>
      <c r="BG999" s="788">
        <f t="shared" si="3872"/>
        <v>0</v>
      </c>
      <c r="BH999" s="788">
        <f t="shared" si="3872"/>
        <v>0</v>
      </c>
      <c r="BI999" s="788">
        <f t="shared" si="3872"/>
        <v>0</v>
      </c>
      <c r="BJ999" s="788">
        <f t="shared" si="3872"/>
        <v>0</v>
      </c>
      <c r="BK999" s="788">
        <f t="shared" si="3872"/>
        <v>0</v>
      </c>
      <c r="BL999" s="788">
        <f t="shared" si="3872"/>
        <v>0</v>
      </c>
      <c r="BM999" s="788">
        <f t="shared" si="3872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3">SUM(BW805,BW809:BW810)</f>
        <v>12800</v>
      </c>
      <c r="BX999" s="788">
        <f t="shared" si="3873"/>
        <v>19000</v>
      </c>
      <c r="BY999" s="788">
        <f t="shared" si="3873"/>
        <v>0</v>
      </c>
      <c r="BZ999" s="588">
        <f t="shared" si="3807"/>
        <v>293.75</v>
      </c>
      <c r="CA999" s="588">
        <f t="shared" si="3808"/>
        <v>385</v>
      </c>
      <c r="CB999" s="588">
        <f t="shared" si="3809"/>
        <v>0</v>
      </c>
      <c r="CC999" s="588">
        <f t="shared" si="3810"/>
        <v>0</v>
      </c>
      <c r="CD999" s="1322">
        <f t="shared" si="3811"/>
        <v>0</v>
      </c>
      <c r="CE999" s="1323">
        <f t="shared" si="3811"/>
        <v>0</v>
      </c>
      <c r="CF999" s="1323">
        <f t="shared" si="3811"/>
        <v>0</v>
      </c>
      <c r="CG999" s="1323">
        <f t="shared" si="3811"/>
        <v>0</v>
      </c>
      <c r="CH999" s="1324">
        <f t="shared" si="3811"/>
        <v>0</v>
      </c>
      <c r="CI999" s="1323">
        <f t="shared" si="3811"/>
        <v>0</v>
      </c>
      <c r="CJ999" s="1323">
        <f t="shared" si="3811"/>
        <v>0</v>
      </c>
      <c r="CK999" s="1323">
        <f t="shared" si="3811"/>
        <v>0</v>
      </c>
      <c r="CL999" s="1323">
        <f t="shared" si="3811"/>
        <v>0</v>
      </c>
      <c r="CM999" s="1322">
        <f t="shared" si="3811"/>
        <v>0</v>
      </c>
      <c r="CN999" s="1393" t="str">
        <f t="shared" si="3812"/>
        <v/>
      </c>
      <c r="CO999" s="1343" t="str">
        <f t="shared" si="3812"/>
        <v/>
      </c>
      <c r="CP999" s="1344" t="str">
        <f t="shared" si="3812"/>
        <v/>
      </c>
      <c r="CQ999" s="1344" t="str">
        <f t="shared" si="3812"/>
        <v/>
      </c>
      <c r="CR999" s="1344">
        <f t="shared" si="3812"/>
        <v>0</v>
      </c>
      <c r="CS999" s="1344">
        <f t="shared" si="3812"/>
        <v>0</v>
      </c>
      <c r="CT999" s="1344">
        <f t="shared" si="3812"/>
        <v>0</v>
      </c>
      <c r="CU999" s="1345">
        <f t="shared" si="3812"/>
        <v>0</v>
      </c>
      <c r="CV999" s="1345">
        <f t="shared" si="3812"/>
        <v>0</v>
      </c>
      <c r="CW999" s="1345">
        <f t="shared" si="3812"/>
        <v>0</v>
      </c>
      <c r="CX999" s="1344">
        <f t="shared" si="3812"/>
        <v>0</v>
      </c>
      <c r="CY999" s="1344">
        <f t="shared" si="3812"/>
        <v>0</v>
      </c>
      <c r="CZ999" s="1344">
        <f t="shared" si="3812"/>
        <v>0</v>
      </c>
      <c r="DA999" s="1344">
        <f t="shared" si="3812"/>
        <v>0</v>
      </c>
      <c r="DB999" s="1344" t="str">
        <f t="shared" si="3812"/>
        <v/>
      </c>
      <c r="DC999" s="1343" t="str">
        <f t="shared" si="3812"/>
        <v/>
      </c>
      <c r="DD999" s="1393" t="str">
        <f t="shared" si="3813"/>
        <v/>
      </c>
      <c r="DE999" s="644">
        <f t="shared" si="3814"/>
        <v>10</v>
      </c>
      <c r="DF999" s="98">
        <f t="shared" si="3815"/>
        <v>10</v>
      </c>
      <c r="DG999" s="98">
        <f t="shared" si="3816"/>
        <v>10</v>
      </c>
      <c r="DH999" s="98">
        <f t="shared" si="3817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74">SUM(C807)</f>
        <v>0</v>
      </c>
      <c r="D1000" s="788">
        <f t="shared" si="3874"/>
        <v>0</v>
      </c>
      <c r="E1000" s="788">
        <f t="shared" si="3874"/>
        <v>0</v>
      </c>
      <c r="F1000" s="788">
        <f t="shared" si="3874"/>
        <v>0</v>
      </c>
      <c r="G1000" s="788">
        <f t="shared" si="3874"/>
        <v>0</v>
      </c>
      <c r="H1000" s="788">
        <f t="shared" si="3874"/>
        <v>0</v>
      </c>
      <c r="I1000" s="788">
        <f t="shared" si="3874"/>
        <v>0</v>
      </c>
      <c r="J1000" s="788">
        <f t="shared" si="3874"/>
        <v>0</v>
      </c>
      <c r="K1000" s="788">
        <f t="shared" si="3874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5">SUM(U807)</f>
        <v>0</v>
      </c>
      <c r="V1000" s="788">
        <f t="shared" si="3875"/>
        <v>0</v>
      </c>
      <c r="W1000" s="788">
        <f t="shared" si="3875"/>
        <v>0</v>
      </c>
      <c r="X1000" s="788">
        <f t="shared" si="3875"/>
        <v>0</v>
      </c>
      <c r="Y1000" s="788">
        <f t="shared" si="3875"/>
        <v>0</v>
      </c>
      <c r="Z1000" s="788">
        <f t="shared" si="3875"/>
        <v>0</v>
      </c>
      <c r="AA1000" s="788">
        <f t="shared" si="3875"/>
        <v>0</v>
      </c>
      <c r="AB1000" s="788">
        <f t="shared" si="3875"/>
        <v>0</v>
      </c>
      <c r="AC1000" s="788">
        <f t="shared" si="3875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6">SUM(AM807)</f>
        <v>0</v>
      </c>
      <c r="AN1000" s="788">
        <f t="shared" si="3876"/>
        <v>0</v>
      </c>
      <c r="AO1000" s="788">
        <f t="shared" si="3876"/>
        <v>0</v>
      </c>
      <c r="AP1000" s="788">
        <f t="shared" si="3876"/>
        <v>0</v>
      </c>
      <c r="AQ1000" s="788">
        <f t="shared" si="3876"/>
        <v>0</v>
      </c>
      <c r="AR1000" s="788">
        <f t="shared" si="3876"/>
        <v>0</v>
      </c>
      <c r="AS1000" s="788">
        <f t="shared" si="3876"/>
        <v>0</v>
      </c>
      <c r="AT1000" s="788">
        <f t="shared" si="3876"/>
        <v>0</v>
      </c>
      <c r="AU1000" s="788">
        <f t="shared" si="3876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7">SUM(BE807)</f>
        <v>0</v>
      </c>
      <c r="BF1000" s="788">
        <f t="shared" si="3877"/>
        <v>0</v>
      </c>
      <c r="BG1000" s="788">
        <f t="shared" si="3877"/>
        <v>0</v>
      </c>
      <c r="BH1000" s="788">
        <f t="shared" si="3877"/>
        <v>0</v>
      </c>
      <c r="BI1000" s="788">
        <f t="shared" si="3877"/>
        <v>0</v>
      </c>
      <c r="BJ1000" s="788">
        <f t="shared" si="3877"/>
        <v>0</v>
      </c>
      <c r="BK1000" s="788">
        <f t="shared" si="3877"/>
        <v>0</v>
      </c>
      <c r="BL1000" s="788">
        <f t="shared" si="3877"/>
        <v>0</v>
      </c>
      <c r="BM1000" s="788">
        <f t="shared" si="3877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8">SUM(BV807)</f>
        <v>0</v>
      </c>
      <c r="BW1000" s="788">
        <f t="shared" si="3878"/>
        <v>0</v>
      </c>
      <c r="BX1000" s="788">
        <f t="shared" si="3878"/>
        <v>0</v>
      </c>
      <c r="BY1000" s="788">
        <f t="shared" si="3878"/>
        <v>0</v>
      </c>
      <c r="BZ1000" s="588">
        <f t="shared" si="3807"/>
        <v>0</v>
      </c>
      <c r="CA1000" s="588">
        <f t="shared" si="3808"/>
        <v>0</v>
      </c>
      <c r="CB1000" s="588">
        <f t="shared" si="3809"/>
        <v>0</v>
      </c>
      <c r="CC1000" s="588">
        <f t="shared" si="3810"/>
        <v>0</v>
      </c>
      <c r="CD1000" s="1322">
        <f t="shared" si="3811"/>
        <v>0</v>
      </c>
      <c r="CE1000" s="1323">
        <f t="shared" si="3811"/>
        <v>0</v>
      </c>
      <c r="CF1000" s="1323">
        <f t="shared" si="3811"/>
        <v>0</v>
      </c>
      <c r="CG1000" s="1323">
        <f t="shared" si="3811"/>
        <v>0</v>
      </c>
      <c r="CH1000" s="1324">
        <f t="shared" si="3811"/>
        <v>0</v>
      </c>
      <c r="CI1000" s="1323">
        <f t="shared" si="3811"/>
        <v>0</v>
      </c>
      <c r="CJ1000" s="1323">
        <f t="shared" si="3811"/>
        <v>0</v>
      </c>
      <c r="CK1000" s="1323">
        <f t="shared" si="3811"/>
        <v>0</v>
      </c>
      <c r="CL1000" s="1323">
        <f t="shared" si="3811"/>
        <v>0</v>
      </c>
      <c r="CM1000" s="1322">
        <f t="shared" si="3811"/>
        <v>0</v>
      </c>
      <c r="CN1000" s="1393" t="str">
        <f t="shared" si="3812"/>
        <v/>
      </c>
      <c r="CO1000" s="1343" t="str">
        <f t="shared" si="3812"/>
        <v/>
      </c>
      <c r="CP1000" s="1344" t="str">
        <f t="shared" si="3812"/>
        <v/>
      </c>
      <c r="CQ1000" s="1344" t="str">
        <f t="shared" si="3812"/>
        <v/>
      </c>
      <c r="CR1000" s="1344">
        <f t="shared" si="3812"/>
        <v>0</v>
      </c>
      <c r="CS1000" s="1344">
        <f t="shared" si="3812"/>
        <v>0</v>
      </c>
      <c r="CT1000" s="1344">
        <f t="shared" si="3812"/>
        <v>0</v>
      </c>
      <c r="CU1000" s="1345">
        <f t="shared" si="3812"/>
        <v>0</v>
      </c>
      <c r="CV1000" s="1345">
        <f t="shared" si="3812"/>
        <v>0</v>
      </c>
      <c r="CW1000" s="1345">
        <f t="shared" si="3812"/>
        <v>0</v>
      </c>
      <c r="CX1000" s="1344">
        <f t="shared" si="3812"/>
        <v>0</v>
      </c>
      <c r="CY1000" s="1344">
        <f t="shared" si="3812"/>
        <v>0</v>
      </c>
      <c r="CZ1000" s="1344">
        <f t="shared" si="3812"/>
        <v>0</v>
      </c>
      <c r="DA1000" s="1344">
        <f t="shared" si="3812"/>
        <v>0</v>
      </c>
      <c r="DB1000" s="1344" t="str">
        <f t="shared" si="3812"/>
        <v/>
      </c>
      <c r="DC1000" s="1343" t="str">
        <f t="shared" si="3812"/>
        <v/>
      </c>
      <c r="DD1000" s="1393" t="str">
        <f t="shared" si="3813"/>
        <v/>
      </c>
      <c r="DE1000" s="644">
        <f t="shared" si="3814"/>
        <v>10</v>
      </c>
      <c r="DF1000" s="98">
        <f t="shared" si="3815"/>
        <v>10</v>
      </c>
      <c r="DG1000" s="98">
        <f t="shared" si="3816"/>
        <v>10</v>
      </c>
      <c r="DH1000" s="98">
        <f t="shared" si="3817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79">SUM(C808)</f>
        <v>0</v>
      </c>
      <c r="D1001" s="788">
        <f t="shared" si="3879"/>
        <v>0</v>
      </c>
      <c r="E1001" s="788">
        <f t="shared" si="3879"/>
        <v>0</v>
      </c>
      <c r="F1001" s="788">
        <f t="shared" si="3879"/>
        <v>0</v>
      </c>
      <c r="G1001" s="788">
        <f t="shared" si="3879"/>
        <v>0</v>
      </c>
      <c r="H1001" s="788">
        <f t="shared" si="3879"/>
        <v>0</v>
      </c>
      <c r="I1001" s="788">
        <f t="shared" si="3879"/>
        <v>0</v>
      </c>
      <c r="J1001" s="788">
        <f t="shared" si="3879"/>
        <v>0</v>
      </c>
      <c r="K1001" s="788">
        <f t="shared" si="3879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0">SUM(U808)</f>
        <v>0</v>
      </c>
      <c r="V1001" s="788">
        <f t="shared" si="3880"/>
        <v>0</v>
      </c>
      <c r="W1001" s="788">
        <f t="shared" si="3880"/>
        <v>0</v>
      </c>
      <c r="X1001" s="788">
        <f t="shared" si="3880"/>
        <v>0</v>
      </c>
      <c r="Y1001" s="788">
        <f t="shared" si="3880"/>
        <v>0</v>
      </c>
      <c r="Z1001" s="788">
        <f t="shared" si="3880"/>
        <v>0</v>
      </c>
      <c r="AA1001" s="788">
        <f t="shared" si="3880"/>
        <v>0</v>
      </c>
      <c r="AB1001" s="788">
        <f t="shared" si="3880"/>
        <v>0</v>
      </c>
      <c r="AC1001" s="788">
        <f t="shared" si="3880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1">SUM(AM808)</f>
        <v>0</v>
      </c>
      <c r="AN1001" s="788">
        <f t="shared" si="3881"/>
        <v>0</v>
      </c>
      <c r="AO1001" s="788">
        <f t="shared" si="3881"/>
        <v>0</v>
      </c>
      <c r="AP1001" s="788">
        <f t="shared" si="3881"/>
        <v>0</v>
      </c>
      <c r="AQ1001" s="788">
        <f t="shared" si="3881"/>
        <v>0</v>
      </c>
      <c r="AR1001" s="788">
        <f t="shared" si="3881"/>
        <v>0</v>
      </c>
      <c r="AS1001" s="788">
        <f t="shared" si="3881"/>
        <v>0</v>
      </c>
      <c r="AT1001" s="788">
        <f t="shared" si="3881"/>
        <v>0</v>
      </c>
      <c r="AU1001" s="788">
        <f t="shared" si="3881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2">SUM(BE808)</f>
        <v>0</v>
      </c>
      <c r="BF1001" s="788">
        <f t="shared" si="3882"/>
        <v>0</v>
      </c>
      <c r="BG1001" s="788">
        <f t="shared" si="3882"/>
        <v>0</v>
      </c>
      <c r="BH1001" s="788">
        <f t="shared" si="3882"/>
        <v>0</v>
      </c>
      <c r="BI1001" s="788">
        <f t="shared" si="3882"/>
        <v>0</v>
      </c>
      <c r="BJ1001" s="788">
        <f t="shared" si="3882"/>
        <v>0</v>
      </c>
      <c r="BK1001" s="788">
        <f t="shared" si="3882"/>
        <v>0</v>
      </c>
      <c r="BL1001" s="788">
        <f t="shared" si="3882"/>
        <v>0</v>
      </c>
      <c r="BM1001" s="788">
        <f t="shared" si="3882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3">SUM(BV808)</f>
        <v>0</v>
      </c>
      <c r="BW1001" s="788">
        <f t="shared" si="3883"/>
        <v>0</v>
      </c>
      <c r="BX1001" s="788">
        <f t="shared" si="3883"/>
        <v>0</v>
      </c>
      <c r="BY1001" s="788">
        <f t="shared" si="3883"/>
        <v>0</v>
      </c>
      <c r="BZ1001" s="588">
        <f t="shared" si="3807"/>
        <v>0</v>
      </c>
      <c r="CA1001" s="588">
        <f t="shared" si="3808"/>
        <v>0</v>
      </c>
      <c r="CB1001" s="588">
        <f t="shared" si="3809"/>
        <v>0</v>
      </c>
      <c r="CC1001" s="588">
        <f t="shared" si="3810"/>
        <v>0</v>
      </c>
      <c r="CD1001" s="1322">
        <f t="shared" si="3811"/>
        <v>0</v>
      </c>
      <c r="CE1001" s="1323">
        <f t="shared" si="3811"/>
        <v>0</v>
      </c>
      <c r="CF1001" s="1323">
        <f t="shared" si="3811"/>
        <v>0</v>
      </c>
      <c r="CG1001" s="1323">
        <f t="shared" si="3811"/>
        <v>0</v>
      </c>
      <c r="CH1001" s="1324">
        <f t="shared" si="3811"/>
        <v>0</v>
      </c>
      <c r="CI1001" s="1323">
        <f t="shared" si="3811"/>
        <v>0</v>
      </c>
      <c r="CJ1001" s="1323">
        <f t="shared" si="3811"/>
        <v>0</v>
      </c>
      <c r="CK1001" s="1323">
        <f t="shared" si="3811"/>
        <v>0</v>
      </c>
      <c r="CL1001" s="1323">
        <f t="shared" si="3811"/>
        <v>0</v>
      </c>
      <c r="CM1001" s="1322">
        <f t="shared" si="3811"/>
        <v>0</v>
      </c>
      <c r="CN1001" s="1393" t="str">
        <f t="shared" si="3812"/>
        <v/>
      </c>
      <c r="CO1001" s="1343" t="str">
        <f t="shared" si="3812"/>
        <v/>
      </c>
      <c r="CP1001" s="1344" t="str">
        <f t="shared" si="3812"/>
        <v/>
      </c>
      <c r="CQ1001" s="1344" t="str">
        <f t="shared" si="3812"/>
        <v/>
      </c>
      <c r="CR1001" s="1344">
        <f t="shared" si="3812"/>
        <v>0</v>
      </c>
      <c r="CS1001" s="1344">
        <f t="shared" si="3812"/>
        <v>0</v>
      </c>
      <c r="CT1001" s="1344">
        <f t="shared" si="3812"/>
        <v>0</v>
      </c>
      <c r="CU1001" s="1345">
        <f t="shared" si="3812"/>
        <v>0</v>
      </c>
      <c r="CV1001" s="1345">
        <f t="shared" si="3812"/>
        <v>0</v>
      </c>
      <c r="CW1001" s="1345">
        <f t="shared" si="3812"/>
        <v>0</v>
      </c>
      <c r="CX1001" s="1344">
        <f t="shared" si="3812"/>
        <v>0</v>
      </c>
      <c r="CY1001" s="1344">
        <f t="shared" si="3812"/>
        <v>0</v>
      </c>
      <c r="CZ1001" s="1344">
        <f t="shared" si="3812"/>
        <v>0</v>
      </c>
      <c r="DA1001" s="1344">
        <f t="shared" si="3812"/>
        <v>0</v>
      </c>
      <c r="DB1001" s="1344" t="str">
        <f t="shared" si="3812"/>
        <v/>
      </c>
      <c r="DC1001" s="1343" t="str">
        <f t="shared" si="3812"/>
        <v/>
      </c>
      <c r="DD1001" s="1393" t="str">
        <f t="shared" si="3813"/>
        <v/>
      </c>
      <c r="DE1001" s="644">
        <f t="shared" si="3814"/>
        <v>10</v>
      </c>
      <c r="DF1001" s="98">
        <f t="shared" si="3815"/>
        <v>10</v>
      </c>
      <c r="DG1001" s="98">
        <f t="shared" si="3816"/>
        <v>10</v>
      </c>
      <c r="DH1001" s="98">
        <f t="shared" si="3817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4">B985-SUM(B988:B999)</f>
        <v>-280</v>
      </c>
      <c r="C1002" s="788">
        <f t="shared" si="3884"/>
        <v>-379</v>
      </c>
      <c r="D1002" s="788">
        <f t="shared" si="3884"/>
        <v>-521</v>
      </c>
      <c r="E1002" s="788">
        <f t="shared" si="3884"/>
        <v>-507.47000000000116</v>
      </c>
      <c r="F1002" s="788">
        <f t="shared" si="3884"/>
        <v>224.91999999999825</v>
      </c>
      <c r="G1002" s="788">
        <f t="shared" si="3884"/>
        <v>-543.20000000000073</v>
      </c>
      <c r="H1002" s="788">
        <f t="shared" si="3884"/>
        <v>-211</v>
      </c>
      <c r="I1002" s="788">
        <f t="shared" si="3884"/>
        <v>-273</v>
      </c>
      <c r="J1002" s="788">
        <f t="shared" si="3884"/>
        <v>-561</v>
      </c>
      <c r="K1002" s="788">
        <f t="shared" si="3884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5">T985-SUM(T988:T999)</f>
        <v>1065.4559999999983</v>
      </c>
      <c r="U1002" s="788">
        <f t="shared" si="3885"/>
        <v>1331.7999999999993</v>
      </c>
      <c r="V1002" s="788">
        <f t="shared" si="3885"/>
        <v>890.51200000000244</v>
      </c>
      <c r="W1002" s="788">
        <f t="shared" si="3885"/>
        <v>1105.5999999999985</v>
      </c>
      <c r="X1002" s="788">
        <f t="shared" si="3885"/>
        <v>8947.2000000000007</v>
      </c>
      <c r="Y1002" s="788">
        <f t="shared" si="3885"/>
        <v>31663.4</v>
      </c>
      <c r="Z1002" s="788">
        <f t="shared" si="3885"/>
        <v>78583.399999999994</v>
      </c>
      <c r="AA1002" s="788">
        <f t="shared" si="3885"/>
        <v>43454.2</v>
      </c>
      <c r="AB1002" s="788">
        <f t="shared" si="3885"/>
        <v>42486.400000000001</v>
      </c>
      <c r="AC1002" s="788">
        <f t="shared" si="3885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6">AL985-SUM(AL988:AL999)</f>
        <v>134903.72</v>
      </c>
      <c r="AM1002" s="788">
        <f t="shared" si="3886"/>
        <v>72122.399999999994</v>
      </c>
      <c r="AN1002" s="788">
        <f t="shared" si="3886"/>
        <v>38142.9</v>
      </c>
      <c r="AO1002" s="788">
        <f t="shared" si="3886"/>
        <v>68035</v>
      </c>
      <c r="AP1002" s="788">
        <f t="shared" si="3886"/>
        <v>94228.24</v>
      </c>
      <c r="AQ1002" s="788">
        <f t="shared" si="3886"/>
        <v>36482.392</v>
      </c>
      <c r="AR1002" s="788">
        <f t="shared" si="3886"/>
        <v>56086.8</v>
      </c>
      <c r="AS1002" s="788">
        <f t="shared" si="3886"/>
        <v>97616</v>
      </c>
      <c r="AT1002" s="788">
        <f t="shared" si="3886"/>
        <v>61121</v>
      </c>
      <c r="AU1002" s="788">
        <f t="shared" si="3886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7">BD985-SUM(BD988:BD999)</f>
        <v>0</v>
      </c>
      <c r="BE1002" s="788">
        <f t="shared" si="3887"/>
        <v>0</v>
      </c>
      <c r="BF1002" s="788">
        <f t="shared" si="3887"/>
        <v>0</v>
      </c>
      <c r="BG1002" s="788">
        <f t="shared" si="3887"/>
        <v>0</v>
      </c>
      <c r="BH1002" s="788">
        <f t="shared" si="3887"/>
        <v>0</v>
      </c>
      <c r="BI1002" s="788">
        <f t="shared" si="3887"/>
        <v>0</v>
      </c>
      <c r="BJ1002" s="788">
        <f t="shared" si="3887"/>
        <v>0</v>
      </c>
      <c r="BK1002" s="788">
        <f t="shared" si="3887"/>
        <v>0</v>
      </c>
      <c r="BL1002" s="788">
        <f t="shared" si="3887"/>
        <v>0</v>
      </c>
      <c r="BM1002" s="788">
        <f t="shared" si="3887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8">BV985-SUM(BV988:BV999)</f>
        <v>4581</v>
      </c>
      <c r="BW1002" s="788">
        <f t="shared" si="3888"/>
        <v>6330</v>
      </c>
      <c r="BX1002" s="788">
        <f t="shared" si="3888"/>
        <v>23248</v>
      </c>
      <c r="BY1002" s="788">
        <f t="shared" si="3888"/>
        <v>0</v>
      </c>
      <c r="BZ1002" s="588">
        <f t="shared" si="3807"/>
        <v>-377.70875000000024</v>
      </c>
      <c r="CA1002" s="588">
        <f t="shared" si="3808"/>
        <v>21959.506999999994</v>
      </c>
      <c r="CB1002" s="588">
        <f t="shared" si="3809"/>
        <v>67775.184500000003</v>
      </c>
      <c r="CC1002" s="588">
        <f t="shared" si="3810"/>
        <v>0</v>
      </c>
      <c r="CD1002" s="1322">
        <f t="shared" si="3811"/>
        <v>36482.392</v>
      </c>
      <c r="CE1002" s="1323">
        <f t="shared" si="3811"/>
        <v>38142.9</v>
      </c>
      <c r="CF1002" s="1323">
        <f t="shared" si="3811"/>
        <v>54849.135999999999</v>
      </c>
      <c r="CG1002" s="1323">
        <f t="shared" si="3811"/>
        <v>56086.8</v>
      </c>
      <c r="CH1002" s="1324">
        <f t="shared" si="3811"/>
        <v>61121</v>
      </c>
      <c r="CI1002" s="1323">
        <f t="shared" si="3811"/>
        <v>68035</v>
      </c>
      <c r="CJ1002" s="1323">
        <f t="shared" si="3811"/>
        <v>72122.399999999994</v>
      </c>
      <c r="CK1002" s="1323">
        <f t="shared" si="3811"/>
        <v>94228.24</v>
      </c>
      <c r="CL1002" s="1323">
        <f t="shared" si="3811"/>
        <v>97616</v>
      </c>
      <c r="CM1002" s="1322">
        <f t="shared" si="3811"/>
        <v>134903.72</v>
      </c>
      <c r="CN1002" s="1393" t="str">
        <f t="shared" si="3812"/>
        <v/>
      </c>
      <c r="CO1002" s="1343" t="str">
        <f t="shared" si="3812"/>
        <v/>
      </c>
      <c r="CP1002" s="1344" t="str">
        <f t="shared" si="3812"/>
        <v/>
      </c>
      <c r="CQ1002" s="1344" t="str">
        <f t="shared" si="3812"/>
        <v/>
      </c>
      <c r="CR1002" s="1344">
        <f t="shared" si="3812"/>
        <v>0</v>
      </c>
      <c r="CS1002" s="1344">
        <f t="shared" si="3812"/>
        <v>0</v>
      </c>
      <c r="CT1002" s="1344">
        <f t="shared" si="3812"/>
        <v>0</v>
      </c>
      <c r="CU1002" s="1345">
        <f t="shared" si="3812"/>
        <v>0</v>
      </c>
      <c r="CV1002" s="1345">
        <f t="shared" si="3812"/>
        <v>0</v>
      </c>
      <c r="CW1002" s="1345">
        <f t="shared" si="3812"/>
        <v>0</v>
      </c>
      <c r="CX1002" s="1344">
        <f t="shared" si="3812"/>
        <v>0</v>
      </c>
      <c r="CY1002" s="1344">
        <f t="shared" si="3812"/>
        <v>0</v>
      </c>
      <c r="CZ1002" s="1344">
        <f t="shared" si="3812"/>
        <v>0</v>
      </c>
      <c r="DA1002" s="1344">
        <f t="shared" si="3812"/>
        <v>0</v>
      </c>
      <c r="DB1002" s="1344" t="str">
        <f t="shared" si="3812"/>
        <v/>
      </c>
      <c r="DC1002" s="1343" t="str">
        <f t="shared" si="3812"/>
        <v/>
      </c>
      <c r="DD1002" s="1393" t="str">
        <f t="shared" si="3813"/>
        <v/>
      </c>
      <c r="DE1002" s="644">
        <f t="shared" si="3814"/>
        <v>10</v>
      </c>
      <c r="DF1002" s="98">
        <f t="shared" si="3815"/>
        <v>10</v>
      </c>
      <c r="DG1002" s="98">
        <f t="shared" si="3816"/>
        <v>10</v>
      </c>
      <c r="DH1002" s="98">
        <f t="shared" si="3817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9">SUM(B988:B1003)</f>
        <v>17120</v>
      </c>
      <c r="C1004" s="788">
        <f t="shared" si="3889"/>
        <v>18825</v>
      </c>
      <c r="D1004" s="788">
        <f t="shared" si="3889"/>
        <v>19096</v>
      </c>
      <c r="E1004" s="788">
        <f t="shared" si="3889"/>
        <v>11050</v>
      </c>
      <c r="F1004" s="788">
        <f t="shared" si="3889"/>
        <v>16930</v>
      </c>
      <c r="G1004" s="788">
        <f t="shared" si="3889"/>
        <v>20700</v>
      </c>
      <c r="H1004" s="788">
        <f t="shared" si="3889"/>
        <v>17265</v>
      </c>
      <c r="I1004" s="788">
        <f t="shared" si="3889"/>
        <v>19800</v>
      </c>
      <c r="J1004" s="788">
        <f t="shared" si="3889"/>
        <v>15375</v>
      </c>
      <c r="K1004" s="788">
        <f t="shared" si="3889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0">SUM(T988:T1003)</f>
        <v>24430</v>
      </c>
      <c r="U1004" s="788">
        <f t="shared" si="3890"/>
        <v>26600</v>
      </c>
      <c r="V1004" s="788">
        <f t="shared" si="3890"/>
        <v>25770</v>
      </c>
      <c r="W1004" s="788">
        <f t="shared" si="3890"/>
        <v>23482</v>
      </c>
      <c r="X1004" s="788">
        <f t="shared" si="3890"/>
        <v>32990</v>
      </c>
      <c r="Y1004" s="788">
        <f t="shared" si="3890"/>
        <v>39035</v>
      </c>
      <c r="Z1004" s="788">
        <f t="shared" si="3890"/>
        <v>87570</v>
      </c>
      <c r="AA1004" s="788">
        <f t="shared" si="3890"/>
        <v>53278</v>
      </c>
      <c r="AB1004" s="788">
        <f t="shared" si="3890"/>
        <v>50040</v>
      </c>
      <c r="AC1004" s="788">
        <f t="shared" si="3890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1">SUM(AL988:AL1003)</f>
        <v>144680</v>
      </c>
      <c r="AM1004" s="788">
        <f t="shared" si="3891"/>
        <v>91561.2</v>
      </c>
      <c r="AN1004" s="788">
        <f t="shared" si="3891"/>
        <v>49800</v>
      </c>
      <c r="AO1004" s="788">
        <f t="shared" si="3891"/>
        <v>90640</v>
      </c>
      <c r="AP1004" s="788">
        <f t="shared" si="3891"/>
        <v>108562</v>
      </c>
      <c r="AQ1004" s="788">
        <f t="shared" si="3891"/>
        <v>51120</v>
      </c>
      <c r="AR1004" s="788">
        <f t="shared" si="3891"/>
        <v>66840</v>
      </c>
      <c r="AS1004" s="788">
        <f t="shared" si="3891"/>
        <v>109738</v>
      </c>
      <c r="AT1004" s="788">
        <f t="shared" si="3891"/>
        <v>74290</v>
      </c>
      <c r="AU1004" s="788">
        <f t="shared" si="3891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2">SUM(BD988:BD1003)</f>
        <v>0</v>
      </c>
      <c r="BE1004" s="788">
        <f t="shared" si="3892"/>
        <v>0</v>
      </c>
      <c r="BF1004" s="788">
        <f t="shared" si="3892"/>
        <v>0</v>
      </c>
      <c r="BG1004" s="788">
        <f t="shared" si="3892"/>
        <v>0</v>
      </c>
      <c r="BH1004" s="788">
        <f t="shared" si="3892"/>
        <v>0</v>
      </c>
      <c r="BI1004" s="788">
        <f t="shared" si="3892"/>
        <v>0</v>
      </c>
      <c r="BJ1004" s="788">
        <f t="shared" si="3892"/>
        <v>0</v>
      </c>
      <c r="BK1004" s="788">
        <f t="shared" si="3892"/>
        <v>0</v>
      </c>
      <c r="BL1004" s="788">
        <f t="shared" si="3892"/>
        <v>0</v>
      </c>
      <c r="BM1004" s="788">
        <f t="shared" si="3892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8" t="s">
        <v>51</v>
      </c>
      <c r="DR4" s="1588"/>
      <c r="DS4" s="1588"/>
      <c r="DT4" s="1588"/>
      <c r="DU4" s="1588"/>
      <c r="DV4" s="1588"/>
      <c r="DW4" s="1588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589" t="s">
        <v>48</v>
      </c>
      <c r="CE5" s="158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90" t="s">
        <v>49</v>
      </c>
      <c r="CT5" s="1590"/>
      <c r="CU5" s="1586" t="s">
        <v>48</v>
      </c>
      <c r="CV5" s="1586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7" t="s">
        <v>49</v>
      </c>
      <c r="DK5" s="1587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696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696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721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9" t="s">
        <v>48</v>
      </c>
      <c r="CE6" s="1589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90" t="s">
        <v>49</v>
      </c>
      <c r="CT6" s="1590"/>
      <c r="CU6" s="1586" t="s">
        <v>48</v>
      </c>
      <c r="CV6" s="1586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7" t="s">
        <v>49</v>
      </c>
      <c r="DK6" s="1587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40" activePane="bottomRight" state="frozen"/>
      <selection pane="topRight" activeCell="B1" sqref="B1"/>
      <selection pane="bottomLeft" activeCell="A8" sqref="A8"/>
      <selection pane="bottomRight" activeCell="C1065" sqref="C1065:K1068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5" width="8.5" style="440" customWidth="1"/>
    <col min="16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721</v>
      </c>
      <c r="K1" s="1579">
        <f>Data!$K$1</f>
        <v>4.1867999999999999</v>
      </c>
      <c r="L1" s="1025"/>
      <c r="M1" s="1398" t="s">
        <v>696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1.1861715790762317</v>
      </c>
      <c r="D10" s="1047">
        <f>SUM(D11:D19)</f>
        <v>1.3442072782512009</v>
      </c>
      <c r="E10" s="1047">
        <f>SUM(E11:E19)</f>
        <v>1.4664825592294204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0.12278806326190275</v>
      </c>
      <c r="N10" s="1047">
        <f>SUM(N11:N19)</f>
        <v>5.0723553766261413E-2</v>
      </c>
      <c r="O10" s="1047">
        <f>SUM(O11:O19)</f>
        <v>-6.9331524258111482E-2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674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675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676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677</v>
      </c>
      <c r="B17" s="41"/>
      <c r="C17" s="534">
        <f>SUM(C865:C885,C887:C888)</f>
        <v>0.20205350809464506</v>
      </c>
      <c r="D17" s="534">
        <f t="shared" ref="D17:F17" si="2">SUM(D865:D885,D887:D888)</f>
        <v>0.28652271948941477</v>
      </c>
      <c r="E17" s="534">
        <f t="shared" si="2"/>
        <v>0.31071485144991995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2.2914073631795144E-2</v>
      </c>
      <c r="N17" s="534">
        <f t="shared" ref="N17:P17" si="3">SUM(N865:N885,N887:N888)</f>
        <v>-6.155513776297445E-2</v>
      </c>
      <c r="O17" s="534">
        <f t="shared" si="3"/>
        <v>-8.5747269723479722E-2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657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658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1103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77" t="str">
        <f>IF(H178="","",H178*C179*2350*$K$1/$P$1/365/H$46)</f>
        <v/>
      </c>
      <c r="I180" s="1577" t="str">
        <f t="shared" ref="I180:K180" si="24">IF(I178="","",I178*D179*2350*$K$1/$P$1/365/I$46)</f>
        <v/>
      </c>
      <c r="J180" s="1577" t="str">
        <f t="shared" si="24"/>
        <v/>
      </c>
      <c r="K180" s="1577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78"/>
      <c r="I182" s="1578"/>
      <c r="J182" s="1578"/>
      <c r="K182" s="1578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77" t="str">
        <f>IF(H181="","",H181*C182*1450*$K$1/$P$1/365/H$46)</f>
        <v/>
      </c>
      <c r="I183" s="1577" t="str">
        <f t="shared" ref="I183:K183" si="26">IF(I181="","",I181*D182*1450*$K$1/$P$1/365/I$46)</f>
        <v/>
      </c>
      <c r="J183" s="1577" t="str">
        <f t="shared" si="26"/>
        <v/>
      </c>
      <c r="K183" s="1577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76">
        <f>IF(H$46=0,"",H503*H504*H507)</f>
        <v>248.61410326609661</v>
      </c>
      <c r="I508" s="1576">
        <f t="shared" ref="I508:K508" si="37">IF(I$46=0,"",I503*I504*I507)</f>
        <v>248.61410326609661</v>
      </c>
      <c r="J508" s="1576">
        <f t="shared" si="37"/>
        <v>217.53734035783452</v>
      </c>
      <c r="K508" s="1576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76">
        <f>IF(H$46=0,"",H509*H510*H513)</f>
        <v>121.24751850882899</v>
      </c>
      <c r="I514" s="1576">
        <f t="shared" ref="I514" si="38">IF(I$46=0,"",I509*I510*I513)</f>
        <v>121.24751850882899</v>
      </c>
      <c r="J514" s="1576">
        <f t="shared" ref="J514" si="39">IF(J$46=0,"",J509*J510*J513)</f>
        <v>106.09157869522535</v>
      </c>
      <c r="K514" s="1576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76">
        <f>IF(H$46=0,"",H515*H516*H519)</f>
        <v>330.43773237836928</v>
      </c>
      <c r="I520" s="1576">
        <f t="shared" ref="I520" si="41">IF(I$46=0,"",I515*I516*I519)</f>
        <v>330.43773237836928</v>
      </c>
      <c r="J520" s="1576">
        <f t="shared" ref="J520" si="42">IF(J$46=0,"",J515*J516*J519)</f>
        <v>289.13301583107312</v>
      </c>
      <c r="K520" s="1576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76">
        <f>IF(H$46=0,"",H521*H522*H525)</f>
        <v>354.86669048933851</v>
      </c>
      <c r="I526" s="1576">
        <f t="shared" ref="I526" si="44">IF(I$46=0,"",I521*I522*I525)</f>
        <v>354.86669048933851</v>
      </c>
      <c r="J526" s="1576">
        <f t="shared" ref="J526" si="45">IF(J$46=0,"",J521*J522*J525)</f>
        <v>310.5083541781712</v>
      </c>
      <c r="K526" s="1576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76">
        <f>IF(H$46=0,"",H528*H531)</f>
        <v>567.74356946530645</v>
      </c>
      <c r="I532" s="1576">
        <f t="shared" ref="I532:K532" si="49">IF(I$46=0,"",I528*I531)</f>
        <v>567.74356946530645</v>
      </c>
      <c r="J532" s="1576">
        <f t="shared" si="49"/>
        <v>496.7756232821431</v>
      </c>
      <c r="K532" s="1576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6091.7939999999999</v>
      </c>
      <c r="D535" s="1106">
        <f>IF(Data!BW535="","",Data!BW535)</f>
        <v>6091.7939999999999</v>
      </c>
      <c r="E535" s="1106">
        <f>IF(Data!BX535="","",Data!BX535)</f>
        <v>6091.7939999999999</v>
      </c>
      <c r="F535" s="1106">
        <f>IF(Data!BY535="","",Data!BY535)</f>
        <v>6091.7939999999999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4.4148398499003989E-2</v>
      </c>
      <c r="I536" s="1382">
        <f>IF(I$46=0,"",I534*SUM($D535)/I$46/365/$P$1)</f>
        <v>4.4148398499003989E-2</v>
      </c>
      <c r="J536" s="1382">
        <f>IF(J$46=0,"",J534*SUM($D535)/J$46/365/$P$1)</f>
        <v>4.4148398499003989E-2</v>
      </c>
      <c r="K536" s="1382" t="str">
        <f>IF(K$46=0,"",K534*SUM($D535)/K$46/365/$P$1)</f>
        <v/>
      </c>
      <c r="L536" s="1083"/>
      <c r="M536" s="1131">
        <f>IF(SUM(H536)=SUM(C536),"",SUM(H536)-SUM(C536))</f>
        <v>4.4148398499003989E-2</v>
      </c>
      <c r="N536" s="1131">
        <f>IF(SUM(I536)=SUM(D536),"",SUM(I536)-SUM(D536))</f>
        <v>4.4148398499003989E-2</v>
      </c>
      <c r="O536" s="1131">
        <f>IF(SUM(J536)=SUM(E536),"",SUM(J536)-SUM(E536))</f>
        <v>4.4148398499003989E-2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76">
        <f>IF(H$46=0,"",H534*H537)</f>
        <v>5876.0429953937992</v>
      </c>
      <c r="I538" s="1576">
        <f t="shared" ref="I538" si="52">IF(I$46=0,"",I534*I537)</f>
        <v>5876.0429953937992</v>
      </c>
      <c r="J538" s="1576">
        <f t="shared" ref="J538" si="53">IF(J$46=0,"",J534*J537)</f>
        <v>5141.5376209695751</v>
      </c>
      <c r="K538" s="1576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76">
        <f>IF(H$46=0,"",H539*H540*H543)</f>
        <v>1040.5487554799347</v>
      </c>
      <c r="I544" s="1576">
        <f t="shared" ref="I544" si="55">IF(I$46=0,"",I539*I540*I543)</f>
        <v>1040.5487554799347</v>
      </c>
      <c r="J544" s="1576">
        <f t="shared" ref="J544" si="56">IF(J$46=0,"",J539*J540*J543)</f>
        <v>910.48016104494286</v>
      </c>
      <c r="K544" s="1576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76">
        <f>IF(H$46=0,"",H546*H549)</f>
        <v>484.15407439688414</v>
      </c>
      <c r="I550" s="1576">
        <f t="shared" ref="I550" si="60">IF(I$46=0,"",I546*I549)</f>
        <v>484.15407439688414</v>
      </c>
      <c r="J550" s="1576">
        <f t="shared" ref="J550" si="61">IF(J$46=0,"",J546*J549)</f>
        <v>423.63481509727359</v>
      </c>
      <c r="K550" s="1576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5024.16</v>
      </c>
      <c r="D553" s="1106">
        <f>IF(Data!BW553="","",Data!BW553)</f>
        <v>5024.16</v>
      </c>
      <c r="E553" s="1106">
        <f>IF(Data!BX553="","",Data!BX553)</f>
        <v>5024.16</v>
      </c>
      <c r="F553" s="1106">
        <f>IF(Data!BY553="","",Data!BY553)</f>
        <v>5024.16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3.9104607721046077E-4</v>
      </c>
      <c r="D554" s="1382">
        <f t="shared" ref="D554:F554" si="63">IF(SUM(D552)=0,"",D552*D553/D$46/365/$P$1)</f>
        <v>2.9328455790784552E-3</v>
      </c>
      <c r="E554" s="1382">
        <f t="shared" si="63"/>
        <v>6.7036470378936128E-3</v>
      </c>
      <c r="F554" s="1382" t="str">
        <f t="shared" si="63"/>
        <v/>
      </c>
      <c r="G554" s="1083"/>
      <c r="H554" s="1593">
        <f>IF(H$46=0,"",H552*SUM($D553)/H$46/365/$P$1)</f>
        <v>2.6622034204529369E-3</v>
      </c>
      <c r="I554" s="1593">
        <f>IF(I$46=0,"",I552*SUM($D553)/I$46/365/$P$1)</f>
        <v>2.6622034204529369E-3</v>
      </c>
      <c r="J554" s="1593">
        <f>IF(J$46=0,"",J552*SUM($D553)/J$46/365/$P$1)</f>
        <v>2.6622034204529361E-3</v>
      </c>
      <c r="K554" s="1382" t="str">
        <f>IF(K$46=0,"",K552*SUM($D553)/K$46/365/$P$1)</f>
        <v/>
      </c>
      <c r="L554" s="1083"/>
      <c r="M554" s="1131">
        <f>IF(SUM(H554)=SUM(C554),"",SUM(H554)-SUM(C554))</f>
        <v>2.2711573432424763E-3</v>
      </c>
      <c r="N554" s="1131">
        <f>IF(SUM(I554)=SUM(D554),"",SUM(I554)-SUM(D554))</f>
        <v>-2.7064215862551829E-4</v>
      </c>
      <c r="O554" s="1131">
        <f>IF(SUM(J554)=SUM(E554),"",SUM(J554)-SUM(E554))</f>
        <v>-4.0414436174406772E-3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76">
        <f>IF(H$46=0,"",H552*H555)</f>
        <v>313.16349780163239</v>
      </c>
      <c r="I556" s="1576">
        <f t="shared" ref="I556" si="65">IF(I$46=0,"",I552*I555)</f>
        <v>313.16349780163239</v>
      </c>
      <c r="J556" s="1576">
        <f t="shared" ref="J556" si="66">IF(J$46=0,"",J552*J555)</f>
        <v>274.0180605764283</v>
      </c>
      <c r="K556" s="1576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3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3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76">
        <f>IF(H$46=0,"",H558*H561)</f>
        <v>219.2004425596337</v>
      </c>
      <c r="I562" s="1576">
        <f t="shared" ref="I562" si="70">IF(I$46=0,"",I558*I561)</f>
        <v>219.2004425596337</v>
      </c>
      <c r="J562" s="1576">
        <f t="shared" ref="J562" si="71">IF(J$46=0,"",J558*J561)</f>
        <v>191.80038723967948</v>
      </c>
      <c r="K562" s="1576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3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3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3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3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3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3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76">
        <f>IF(H$46=0,"",H564*H567)</f>
        <v>130.06935902291664</v>
      </c>
      <c r="I568" s="1576">
        <f t="shared" ref="I568" si="75">IF(I$46=0,"",I564*I567)</f>
        <v>130.06935902291664</v>
      </c>
      <c r="J568" s="1576">
        <f t="shared" ref="J568" si="76">IF(J$46=0,"",J564*J567)</f>
        <v>113.81068914505207</v>
      </c>
      <c r="K568" s="1576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3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3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3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3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3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3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76">
        <f>IF(H$46=0,"",H570*H573)</f>
        <v>201.91738862798098</v>
      </c>
      <c r="I574" s="1576">
        <f t="shared" ref="I574" si="80">IF(I$46=0,"",I570*I573)</f>
        <v>201.91738862798098</v>
      </c>
      <c r="J574" s="1576">
        <f t="shared" ref="J574" si="81">IF(J$46=0,"",J570*J573)</f>
        <v>176.67771504948334</v>
      </c>
      <c r="K574" s="1576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3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  <c r="W575" s="1594"/>
    </row>
    <row r="576" spans="1:23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3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  <c r="W577" s="1594"/>
    </row>
    <row r="578" spans="1:23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3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3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76">
        <f>IF(H$46=0,"",H575*H576*H579)</f>
        <v>372.04996216741381</v>
      </c>
      <c r="I580" s="1576">
        <f t="shared" ref="I580" si="83">IF(I$46=0,"",I575*I576*I579)</f>
        <v>372.04996216741381</v>
      </c>
      <c r="J580" s="1576">
        <f t="shared" ref="J580" si="84">IF(J$46=0,"",J575*J576*J579)</f>
        <v>325.54371689648701</v>
      </c>
      <c r="K580" s="1576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3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3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3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3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3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3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76">
        <f>IF(H$46=0,"",H581*H582*H585)</f>
        <v>2426.5631636641283</v>
      </c>
      <c r="I586" s="1576">
        <f t="shared" ref="I586" si="86">IF(I$46=0,"",I581*I582*I585)</f>
        <v>2426.5631636641283</v>
      </c>
      <c r="J586" s="1576">
        <f t="shared" ref="J586" si="87">IF(J$46=0,"",J581*J582*J585)</f>
        <v>2123.2427682061125</v>
      </c>
      <c r="K586" s="1576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3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3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3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3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593">
        <f>IF(H$46=0,"",H587*H588*SUM($D589)/H$46/365/$P$1)</f>
        <v>1.8469185559062884E-3</v>
      </c>
      <c r="I590" s="1593">
        <f>IF(I$46=0,"",I587*I588*SUM($D589)/I$46/365/$P$1)</f>
        <v>1.8469185559062884E-3</v>
      </c>
      <c r="J590" s="1593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3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3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76">
        <f>IF(H$46=0,"",H587*H588*H591)</f>
        <v>294.14601587189753</v>
      </c>
      <c r="I592" s="1576">
        <f t="shared" ref="I592" si="89">IF(I$46=0,"",I587*I588*I591)</f>
        <v>294.14601587189753</v>
      </c>
      <c r="J592" s="1576">
        <f t="shared" ref="J592" si="90">IF(J$46=0,"",J587*J588*J591)</f>
        <v>257.37776388791036</v>
      </c>
      <c r="K592" s="1576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76">
        <f>IF(H$46=0,"",H601*H604)</f>
        <v>222.70034164028613</v>
      </c>
      <c r="I605" s="1576">
        <f t="shared" ref="I605" si="92">IF(I$46=0,"",I601*I604)</f>
        <v>222.70034164028613</v>
      </c>
      <c r="J605" s="1576">
        <f t="shared" ref="J605" si="93">IF(J$46=0,"",J601*J604)</f>
        <v>194.86279893525037</v>
      </c>
      <c r="K605" s="1576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76">
        <f>IF(H$46=0,"",H607*H610)</f>
        <v>258.0366454594058</v>
      </c>
      <c r="I611" s="1576">
        <f t="shared" ref="I611" si="95">IF(I$46=0,"",I607*I610)</f>
        <v>258.0366454594058</v>
      </c>
      <c r="J611" s="1576">
        <f t="shared" ref="J611" si="96">IF(J$46=0,"",J607*J610)</f>
        <v>225.78206477698006</v>
      </c>
      <c r="K611" s="1576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>
        <f>IF(OR(H$46=0,H619=""),"",H619*SUM($D620)/H$46/365/$P$1)</f>
        <v>8.4622877826154574E-3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76">
        <f>IF(H$46=0,"",H619*H622)</f>
        <v>1585.0412406798598</v>
      </c>
      <c r="I623" s="1576">
        <f t="shared" ref="I623" si="101">IF(I$46=0,"",I619*I622)</f>
        <v>1585.0412406798598</v>
      </c>
      <c r="J623" s="1576">
        <f t="shared" ref="J623" si="102">IF(J$46=0,"",J619*J622)</f>
        <v>1386.9110855948772</v>
      </c>
      <c r="K623" s="1576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661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4.4148398499003989E-2</v>
      </c>
      <c r="I870" s="1114">
        <f t="shared" ref="I870:K870" si="169">SUM(I$536)</f>
        <v>4.4148398499003989E-2</v>
      </c>
      <c r="J870" s="1114">
        <f t="shared" si="169"/>
        <v>4.4148398499003989E-2</v>
      </c>
      <c r="K870" s="1114">
        <f t="shared" si="169"/>
        <v>0</v>
      </c>
      <c r="L870" s="939"/>
      <c r="M870" s="1114">
        <f>SUM(M$536)</f>
        <v>4.4148398499003989E-2</v>
      </c>
      <c r="N870" s="1114">
        <f t="shared" ref="N870:P870" si="170">SUM(N$536)</f>
        <v>4.4148398499003989E-2</v>
      </c>
      <c r="O870" s="1114">
        <f t="shared" si="170"/>
        <v>4.4148398499003989E-2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3.9104607721046077E-4</v>
      </c>
      <c r="D873" s="1114">
        <f t="shared" ref="D873:F873" si="177">SUM(D$554)</f>
        <v>2.9328455790784552E-3</v>
      </c>
      <c r="E873" s="1114">
        <f t="shared" si="177"/>
        <v>6.7036470378936128E-3</v>
      </c>
      <c r="F873" s="1114">
        <f t="shared" si="177"/>
        <v>0</v>
      </c>
      <c r="G873" s="939"/>
      <c r="H873" s="1114">
        <f>SUM(H$554)</f>
        <v>2.6622034204529369E-3</v>
      </c>
      <c r="I873" s="1114">
        <f t="shared" ref="I873:K873" si="178">SUM(I$554)</f>
        <v>2.6622034204529369E-3</v>
      </c>
      <c r="J873" s="1114">
        <f t="shared" si="178"/>
        <v>2.6622034204529361E-3</v>
      </c>
      <c r="K873" s="1114">
        <f t="shared" si="178"/>
        <v>0</v>
      </c>
      <c r="L873" s="939"/>
      <c r="M873" s="1114">
        <f>SUM(M$554)</f>
        <v>2.2711573432424763E-3</v>
      </c>
      <c r="N873" s="1114">
        <f t="shared" ref="N873:P873" si="179">SUM(N$554)</f>
        <v>-2.7064215862551829E-4</v>
      </c>
      <c r="O873" s="1114">
        <f t="shared" si="179"/>
        <v>-4.0414436174406772E-3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534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1.1861715790762317</v>
      </c>
      <c r="D900" s="1114">
        <f>SUM($D$820:$D$899)</f>
        <v>1.3442072782512007</v>
      </c>
      <c r="E900" s="1114">
        <f>SUM($E$820:$E$899)</f>
        <v>1.4664825592294199</v>
      </c>
      <c r="F900" s="1114">
        <f>SUM($F$820:$F$899)</f>
        <v>0</v>
      </c>
      <c r="G900" s="939"/>
      <c r="H900" s="1114">
        <f>SUM($H$820:$H$899)</f>
        <v>0.49755626955081922</v>
      </c>
      <c r="I900" s="1114">
        <f>SUM($I$820:$I$899)</f>
        <v>0.53448813832416908</v>
      </c>
      <c r="J900" s="1114">
        <f>SUM($J$820:$J$899)</f>
        <v>0.48565607919323156</v>
      </c>
      <c r="K900" s="1114">
        <f>SUM($K$820:$K$899)</f>
        <v>0</v>
      </c>
      <c r="L900" s="939"/>
      <c r="M900" s="1114">
        <f>SUM($M$820:$M$899)</f>
        <v>0.12278806326190272</v>
      </c>
      <c r="N900" s="1114">
        <f>SUM($N$820:$N$899)</f>
        <v>5.0723553766261441E-2</v>
      </c>
      <c r="O900" s="1114">
        <f>SUM($O$820:$O$899)</f>
        <v>-6.933152425811151E-2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661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659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662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684</v>
      </c>
      <c r="B989" s="1186"/>
      <c r="C989" s="788">
        <f>SUM(C508,C514,C520,C526,C532,C538,C544,C550,C556,C562,C568,C574,C580,C586,C592,C605,C611,C623,C772:C773)</f>
        <v>1882</v>
      </c>
      <c r="D989" s="788">
        <f>SUM(D508,D514,D520,D526,D532,D538,D544,D550,D556,D562,D568,D574,D580,D586,D592,D605,D611,D623,D772:D773)</f>
        <v>2957</v>
      </c>
      <c r="E989" s="788">
        <f t="shared" ref="E989:F989" si="229">SUM(E508,E514,E520,E526,E532,E538,E544,E550,E556,E562,E568,E574,E580,E586,E592,E605,E611,E623,E772:E773)</f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685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686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1103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687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688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664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680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681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682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683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mix</v>
      </c>
      <c r="D1037" s="831"/>
      <c r="E1037" s="286" t="s">
        <v>1104</v>
      </c>
      <c r="F1037" s="831"/>
      <c r="G1037" s="831"/>
      <c r="H1037" s="1217" t="str">
        <f>E1037</f>
        <v>mix</v>
      </c>
      <c r="I1037" s="830"/>
      <c r="J1037" s="1218" t="str">
        <f>E1037</f>
        <v>mix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527</v>
      </c>
      <c r="B1038" s="1203"/>
      <c r="C1038" s="1183">
        <f>E1038</f>
        <v>0.65272799689315064</v>
      </c>
      <c r="D1038" s="1219"/>
      <c r="E1038" s="1580">
        <f>IF(UPPER('Exp factors'!$D$41)="YES",$P$1/$D$454,SUM(D453,D462,D471,D480,D489,D498,D631)/(SUM(D455,D464,D473,D482,D491,D500,D633)*365*D$46))</f>
        <v>0.65272799689315064</v>
      </c>
      <c r="F1038" s="1219"/>
      <c r="G1038" s="1219"/>
      <c r="H1038" s="1218">
        <f>E1038</f>
        <v>0.65272799689315064</v>
      </c>
      <c r="I1038" s="1220"/>
      <c r="J1038" s="1218">
        <f>E1038</f>
        <v>0.65272799689315064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528</v>
      </c>
      <c r="B1040" s="1203"/>
      <c r="C1040" s="1183">
        <f>E1040</f>
        <v>4.8428173497811375</v>
      </c>
      <c r="D1040" s="831"/>
      <c r="E1040" s="1183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831"/>
      <c r="G1040" s="831"/>
      <c r="H1040" s="1218">
        <f>E1040</f>
        <v>4.8428173497811375</v>
      </c>
      <c r="I1040" s="830"/>
      <c r="J1040" s="1218">
        <f>E1040</f>
        <v>4.8428173497811375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529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530</v>
      </c>
      <c r="D1043" s="1227" t="s">
        <v>531</v>
      </c>
      <c r="E1043" s="1227" t="s">
        <v>530</v>
      </c>
      <c r="F1043" s="1227" t="s">
        <v>531</v>
      </c>
      <c r="G1043" s="831"/>
      <c r="H1043" s="1228" t="s">
        <v>530</v>
      </c>
      <c r="I1043" s="1228" t="s">
        <v>531</v>
      </c>
      <c r="J1043" s="1228" t="s">
        <v>530</v>
      </c>
      <c r="K1043" s="1228" t="s">
        <v>531</v>
      </c>
      <c r="L1043" s="831"/>
      <c r="M1043" s="1212" t="s">
        <v>532</v>
      </c>
      <c r="N1043" s="831"/>
      <c r="O1043" s="831"/>
      <c r="P1043" s="831"/>
      <c r="Q1043" s="437"/>
      <c r="R1043" s="44" t="s">
        <v>533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534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691</v>
      </c>
      <c r="B1065" s="1203"/>
      <c r="C1065" s="875">
        <f>SUM(C887:C888)</f>
        <v>3.314115504358655E-2</v>
      </c>
      <c r="D1065" s="875">
        <f>SUM(M887:M888)</f>
        <v>-3.314115504358655E-2</v>
      </c>
      <c r="E1065" s="875">
        <f>SUM(D887:D888)</f>
        <v>3.314115504358655E-2</v>
      </c>
      <c r="F1065" s="875">
        <f>SUM(N887:N888)</f>
        <v>-3.314115504358655E-2</v>
      </c>
      <c r="G1065" s="831"/>
      <c r="H1065" s="875">
        <f>SUM(E887:E888)</f>
        <v>9.4969144280377157E-2</v>
      </c>
      <c r="I1065" s="875">
        <f>SUM(O887:O888)</f>
        <v>-9.4969144280377157E-2</v>
      </c>
      <c r="J1065" s="875">
        <f>SUM(F887:F888)</f>
        <v>0</v>
      </c>
      <c r="K1065" s="875">
        <f>SUM(P887:P888)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692</v>
      </c>
      <c r="B1066" s="1203"/>
      <c r="C1066" s="875">
        <f>SUM(C880,C883,C885)</f>
        <v>0</v>
      </c>
      <c r="D1066" s="875">
        <f>SUM(M880,M883,M885)</f>
        <v>0</v>
      </c>
      <c r="E1066" s="875">
        <f>SUM(D880,D883,D885)</f>
        <v>0</v>
      </c>
      <c r="F1066" s="875">
        <f>SUM(N880,N883,N885)</f>
        <v>0</v>
      </c>
      <c r="G1066" s="831"/>
      <c r="H1066" s="875">
        <f>SUM(E880,E883,E885)</f>
        <v>0</v>
      </c>
      <c r="I1066" s="875">
        <f>SUM(O880,O883,O885)</f>
        <v>0</v>
      </c>
      <c r="J1066" s="875">
        <f>SUM(F880,F883,F885)</f>
        <v>0</v>
      </c>
      <c r="K1066" s="875">
        <f>SUM(P880,P883,P885)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693</v>
      </c>
      <c r="B1067" s="1203"/>
      <c r="C1067" s="875">
        <f>SUM(C865:C879,C881:C882,C884)</f>
        <v>0.16891235305105851</v>
      </c>
      <c r="D1067" s="875">
        <f>SUM(M865:M879,M881:M882,M884)</f>
        <v>5.6055228675381694E-2</v>
      </c>
      <c r="E1067" s="875">
        <f>SUM(D865:D879,D881:D882,D884)</f>
        <v>0.25338156444582821</v>
      </c>
      <c r="F1067" s="875">
        <f>SUM(N865:N879,N881:N882,N884)</f>
        <v>-2.8413982719387901E-2</v>
      </c>
      <c r="G1067" s="831"/>
      <c r="H1067" s="875">
        <f>SUM(E865:E879,E881:E882,E884)</f>
        <v>0.21574570716954278</v>
      </c>
      <c r="I1067" s="875">
        <f>SUM(O865:O879,O881:O882,O884)</f>
        <v>9.2218745568974324E-3</v>
      </c>
      <c r="J1067" s="875">
        <f>SUM(F865:F879,F881:F882,F884)</f>
        <v>0</v>
      </c>
      <c r="K1067" s="875">
        <f>SUM(P865:P879,P881:P882,P884)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535</v>
      </c>
      <c r="B1068" s="1203"/>
      <c r="C1068" s="875">
        <f>SUM(C859:C864,C886)</f>
        <v>0.58637945846824402</v>
      </c>
      <c r="D1068" s="1232">
        <f>SUM(M859:M860)</f>
        <v>0</v>
      </c>
      <c r="E1068" s="875">
        <f>SUM(D859:D864,D886)</f>
        <v>0.52739667515566635</v>
      </c>
      <c r="F1068" s="1232">
        <f>SUM(N859:N860)</f>
        <v>0</v>
      </c>
      <c r="G1068" s="831"/>
      <c r="H1068" s="875">
        <f>SUM(E859:E864,E886)</f>
        <v>0.60906730012453303</v>
      </c>
      <c r="I1068" s="1232">
        <f>SUM(O859:O860)</f>
        <v>0</v>
      </c>
      <c r="J1068" s="875">
        <f>SUM(F859:F864,F886)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1.1861715790762319</v>
      </c>
      <c r="D1069" s="875">
        <f>SUM(D1044:D1068)</f>
        <v>4.3271716844746573E-2</v>
      </c>
      <c r="E1069" s="875">
        <f>SUM(E1044:E1068)</f>
        <v>1.3442072782512011</v>
      </c>
      <c r="F1069" s="875">
        <f>SUM(F1044:F1068)</f>
        <v>-2.8792792650894752E-2</v>
      </c>
      <c r="G1069" s="1234"/>
      <c r="H1069" s="1230">
        <f>SUM(H1044:H1068)</f>
        <v>1.4664825592294202</v>
      </c>
      <c r="I1069" s="1230">
        <f>SUM(I1044:I1068)</f>
        <v>-9.9168539070570993E-2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532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532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536</v>
      </c>
      <c r="B1103" s="1203"/>
      <c r="C1103" s="1237">
        <f>C900</f>
        <v>1.1861715790762317</v>
      </c>
      <c r="D1103" s="1237">
        <f>M900</f>
        <v>0.12278806326190272</v>
      </c>
      <c r="E1103" s="1237">
        <f>D900</f>
        <v>1.3442072782512007</v>
      </c>
      <c r="F1103" s="1237">
        <f>N900</f>
        <v>5.0723553766261441E-2</v>
      </c>
      <c r="G1103" s="831"/>
      <c r="H1103" s="1238">
        <f>E900</f>
        <v>1.4664825592294199</v>
      </c>
      <c r="I1103" s="1238">
        <f>O900</f>
        <v>-6.933152425811151E-2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537</v>
      </c>
      <c r="B1104" s="1203"/>
      <c r="C1104" s="1235" t="str">
        <f>IF(SUM(C1043:C1068)=C1103,"OK",SUM(C1043:C1068))</f>
        <v>OK</v>
      </c>
      <c r="D1104" s="1235">
        <f>IF(SUM(D1043:D1068)=D1103,"OK",SUM(D1043:D1068))</f>
        <v>4.3271716844746573E-2</v>
      </c>
      <c r="E1104" s="1235" t="str">
        <f>IF(SUM(E1043:E1068)=E1103,"OK",SUM(E1043:E1068))</f>
        <v>OK</v>
      </c>
      <c r="F1104" s="1235">
        <f>IF(SUM(F1043:F1068)=F1103,"OK",SUM(F1043:F1068))</f>
        <v>-2.8792792650894752E-2</v>
      </c>
      <c r="G1104" s="831"/>
      <c r="H1104" s="1235" t="str">
        <f>IF(SUM(H1043:H1068)=H1103,"OK",SUM(H1043:H1068))</f>
        <v>OK</v>
      </c>
      <c r="I1104" s="1235">
        <f>IF(SUM(I1043:I1068)=I1103,"OK",SUM(I1043:I1068))</f>
        <v>-9.9168539070570993E-2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538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537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539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540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9230.2440066827512</v>
      </c>
      <c r="D1111" s="1204">
        <f>E1038*365*E1039*E1040</f>
        <v>9230.2440066827512</v>
      </c>
      <c r="E1111" s="1204">
        <f>H1038*365*H1039*H1040</f>
        <v>8076.4635058474078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541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542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543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4.0893689044575049E-2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2.708487444308065E-2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9.100764693512722E-3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3.09541422206636E-3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5.5268038621858672E-3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3.250184933169678E-3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2.9548714205076283E-3</v>
      </c>
      <c r="D1131" s="1235">
        <f t="shared" si="329"/>
        <v>4.736408469906913E-3</v>
      </c>
      <c r="E1131" s="1235">
        <f t="shared" si="330"/>
        <v>3.9893832667203359E-3</v>
      </c>
      <c r="F1131" s="1235">
        <f t="shared" si="331"/>
        <v>0</v>
      </c>
      <c r="G1131" s="831"/>
      <c r="H1131" s="1236">
        <f t="shared" si="332"/>
        <v>1.625092466584839E-3</v>
      </c>
      <c r="I1131" s="1236">
        <f t="shared" si="333"/>
        <v>3.250184933169678E-3</v>
      </c>
      <c r="J1131" s="1236">
        <f t="shared" si="334"/>
        <v>3.09541422206636E-3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2.104082809022452E-2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9.9053255106123523E-3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0.11125462332924195</v>
      </c>
      <c r="D1135" s="1235">
        <f t="shared" si="337"/>
        <v>0.13125462332924195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8.1254623329241951E-2</v>
      </c>
      <c r="I1135" s="1236">
        <f t="shared" si="338"/>
        <v>8.1254623329241951E-2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544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545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545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0.65003698663393561</v>
      </c>
      <c r="D1184" s="1235">
        <f t="shared" si="353"/>
        <v>0.97505547995090347</v>
      </c>
      <c r="E1184" s="1235">
        <f t="shared" si="354"/>
        <v>1.4857988265918527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3.250184933169678E-2</v>
      </c>
      <c r="D1186" s="1235">
        <f t="shared" si="353"/>
        <v>9.7505547995090341E-2</v>
      </c>
      <c r="E1186" s="1235">
        <f t="shared" si="354"/>
        <v>0.18572485332398159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0.17550998639116261</v>
      </c>
      <c r="D1190" s="1235">
        <f t="shared" si="356"/>
        <v>0.11700665759410842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5.467739681858018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0.30335059376250328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2.3232321902296857</v>
      </c>
      <c r="D1198" s="1235">
        <f>IF(D$1111=0,0,MAX(SUM(D977,N977)/D$1111,SUM(D977)/D$1111))</f>
        <v>2.3381830409222664</v>
      </c>
      <c r="E1198" s="1235">
        <f>IF(E$1111=0,0,MAX(SUM(E977,O977)/E$1111,SUM(E977)/E$1111))</f>
        <v>2.4679118509690676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0.54603106877250596</v>
      </c>
      <c r="D1199" s="1235">
        <f>IF(D$1111=0,0,MAX(SUM(D979,N979)/D$1111,SUM(D979)/D$1111))</f>
        <v>0.78004438396072273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546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547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548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549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550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551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552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553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550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554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553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550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555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553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550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556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557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558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559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560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561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562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563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564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565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564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566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564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567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564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568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564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569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564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570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571</v>
      </c>
      <c r="B41" s="1274"/>
      <c r="C41" s="1275"/>
      <c r="D41" s="1263" t="str">
        <f>[1]ExpFactors!D41</f>
        <v>no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572</v>
      </c>
      <c r="B42" s="1272"/>
      <c r="C42" s="1591" t="s">
        <v>573</v>
      </c>
      <c r="D42" s="1591"/>
      <c r="E42" s="1591"/>
      <c r="F42" s="1591"/>
      <c r="G42" s="1379" t="s">
        <v>574</v>
      </c>
      <c r="H42" s="1380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91" t="s">
        <v>573</v>
      </c>
      <c r="D70" s="1591"/>
      <c r="E70" s="1591"/>
      <c r="F70" s="1591"/>
      <c r="G70" s="1379" t="s">
        <v>574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689</v>
      </c>
      <c r="B83" s="1279"/>
      <c r="C83" s="1591" t="s">
        <v>573</v>
      </c>
      <c r="D83" s="1591"/>
      <c r="E83" s="1591"/>
      <c r="F83" s="1591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690</v>
      </c>
      <c r="B86" s="1279"/>
      <c r="C86" s="1591" t="s">
        <v>573</v>
      </c>
      <c r="D86" s="1591"/>
      <c r="E86" s="1591"/>
      <c r="F86" s="1591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577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576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91" t="s">
        <v>573</v>
      </c>
      <c r="D89" s="1591"/>
      <c r="E89" s="1591"/>
      <c r="F89" s="1591"/>
      <c r="G89" s="1379" t="s">
        <v>574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578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579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580</v>
      </c>
      <c r="B92" s="1279"/>
      <c r="C92" s="1591" t="s">
        <v>573</v>
      </c>
      <c r="D92" s="1591"/>
      <c r="E92" s="1591"/>
      <c r="F92" s="1591"/>
      <c r="G92" s="1379" t="s">
        <v>574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581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582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583</v>
      </c>
      <c r="B95" s="1279"/>
      <c r="C95" s="1591" t="s">
        <v>573</v>
      </c>
      <c r="D95" s="1591"/>
      <c r="E95" s="1591"/>
      <c r="F95" s="1591"/>
      <c r="G95" s="1379" t="s">
        <v>574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584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585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586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587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588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589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590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591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592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593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594</v>
      </c>
      <c r="C2" s="1283"/>
    </row>
    <row r="3" spans="2:3" ht="15" customHeight="1">
      <c r="B3" s="1282" t="s">
        <v>595</v>
      </c>
      <c r="C3" s="1283" t="s">
        <v>601</v>
      </c>
    </row>
    <row r="4" spans="2:3" ht="15" customHeight="1">
      <c r="B4" s="1282" t="s">
        <v>596</v>
      </c>
      <c r="C4" s="1283" t="s">
        <v>600</v>
      </c>
    </row>
    <row r="5" spans="2:3" ht="36" customHeight="1">
      <c r="B5" s="1282" t="s">
        <v>597</v>
      </c>
      <c r="C5" s="1283"/>
    </row>
    <row r="6" spans="2:3" ht="15" customHeight="1">
      <c r="B6" s="1282" t="s">
        <v>598</v>
      </c>
      <c r="C6" s="1283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775</v>
      </c>
      <c r="B1" s="1592" t="s">
        <v>948</v>
      </c>
      <c r="C1" s="1592"/>
      <c r="D1" s="1592"/>
      <c r="E1" s="1592"/>
      <c r="F1" s="1592"/>
      <c r="G1" s="1592"/>
      <c r="H1" s="1592"/>
      <c r="I1" s="1592"/>
      <c r="J1" s="1592"/>
      <c r="K1" s="1592"/>
      <c r="L1" s="1592"/>
      <c r="M1" s="1592"/>
      <c r="N1" s="1592" t="s">
        <v>949</v>
      </c>
      <c r="O1" s="1592"/>
      <c r="P1" s="1592"/>
      <c r="Q1" s="1592"/>
      <c r="R1" s="1592"/>
      <c r="S1" s="1592"/>
      <c r="T1" s="1592"/>
      <c r="U1" s="1592"/>
      <c r="V1" s="1592"/>
      <c r="W1" s="1592"/>
      <c r="X1" s="1592"/>
      <c r="Y1" s="1592"/>
      <c r="Z1" s="1592" t="s">
        <v>949</v>
      </c>
      <c r="AA1" s="1592"/>
      <c r="AB1" s="1592"/>
      <c r="AC1" s="1592"/>
      <c r="AD1" s="1592"/>
      <c r="AE1" s="1592"/>
      <c r="AF1" s="1592"/>
      <c r="AG1" s="1592"/>
      <c r="AH1" s="1592"/>
      <c r="AI1" s="1592"/>
      <c r="AJ1" s="1592"/>
      <c r="AK1" s="1592"/>
      <c r="AL1" s="1592" t="s">
        <v>950</v>
      </c>
      <c r="AM1" s="1592"/>
      <c r="AN1" s="1592"/>
      <c r="AO1" s="1592"/>
      <c r="AP1" s="1592"/>
      <c r="AQ1" s="1592"/>
      <c r="AR1" s="1592"/>
      <c r="AS1" s="1592"/>
      <c r="AT1" s="1592"/>
      <c r="AU1" s="1592"/>
      <c r="AV1" s="1592"/>
      <c r="AW1" s="1592"/>
      <c r="AX1" s="1592" t="s">
        <v>950</v>
      </c>
      <c r="AY1" s="1592"/>
      <c r="AZ1" s="1592"/>
      <c r="BA1" s="1592"/>
      <c r="BB1" s="1592"/>
      <c r="BC1" s="1592"/>
      <c r="BD1" s="1592"/>
      <c r="BE1" s="1592"/>
      <c r="BF1" s="1592"/>
      <c r="BG1" s="1592"/>
      <c r="BH1" s="1592"/>
      <c r="BI1" s="1592"/>
      <c r="BJ1" s="1592" t="s">
        <v>950</v>
      </c>
      <c r="BK1" s="1592"/>
      <c r="BL1" s="1592"/>
      <c r="BM1" s="1592"/>
      <c r="BN1" s="1592"/>
      <c r="BO1" s="1592"/>
      <c r="BP1" s="1592"/>
      <c r="BQ1" s="1592"/>
      <c r="BR1" s="1592"/>
      <c r="BS1" s="1592"/>
      <c r="BT1" s="1592"/>
      <c r="BU1" s="1592"/>
      <c r="BV1" s="1592" t="s">
        <v>950</v>
      </c>
      <c r="BW1" s="1592"/>
      <c r="BX1" s="1592"/>
      <c r="BY1" s="1592"/>
      <c r="BZ1" s="1592"/>
      <c r="CA1" s="1592"/>
      <c r="CB1" s="1592"/>
      <c r="CC1" s="1592"/>
      <c r="CD1" s="1592"/>
      <c r="CE1" s="1592"/>
      <c r="CF1" s="1592"/>
      <c r="CG1" s="1592"/>
      <c r="CH1" s="1592" t="s">
        <v>951</v>
      </c>
      <c r="CI1" s="1592"/>
      <c r="CJ1" s="1592"/>
      <c r="CK1" s="1592"/>
      <c r="CL1" s="1592"/>
      <c r="CM1" s="1592"/>
      <c r="CN1" s="1592"/>
      <c r="CO1" s="1592"/>
      <c r="CP1" s="1592"/>
      <c r="CQ1" s="1592"/>
      <c r="CR1" s="1592"/>
      <c r="CS1" s="1592"/>
      <c r="CT1" s="1592" t="s">
        <v>951</v>
      </c>
      <c r="CU1" s="1592"/>
      <c r="CV1" s="1592"/>
      <c r="CW1" s="1592"/>
      <c r="CX1" s="1592"/>
      <c r="CY1" s="1592"/>
      <c r="CZ1" s="1592"/>
      <c r="DA1" s="1592"/>
      <c r="DB1" s="1592"/>
      <c r="DC1" s="1592"/>
      <c r="DD1" s="1592"/>
      <c r="DE1" s="1592"/>
      <c r="DF1" s="1592" t="s">
        <v>951</v>
      </c>
      <c r="DG1" s="1592"/>
      <c r="DH1" s="1592"/>
      <c r="DI1" s="1592"/>
      <c r="DJ1" s="1592"/>
      <c r="DK1" s="1592"/>
      <c r="DL1" s="1592"/>
      <c r="DM1" s="1592"/>
      <c r="DN1" s="1592"/>
      <c r="DO1" s="1592"/>
      <c r="DP1" s="1592"/>
      <c r="DQ1" s="1592"/>
    </row>
    <row r="2" spans="1:133" ht="13" thickBot="1">
      <c r="A2" s="1550" t="s">
        <v>42</v>
      </c>
      <c r="B2" s="1592" t="s">
        <v>888</v>
      </c>
      <c r="C2" s="1592"/>
      <c r="D2" s="1592"/>
      <c r="E2" s="1592"/>
      <c r="F2" s="1592"/>
      <c r="G2" s="1592"/>
      <c r="H2" s="1592"/>
      <c r="I2" s="1592"/>
      <c r="J2" s="1592"/>
      <c r="K2" s="1592"/>
      <c r="L2" s="1592"/>
      <c r="M2" s="1592"/>
      <c r="N2" s="1592" t="s">
        <v>952</v>
      </c>
      <c r="O2" s="1592"/>
      <c r="P2" s="1592"/>
      <c r="Q2" s="1592"/>
      <c r="R2" s="1592"/>
      <c r="S2" s="1592"/>
      <c r="T2" s="1592"/>
      <c r="U2" s="1592"/>
      <c r="V2" s="1592"/>
      <c r="W2" s="1592"/>
      <c r="X2" s="1592"/>
      <c r="Y2" s="1592"/>
      <c r="Z2" s="1592" t="s">
        <v>905</v>
      </c>
      <c r="AA2" s="1592"/>
      <c r="AB2" s="1592"/>
      <c r="AC2" s="1592"/>
      <c r="AD2" s="1592"/>
      <c r="AE2" s="1592"/>
      <c r="AF2" s="1592"/>
      <c r="AG2" s="1592"/>
      <c r="AH2" s="1592"/>
      <c r="AI2" s="1592"/>
      <c r="AJ2" s="1592"/>
      <c r="AK2" s="1592"/>
      <c r="AL2" s="1592" t="s">
        <v>906</v>
      </c>
      <c r="AM2" s="1592"/>
      <c r="AN2" s="1592"/>
      <c r="AO2" s="1592"/>
      <c r="AP2" s="1592"/>
      <c r="AQ2" s="1592"/>
      <c r="AR2" s="1592"/>
      <c r="AS2" s="1592"/>
      <c r="AT2" s="1592"/>
      <c r="AU2" s="1592"/>
      <c r="AV2" s="1592"/>
      <c r="AW2" s="1592"/>
      <c r="AX2" s="1592" t="s">
        <v>906</v>
      </c>
      <c r="AY2" s="1592"/>
      <c r="AZ2" s="1592"/>
      <c r="BA2" s="1592"/>
      <c r="BB2" s="1592"/>
      <c r="BC2" s="1592"/>
      <c r="BD2" s="1592"/>
      <c r="BE2" s="1592"/>
      <c r="BF2" s="1592"/>
      <c r="BG2" s="1592"/>
      <c r="BH2" s="1592"/>
      <c r="BI2" s="1592"/>
      <c r="BJ2" s="1592" t="s">
        <v>906</v>
      </c>
      <c r="BK2" s="1592"/>
      <c r="BL2" s="1592"/>
      <c r="BM2" s="1592"/>
      <c r="BN2" s="1592"/>
      <c r="BO2" s="1592"/>
      <c r="BP2" s="1592"/>
      <c r="BQ2" s="1592"/>
      <c r="BR2" s="1592"/>
      <c r="BS2" s="1592"/>
      <c r="BT2" s="1592"/>
      <c r="BU2" s="1592"/>
      <c r="BV2" s="1592" t="s">
        <v>906</v>
      </c>
      <c r="BW2" s="1592"/>
      <c r="BX2" s="1592"/>
      <c r="BY2" s="1592"/>
      <c r="BZ2" s="1592"/>
      <c r="CA2" s="1592"/>
      <c r="CB2" s="1592"/>
      <c r="CC2" s="1592"/>
      <c r="CD2" s="1592"/>
      <c r="CE2" s="1592"/>
      <c r="CF2" s="1592"/>
      <c r="CG2" s="1592"/>
      <c r="CH2" s="1592" t="s">
        <v>910</v>
      </c>
      <c r="CI2" s="1592"/>
      <c r="CJ2" s="1592"/>
      <c r="CK2" s="1592"/>
      <c r="CL2" s="1592"/>
      <c r="CM2" s="1592"/>
      <c r="CN2" s="1592"/>
      <c r="CO2" s="1592"/>
      <c r="CP2" s="1592"/>
      <c r="CQ2" s="1592"/>
      <c r="CR2" s="1592"/>
      <c r="CS2" s="1592"/>
      <c r="CT2" s="1592" t="s">
        <v>912</v>
      </c>
      <c r="CU2" s="1592"/>
      <c r="CV2" s="1592"/>
      <c r="CW2" s="1592"/>
      <c r="CX2" s="1592"/>
      <c r="CY2" s="1592"/>
      <c r="CZ2" s="1592"/>
      <c r="DA2" s="1592"/>
      <c r="DB2" s="1592"/>
      <c r="DC2" s="1592"/>
      <c r="DD2" s="1592"/>
      <c r="DE2" s="1592"/>
      <c r="DF2" s="1592" t="s">
        <v>914</v>
      </c>
      <c r="DG2" s="1592"/>
      <c r="DH2" s="1592"/>
      <c r="DI2" s="1592"/>
      <c r="DJ2" s="1592"/>
      <c r="DK2" s="1592"/>
      <c r="DL2" s="1592"/>
      <c r="DM2" s="1592"/>
      <c r="DN2" s="1592"/>
      <c r="DO2" s="1592"/>
      <c r="DP2" s="1592"/>
      <c r="DQ2" s="1592"/>
    </row>
    <row r="3" spans="1:133" ht="13" thickBot="1">
      <c r="A3" s="1445" t="s">
        <v>724</v>
      </c>
      <c r="B3" s="1592" t="s">
        <v>953</v>
      </c>
      <c r="C3" s="1592"/>
      <c r="D3" s="1592"/>
      <c r="E3" s="1592"/>
      <c r="F3" s="1592"/>
      <c r="G3" s="1592"/>
      <c r="H3" s="1592"/>
      <c r="I3" s="1592"/>
      <c r="J3" s="1592"/>
      <c r="K3" s="1592"/>
      <c r="L3" s="1592"/>
      <c r="M3" s="1592"/>
      <c r="N3" s="1592" t="s">
        <v>902</v>
      </c>
      <c r="O3" s="1592"/>
      <c r="P3" s="1592"/>
      <c r="Q3" s="1592"/>
      <c r="R3" s="1592"/>
      <c r="S3" s="1592"/>
      <c r="T3" s="1592"/>
      <c r="U3" s="1592"/>
      <c r="V3" s="1592"/>
      <c r="W3" s="1592"/>
      <c r="X3" s="1592"/>
      <c r="Y3" s="1592"/>
      <c r="Z3" s="1592" t="s">
        <v>903</v>
      </c>
      <c r="AA3" s="1592"/>
      <c r="AB3" s="1592"/>
      <c r="AC3" s="1592"/>
      <c r="AD3" s="1592"/>
      <c r="AE3" s="1592"/>
      <c r="AF3" s="1592"/>
      <c r="AG3" s="1592"/>
      <c r="AH3" s="1592"/>
      <c r="AI3" s="1592"/>
      <c r="AJ3" s="1592"/>
      <c r="AK3" s="1592"/>
      <c r="AL3" s="1592" t="s">
        <v>904</v>
      </c>
      <c r="AM3" s="1592"/>
      <c r="AN3" s="1592"/>
      <c r="AO3" s="1592"/>
      <c r="AP3" s="1592"/>
      <c r="AQ3" s="1592"/>
      <c r="AR3" s="1592"/>
      <c r="AS3" s="1592"/>
      <c r="AT3" s="1592"/>
      <c r="AU3" s="1592"/>
      <c r="AV3" s="1592"/>
      <c r="AW3" s="1592"/>
      <c r="AX3" s="1592" t="s">
        <v>907</v>
      </c>
      <c r="AY3" s="1592"/>
      <c r="AZ3" s="1592"/>
      <c r="BA3" s="1592"/>
      <c r="BB3" s="1592"/>
      <c r="BC3" s="1592"/>
      <c r="BD3" s="1592"/>
      <c r="BE3" s="1592"/>
      <c r="BF3" s="1592"/>
      <c r="BG3" s="1592"/>
      <c r="BH3" s="1592"/>
      <c r="BI3" s="1592"/>
      <c r="BJ3" s="1592" t="s">
        <v>954</v>
      </c>
      <c r="BK3" s="1592"/>
      <c r="BL3" s="1592"/>
      <c r="BM3" s="1592"/>
      <c r="BN3" s="1592"/>
      <c r="BO3" s="1592"/>
      <c r="BP3" s="1592"/>
      <c r="BQ3" s="1592"/>
      <c r="BR3" s="1592"/>
      <c r="BS3" s="1592"/>
      <c r="BT3" s="1592"/>
      <c r="BU3" s="1592"/>
      <c r="BV3" s="1592" t="s">
        <v>909</v>
      </c>
      <c r="BW3" s="1592"/>
      <c r="BX3" s="1592"/>
      <c r="BY3" s="1592"/>
      <c r="BZ3" s="1592"/>
      <c r="CA3" s="1592"/>
      <c r="CB3" s="1592"/>
      <c r="CC3" s="1592"/>
      <c r="CD3" s="1592"/>
      <c r="CE3" s="1592"/>
      <c r="CF3" s="1592"/>
      <c r="CG3" s="1592"/>
      <c r="CH3" s="1592" t="s">
        <v>911</v>
      </c>
      <c r="CI3" s="1592"/>
      <c r="CJ3" s="1592"/>
      <c r="CK3" s="1592"/>
      <c r="CL3" s="1592"/>
      <c r="CM3" s="1592"/>
      <c r="CN3" s="1592"/>
      <c r="CO3" s="1592"/>
      <c r="CP3" s="1592"/>
      <c r="CQ3" s="1592"/>
      <c r="CR3" s="1592"/>
      <c r="CS3" s="1592"/>
      <c r="CT3" s="1592" t="s">
        <v>913</v>
      </c>
      <c r="CU3" s="1592"/>
      <c r="CV3" s="1592"/>
      <c r="CW3" s="1592"/>
      <c r="CX3" s="1592"/>
      <c r="CY3" s="1592"/>
      <c r="CZ3" s="1592"/>
      <c r="DA3" s="1592"/>
      <c r="DB3" s="1592"/>
      <c r="DC3" s="1592"/>
      <c r="DD3" s="1592"/>
      <c r="DE3" s="1592"/>
      <c r="DF3" s="1592" t="s">
        <v>915</v>
      </c>
      <c r="DG3" s="1592"/>
      <c r="DH3" s="1592"/>
      <c r="DI3" s="1592"/>
      <c r="DJ3" s="1592"/>
      <c r="DK3" s="1592"/>
      <c r="DL3" s="1592"/>
      <c r="DM3" s="1592"/>
      <c r="DN3" s="1592"/>
      <c r="DO3" s="1592"/>
      <c r="DP3" s="1592"/>
      <c r="DQ3" s="1592"/>
      <c r="DR3" s="1592" t="s">
        <v>725</v>
      </c>
      <c r="DS3" s="1592"/>
      <c r="DT3" s="1592"/>
      <c r="DU3" s="1592"/>
      <c r="DV3" s="1592"/>
      <c r="DW3" s="1592"/>
      <c r="DX3" s="1592"/>
      <c r="DY3" s="1592"/>
      <c r="DZ3" s="1592"/>
      <c r="EA3" s="1592"/>
      <c r="EB3" s="1592"/>
      <c r="EC3" s="1592"/>
    </row>
    <row r="4" spans="1:133">
      <c r="A4" s="1446" t="s">
        <v>726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727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728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729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730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731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732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733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734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735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736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737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739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732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733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734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735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736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737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740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732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733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734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735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736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737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742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732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733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734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736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737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743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732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733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734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737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744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732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733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734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737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887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732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733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734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736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737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745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746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747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748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749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750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746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747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748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749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751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746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747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748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749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752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746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747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748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749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753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754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755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756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757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758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759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760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761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762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763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764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765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766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767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768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770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771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772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773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774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776</v>
      </c>
      <c r="B2" s="1477" t="s">
        <v>777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778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779</v>
      </c>
      <c r="M3" s="1478"/>
      <c r="N3" s="1478"/>
      <c r="O3" s="1478"/>
      <c r="P3" s="1478"/>
      <c r="Q3" s="1478"/>
    </row>
    <row r="4" spans="1:17" ht="25" thickBot="1">
      <c r="A4" s="1481" t="s">
        <v>780</v>
      </c>
      <c r="B4" s="1482" t="s">
        <v>873</v>
      </c>
      <c r="C4" s="1482" t="s">
        <v>902</v>
      </c>
      <c r="D4" s="1482" t="s">
        <v>903</v>
      </c>
      <c r="E4" s="1482" t="s">
        <v>904</v>
      </c>
      <c r="F4" s="1482" t="s">
        <v>907</v>
      </c>
      <c r="G4" s="1482" t="s">
        <v>908</v>
      </c>
      <c r="H4" s="1482" t="s">
        <v>909</v>
      </c>
      <c r="I4" s="1482" t="s">
        <v>911</v>
      </c>
      <c r="J4" s="1482" t="s">
        <v>913</v>
      </c>
      <c r="K4" s="1482" t="s">
        <v>915</v>
      </c>
      <c r="L4" s="1482"/>
      <c r="M4" s="1482"/>
      <c r="N4" s="1482"/>
      <c r="O4" s="1482"/>
      <c r="P4" s="1482"/>
      <c r="Q4" s="1482"/>
    </row>
    <row r="5" spans="1:17">
      <c r="A5" s="1483" t="s">
        <v>781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782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955</v>
      </c>
      <c r="G6" s="1485" t="s">
        <v>955</v>
      </c>
      <c r="H6" s="1485" t="s">
        <v>955</v>
      </c>
      <c r="I6" s="1485" t="s">
        <v>955</v>
      </c>
      <c r="J6" s="1485" t="s">
        <v>955</v>
      </c>
      <c r="K6" s="1485" t="s">
        <v>955</v>
      </c>
      <c r="L6" s="1485"/>
      <c r="M6" s="1485"/>
      <c r="N6" s="1485"/>
      <c r="O6" s="1485"/>
      <c r="P6" s="1485"/>
      <c r="Q6" s="1485"/>
    </row>
    <row r="7" spans="1:17">
      <c r="A7" s="1484" t="s">
        <v>783</v>
      </c>
      <c r="B7" s="1485" t="s">
        <v>878</v>
      </c>
      <c r="C7" s="1485" t="s">
        <v>956</v>
      </c>
      <c r="D7" s="1485" t="s">
        <v>878</v>
      </c>
      <c r="E7" s="1485" t="s">
        <v>956</v>
      </c>
      <c r="F7" s="1485" t="s">
        <v>956</v>
      </c>
      <c r="G7" s="1485" t="s">
        <v>956</v>
      </c>
      <c r="H7" s="1485" t="s">
        <v>956</v>
      </c>
      <c r="I7" s="1485" t="s">
        <v>878</v>
      </c>
      <c r="J7" s="1485" t="s">
        <v>956</v>
      </c>
      <c r="K7" s="1485" t="s">
        <v>956</v>
      </c>
      <c r="L7" s="1485"/>
      <c r="M7" s="1485"/>
      <c r="N7" s="1485"/>
      <c r="O7" s="1485"/>
      <c r="P7" s="1485"/>
      <c r="Q7" s="1485"/>
    </row>
    <row r="8" spans="1:17">
      <c r="A8" s="1484" t="s">
        <v>784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785</v>
      </c>
      <c r="B9" s="1485" t="s">
        <v>879</v>
      </c>
      <c r="C9" s="1485" t="s">
        <v>957</v>
      </c>
      <c r="D9" s="1485" t="s">
        <v>879</v>
      </c>
      <c r="E9" s="1485" t="s">
        <v>879</v>
      </c>
      <c r="F9" s="1485" t="s">
        <v>879</v>
      </c>
      <c r="G9" s="1485" t="s">
        <v>879</v>
      </c>
      <c r="H9" s="1485" t="s">
        <v>879</v>
      </c>
      <c r="I9" s="1485" t="s">
        <v>879</v>
      </c>
      <c r="J9" s="1485" t="s">
        <v>879</v>
      </c>
      <c r="K9" s="1485" t="s">
        <v>879</v>
      </c>
      <c r="L9" s="1485"/>
      <c r="M9" s="1485"/>
      <c r="N9" s="1485"/>
      <c r="O9" s="1485"/>
      <c r="P9" s="1485"/>
      <c r="Q9" s="1485"/>
    </row>
    <row r="10" spans="1:17">
      <c r="A10" s="1484" t="s">
        <v>786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787</v>
      </c>
      <c r="B11" s="1488" t="s">
        <v>880</v>
      </c>
      <c r="C11" s="1488" t="s">
        <v>958</v>
      </c>
      <c r="D11" s="1488" t="s">
        <v>883</v>
      </c>
      <c r="E11" s="1489" t="s">
        <v>883</v>
      </c>
      <c r="F11" s="1488" t="s">
        <v>883</v>
      </c>
      <c r="G11" s="1488" t="s">
        <v>883</v>
      </c>
      <c r="H11" s="1488" t="s">
        <v>883</v>
      </c>
      <c r="I11" s="1488" t="s">
        <v>883</v>
      </c>
      <c r="J11" s="1488" t="s">
        <v>883</v>
      </c>
      <c r="K11" s="1488" t="s">
        <v>883</v>
      </c>
      <c r="L11" s="1488"/>
      <c r="M11" s="1488"/>
      <c r="N11" s="1488"/>
      <c r="O11" s="1488"/>
      <c r="P11" s="1488"/>
      <c r="Q11" s="1488"/>
    </row>
    <row r="12" spans="1:17">
      <c r="A12" s="1483" t="s">
        <v>738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782</v>
      </c>
      <c r="B13" s="1485" t="s">
        <v>884</v>
      </c>
      <c r="C13" s="1485" t="s">
        <v>884</v>
      </c>
      <c r="D13" s="1485" t="s">
        <v>884</v>
      </c>
      <c r="E13" s="1485" t="s">
        <v>884</v>
      </c>
      <c r="F13" s="1485" t="s">
        <v>884</v>
      </c>
      <c r="G13" s="1485" t="s">
        <v>884</v>
      </c>
      <c r="H13" s="1485" t="s">
        <v>884</v>
      </c>
      <c r="I13" s="1485" t="s">
        <v>884</v>
      </c>
      <c r="J13" s="1485" t="s">
        <v>884</v>
      </c>
      <c r="K13" s="1485" t="s">
        <v>884</v>
      </c>
      <c r="L13" s="1485"/>
      <c r="M13" s="1485"/>
      <c r="N13" s="1485"/>
      <c r="O13" s="1485"/>
      <c r="P13" s="1485"/>
      <c r="Q13" s="1485"/>
    </row>
    <row r="14" spans="1:17">
      <c r="A14" s="1484" t="s">
        <v>783</v>
      </c>
      <c r="B14" s="1485" t="s">
        <v>878</v>
      </c>
      <c r="C14" s="1485" t="s">
        <v>956</v>
      </c>
      <c r="D14" s="1485" t="s">
        <v>878</v>
      </c>
      <c r="E14" s="1485" t="s">
        <v>878</v>
      </c>
      <c r="F14" s="1485" t="s">
        <v>878</v>
      </c>
      <c r="G14" s="1485" t="s">
        <v>878</v>
      </c>
      <c r="H14" s="1485" t="s">
        <v>878</v>
      </c>
      <c r="I14" s="1485" t="s">
        <v>878</v>
      </c>
      <c r="J14" s="1485" t="s">
        <v>878</v>
      </c>
      <c r="K14" s="1485" t="s">
        <v>878</v>
      </c>
      <c r="L14" s="1485"/>
      <c r="M14" s="1485"/>
      <c r="N14" s="1485"/>
      <c r="O14" s="1485"/>
      <c r="P14" s="1485"/>
      <c r="Q14" s="1485"/>
    </row>
    <row r="15" spans="1:17">
      <c r="A15" s="1484" t="s">
        <v>784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785</v>
      </c>
      <c r="B16" s="1485" t="s">
        <v>882</v>
      </c>
      <c r="C16" s="1485" t="s">
        <v>882</v>
      </c>
      <c r="D16" s="1485" t="s">
        <v>957</v>
      </c>
      <c r="E16" s="1485" t="s">
        <v>957</v>
      </c>
      <c r="F16" s="1485" t="s">
        <v>957</v>
      </c>
      <c r="G16" s="1485" t="s">
        <v>959</v>
      </c>
      <c r="H16" s="1485" t="s">
        <v>879</v>
      </c>
      <c r="I16" s="1485" t="s">
        <v>882</v>
      </c>
      <c r="J16" s="1485" t="s">
        <v>882</v>
      </c>
      <c r="K16" s="1485" t="s">
        <v>960</v>
      </c>
      <c r="L16" s="1485"/>
      <c r="M16" s="1485"/>
      <c r="N16" s="1485"/>
      <c r="O16" s="1485"/>
      <c r="P16" s="1485"/>
      <c r="Q16" s="1485"/>
    </row>
    <row r="17" spans="1:17">
      <c r="A17" s="1484" t="s">
        <v>786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787</v>
      </c>
      <c r="B18" s="1488" t="s">
        <v>883</v>
      </c>
      <c r="C18" s="1488" t="s">
        <v>958</v>
      </c>
      <c r="D18" s="1488" t="s">
        <v>883</v>
      </c>
      <c r="E18" s="1489" t="s">
        <v>883</v>
      </c>
      <c r="F18" s="1488" t="s">
        <v>883</v>
      </c>
      <c r="G18" s="1488" t="s">
        <v>883</v>
      </c>
      <c r="H18" s="1488" t="s">
        <v>883</v>
      </c>
      <c r="I18" s="1488" t="s">
        <v>883</v>
      </c>
      <c r="J18" s="1488" t="s">
        <v>883</v>
      </c>
      <c r="K18" s="1488" t="s">
        <v>883</v>
      </c>
      <c r="L18" s="1488"/>
      <c r="M18" s="1488"/>
      <c r="N18" s="1488"/>
      <c r="O18" s="1488"/>
      <c r="P18" s="1488"/>
      <c r="Q18" s="1488"/>
    </row>
    <row r="19" spans="1:17">
      <c r="A19" s="1483" t="s">
        <v>739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782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783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784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785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786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787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741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782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783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784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785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786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787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750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782</v>
      </c>
      <c r="B34" s="1485" t="s">
        <v>881</v>
      </c>
      <c r="C34" s="1485">
        <v>0</v>
      </c>
      <c r="D34" s="1485" t="s">
        <v>881</v>
      </c>
      <c r="E34" s="1485" t="s">
        <v>881</v>
      </c>
      <c r="F34" s="1485" t="s">
        <v>881</v>
      </c>
      <c r="G34" s="1485" t="s">
        <v>881</v>
      </c>
      <c r="H34" s="1485" t="s">
        <v>881</v>
      </c>
      <c r="I34" s="1485" t="s">
        <v>881</v>
      </c>
      <c r="J34" s="1485" t="s">
        <v>881</v>
      </c>
      <c r="K34" s="1485" t="s">
        <v>881</v>
      </c>
      <c r="L34" s="1485"/>
      <c r="M34" s="1485"/>
      <c r="N34" s="1485"/>
      <c r="O34" s="1485"/>
      <c r="P34" s="1485"/>
      <c r="Q34" s="1485"/>
    </row>
    <row r="35" spans="1:17">
      <c r="A35" s="1484" t="s">
        <v>783</v>
      </c>
      <c r="B35" s="1485" t="s">
        <v>878</v>
      </c>
      <c r="C35" s="1485">
        <v>0</v>
      </c>
      <c r="D35" s="1485" t="s">
        <v>956</v>
      </c>
      <c r="E35" s="1485" t="s">
        <v>956</v>
      </c>
      <c r="F35" s="1485" t="s">
        <v>956</v>
      </c>
      <c r="G35" s="1485" t="s">
        <v>956</v>
      </c>
      <c r="H35" s="1485" t="s">
        <v>956</v>
      </c>
      <c r="I35" s="1485" t="s">
        <v>956</v>
      </c>
      <c r="J35" s="1485" t="s">
        <v>956</v>
      </c>
      <c r="K35" s="1485" t="s">
        <v>956</v>
      </c>
      <c r="L35" s="1485"/>
      <c r="M35" s="1485"/>
      <c r="N35" s="1485"/>
      <c r="O35" s="1485"/>
      <c r="P35" s="1485"/>
      <c r="Q35" s="1485"/>
    </row>
    <row r="36" spans="1:17">
      <c r="A36" s="1484" t="s">
        <v>784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785</v>
      </c>
      <c r="B37" s="1485" t="s">
        <v>882</v>
      </c>
      <c r="C37" s="1485">
        <v>0</v>
      </c>
      <c r="D37" s="1485" t="s">
        <v>882</v>
      </c>
      <c r="E37" s="1485" t="s">
        <v>961</v>
      </c>
      <c r="F37" s="1486" t="s">
        <v>961</v>
      </c>
      <c r="G37" s="1485" t="s">
        <v>961</v>
      </c>
      <c r="H37" s="1485" t="s">
        <v>962</v>
      </c>
      <c r="I37" s="1485" t="s">
        <v>957</v>
      </c>
      <c r="J37" s="1485" t="s">
        <v>963</v>
      </c>
      <c r="K37" s="1485" t="s">
        <v>957</v>
      </c>
      <c r="L37" s="1485"/>
      <c r="M37" s="1485"/>
      <c r="N37" s="1485"/>
      <c r="O37" s="1485"/>
      <c r="P37" s="1485"/>
      <c r="Q37" s="1485"/>
    </row>
    <row r="38" spans="1:17">
      <c r="A38" s="1484" t="s">
        <v>786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787</v>
      </c>
      <c r="B39" s="1488" t="s">
        <v>883</v>
      </c>
      <c r="C39" s="1488">
        <v>0</v>
      </c>
      <c r="D39" s="1488" t="s">
        <v>958</v>
      </c>
      <c r="E39" s="1488" t="s">
        <v>958</v>
      </c>
      <c r="F39" s="1490" t="s">
        <v>964</v>
      </c>
      <c r="G39" s="1488" t="s">
        <v>883</v>
      </c>
      <c r="H39" s="1488" t="s">
        <v>965</v>
      </c>
      <c r="I39" s="1488" t="s">
        <v>966</v>
      </c>
      <c r="J39" s="1488" t="s">
        <v>883</v>
      </c>
      <c r="K39" s="1488" t="s">
        <v>883</v>
      </c>
      <c r="L39" s="1488"/>
      <c r="M39" s="1488"/>
      <c r="N39" s="1488"/>
      <c r="O39" s="1488"/>
      <c r="P39" s="1488"/>
      <c r="Q39" s="1488"/>
    </row>
    <row r="40" spans="1:17">
      <c r="A40" s="1483" t="s">
        <v>788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782</v>
      </c>
      <c r="B41" s="1485" t="s">
        <v>884</v>
      </c>
      <c r="C41" s="1485">
        <v>0</v>
      </c>
      <c r="D41" s="1485" t="s">
        <v>884</v>
      </c>
      <c r="E41" s="1485" t="s">
        <v>884</v>
      </c>
      <c r="F41" s="1485" t="s">
        <v>884</v>
      </c>
      <c r="G41" s="1485" t="s">
        <v>884</v>
      </c>
      <c r="H41" s="1485" t="s">
        <v>884</v>
      </c>
      <c r="I41" s="1485" t="s">
        <v>884</v>
      </c>
      <c r="J41" s="1485" t="s">
        <v>884</v>
      </c>
      <c r="K41" s="1485" t="s">
        <v>884</v>
      </c>
      <c r="L41" s="1486"/>
      <c r="M41" s="1486"/>
      <c r="N41" s="1486"/>
      <c r="O41" s="1486"/>
      <c r="P41" s="1486"/>
      <c r="Q41" s="1486"/>
    </row>
    <row r="42" spans="1:17">
      <c r="A42" s="1484" t="s">
        <v>783</v>
      </c>
      <c r="B42" s="1485" t="s">
        <v>878</v>
      </c>
      <c r="C42" s="1485">
        <v>0</v>
      </c>
      <c r="D42" s="1485" t="s">
        <v>956</v>
      </c>
      <c r="E42" s="1485" t="s">
        <v>956</v>
      </c>
      <c r="F42" s="1485" t="s">
        <v>956</v>
      </c>
      <c r="G42" s="1485" t="s">
        <v>956</v>
      </c>
      <c r="H42" s="1485" t="s">
        <v>956</v>
      </c>
      <c r="I42" s="1485" t="s">
        <v>956</v>
      </c>
      <c r="J42" s="1485" t="s">
        <v>956</v>
      </c>
      <c r="K42" s="1485" t="s">
        <v>956</v>
      </c>
      <c r="L42" s="1486"/>
      <c r="M42" s="1486"/>
      <c r="N42" s="1486"/>
      <c r="O42" s="1486"/>
      <c r="P42" s="1486"/>
      <c r="Q42" s="1486"/>
    </row>
    <row r="43" spans="1:17">
      <c r="A43" s="1484" t="s">
        <v>784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785</v>
      </c>
      <c r="B44" s="1485" t="s">
        <v>879</v>
      </c>
      <c r="C44" s="1485">
        <v>0</v>
      </c>
      <c r="D44" s="1486" t="s">
        <v>883</v>
      </c>
      <c r="E44" s="1486" t="s">
        <v>963</v>
      </c>
      <c r="F44" s="1486" t="s">
        <v>963</v>
      </c>
      <c r="G44" s="1485" t="s">
        <v>959</v>
      </c>
      <c r="H44" s="1485" t="s">
        <v>963</v>
      </c>
      <c r="I44" s="1486">
        <v>0</v>
      </c>
      <c r="J44" s="1486">
        <v>0</v>
      </c>
      <c r="K44" s="1486" t="s">
        <v>963</v>
      </c>
      <c r="L44" s="1486"/>
      <c r="M44" s="1486"/>
      <c r="N44" s="1486"/>
      <c r="O44" s="1486"/>
      <c r="P44" s="1486"/>
      <c r="Q44" s="1486"/>
    </row>
    <row r="45" spans="1:17">
      <c r="A45" s="1484" t="s">
        <v>786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787</v>
      </c>
      <c r="B46" s="1488" t="s">
        <v>885</v>
      </c>
      <c r="C46" s="1488">
        <v>0</v>
      </c>
      <c r="D46" s="1490" t="s">
        <v>959</v>
      </c>
      <c r="E46" s="1490" t="s">
        <v>883</v>
      </c>
      <c r="F46" s="1490" t="s">
        <v>883</v>
      </c>
      <c r="G46" s="1488" t="s">
        <v>883</v>
      </c>
      <c r="H46" s="1488" t="s">
        <v>965</v>
      </c>
      <c r="I46" s="1490">
        <v>0</v>
      </c>
      <c r="J46" s="1490">
        <v>0</v>
      </c>
      <c r="K46" s="1490" t="s">
        <v>883</v>
      </c>
      <c r="L46" s="1490"/>
      <c r="M46" s="1490"/>
      <c r="N46" s="1490"/>
      <c r="O46" s="1490"/>
      <c r="P46" s="1490"/>
      <c r="Q46" s="1490"/>
    </row>
    <row r="47" spans="1:17">
      <c r="A47" s="1483" t="s">
        <v>745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782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783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784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785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786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787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789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782</v>
      </c>
      <c r="B55" s="1485" t="s">
        <v>967</v>
      </c>
      <c r="C55" s="1485"/>
      <c r="D55" s="1486" t="s">
        <v>967</v>
      </c>
      <c r="E55" s="1486" t="s">
        <v>967</v>
      </c>
      <c r="F55" s="1486" t="s">
        <v>967</v>
      </c>
      <c r="G55" s="1486" t="s">
        <v>967</v>
      </c>
      <c r="H55" s="1486" t="s">
        <v>967</v>
      </c>
      <c r="I55" s="1486" t="s">
        <v>967</v>
      </c>
      <c r="J55" s="1486" t="s">
        <v>967</v>
      </c>
      <c r="K55" s="1486" t="s">
        <v>967</v>
      </c>
      <c r="L55" s="1485"/>
      <c r="M55" s="1485"/>
      <c r="N55" s="1485"/>
      <c r="O55" s="1485"/>
      <c r="P55" s="1485"/>
      <c r="Q55" s="1485"/>
    </row>
    <row r="56" spans="1:17">
      <c r="A56" s="1484" t="s">
        <v>783</v>
      </c>
      <c r="B56" s="1485" t="s">
        <v>878</v>
      </c>
      <c r="C56" s="1485"/>
      <c r="D56" s="1486" t="s">
        <v>956</v>
      </c>
      <c r="E56" s="1486" t="s">
        <v>956</v>
      </c>
      <c r="F56" s="1486" t="s">
        <v>956</v>
      </c>
      <c r="G56" s="1486" t="s">
        <v>956</v>
      </c>
      <c r="H56" s="1486" t="s">
        <v>956</v>
      </c>
      <c r="I56" s="1486" t="s">
        <v>956</v>
      </c>
      <c r="J56" s="1486" t="s">
        <v>956</v>
      </c>
      <c r="K56" s="1486" t="s">
        <v>956</v>
      </c>
      <c r="L56" s="1485"/>
      <c r="M56" s="1485"/>
      <c r="N56" s="1485"/>
      <c r="O56" s="1485"/>
      <c r="P56" s="1485"/>
      <c r="Q56" s="1485"/>
    </row>
    <row r="57" spans="1:17">
      <c r="A57" s="1484" t="s">
        <v>784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785</v>
      </c>
      <c r="B58" s="1485" t="s">
        <v>968</v>
      </c>
      <c r="C58" s="1485"/>
      <c r="D58" s="1485" t="s">
        <v>969</v>
      </c>
      <c r="E58" s="1485" t="s">
        <v>961</v>
      </c>
      <c r="F58" s="1485" t="s">
        <v>961</v>
      </c>
      <c r="G58" s="1485" t="s">
        <v>961</v>
      </c>
      <c r="H58" s="1485" t="s">
        <v>961</v>
      </c>
      <c r="I58" s="1486" t="s">
        <v>970</v>
      </c>
      <c r="J58" s="1486" t="s">
        <v>961</v>
      </c>
      <c r="K58" s="1486" t="s">
        <v>971</v>
      </c>
      <c r="L58" s="1486"/>
      <c r="M58" s="1486"/>
      <c r="N58" s="1486"/>
      <c r="O58" s="1486"/>
      <c r="P58" s="1486"/>
      <c r="Q58" s="1486"/>
    </row>
    <row r="59" spans="1:17">
      <c r="A59" s="1484" t="s">
        <v>786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787</v>
      </c>
      <c r="B60" s="1488" t="s">
        <v>883</v>
      </c>
      <c r="C60" s="1488"/>
      <c r="D60" s="1488" t="s">
        <v>883</v>
      </c>
      <c r="E60" s="1488" t="s">
        <v>883</v>
      </c>
      <c r="F60" s="1488" t="s">
        <v>883</v>
      </c>
      <c r="G60" s="1488" t="s">
        <v>883</v>
      </c>
      <c r="H60" s="1488" t="s">
        <v>883</v>
      </c>
      <c r="I60" s="1490" t="s">
        <v>883</v>
      </c>
      <c r="J60" s="1490" t="s">
        <v>883</v>
      </c>
      <c r="K60" s="1490" t="s">
        <v>883</v>
      </c>
      <c r="L60" s="1490"/>
      <c r="M60" s="1490"/>
      <c r="N60" s="1490"/>
      <c r="O60" s="1490"/>
      <c r="P60" s="1490"/>
      <c r="Q60" s="1490"/>
    </row>
    <row r="61" spans="1:17">
      <c r="A61" s="1483" t="s">
        <v>790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782</v>
      </c>
      <c r="B62" s="1485" t="s">
        <v>972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972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783</v>
      </c>
      <c r="B63" s="1485" t="s">
        <v>956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878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784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785</v>
      </c>
      <c r="B65" s="1485" t="s">
        <v>973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974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786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787</v>
      </c>
      <c r="B67" s="1488" t="s">
        <v>883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883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770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782</v>
      </c>
      <c r="B69" s="1485" t="s">
        <v>975</v>
      </c>
      <c r="C69" s="1485" t="s">
        <v>975</v>
      </c>
      <c r="D69" s="1485" t="s">
        <v>975</v>
      </c>
      <c r="E69" s="1485" t="s">
        <v>975</v>
      </c>
      <c r="F69" s="1485" t="s">
        <v>975</v>
      </c>
      <c r="G69" s="1485" t="s">
        <v>975</v>
      </c>
      <c r="H69" s="1485" t="s">
        <v>975</v>
      </c>
      <c r="I69" s="1485" t="s">
        <v>975</v>
      </c>
      <c r="J69" s="1485" t="s">
        <v>975</v>
      </c>
      <c r="K69" s="1485" t="s">
        <v>975</v>
      </c>
      <c r="L69" s="1485"/>
      <c r="M69" s="1485"/>
      <c r="N69" s="1485"/>
      <c r="O69" s="1485"/>
      <c r="P69" s="1485"/>
      <c r="Q69" s="1485"/>
    </row>
    <row r="70" spans="1:17">
      <c r="A70" s="1484" t="s">
        <v>783</v>
      </c>
      <c r="B70" s="1485" t="s">
        <v>878</v>
      </c>
      <c r="C70" s="1485" t="s">
        <v>878</v>
      </c>
      <c r="D70" s="1485" t="s">
        <v>878</v>
      </c>
      <c r="E70" s="1485" t="s">
        <v>878</v>
      </c>
      <c r="F70" s="1485" t="s">
        <v>878</v>
      </c>
      <c r="G70" s="1485" t="s">
        <v>878</v>
      </c>
      <c r="H70" s="1485" t="s">
        <v>878</v>
      </c>
      <c r="I70" s="1485" t="s">
        <v>878</v>
      </c>
      <c r="J70" s="1485" t="s">
        <v>878</v>
      </c>
      <c r="K70" s="1485" t="s">
        <v>878</v>
      </c>
      <c r="L70" s="1486"/>
      <c r="M70" s="1486"/>
      <c r="N70" s="1486"/>
      <c r="O70" s="1486"/>
      <c r="P70" s="1486"/>
      <c r="Q70" s="1486"/>
    </row>
    <row r="71" spans="1:17">
      <c r="A71" s="1484" t="s">
        <v>784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785</v>
      </c>
      <c r="B72" s="1485"/>
      <c r="C72" s="1485"/>
      <c r="D72" s="1485"/>
      <c r="E72" s="1485" t="s">
        <v>959</v>
      </c>
      <c r="F72" s="1485" t="s">
        <v>959</v>
      </c>
      <c r="G72" s="1485" t="s">
        <v>959</v>
      </c>
      <c r="H72" s="1485" t="s">
        <v>959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786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787</v>
      </c>
      <c r="B74" s="1488"/>
      <c r="C74" s="1488"/>
      <c r="D74" s="1488"/>
      <c r="E74" s="1490" t="s">
        <v>883</v>
      </c>
      <c r="F74" s="1488" t="s">
        <v>883</v>
      </c>
      <c r="G74" s="1490" t="s">
        <v>883</v>
      </c>
      <c r="H74" s="1488" t="s">
        <v>883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791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782</v>
      </c>
      <c r="B76" s="1485" t="s">
        <v>884</v>
      </c>
      <c r="C76" s="1485"/>
      <c r="D76" s="1485" t="s">
        <v>884</v>
      </c>
      <c r="E76" s="1485" t="s">
        <v>884</v>
      </c>
      <c r="F76" s="1485" t="s">
        <v>884</v>
      </c>
      <c r="G76" s="1485" t="s">
        <v>884</v>
      </c>
      <c r="H76" s="1485" t="s">
        <v>884</v>
      </c>
      <c r="I76" s="1485" t="s">
        <v>884</v>
      </c>
      <c r="J76" s="1485" t="s">
        <v>884</v>
      </c>
      <c r="K76" s="1485" t="s">
        <v>884</v>
      </c>
      <c r="L76" s="1485"/>
      <c r="M76" s="1485"/>
      <c r="N76" s="1485"/>
      <c r="O76" s="1485"/>
      <c r="P76" s="1485"/>
      <c r="Q76" s="1485"/>
    </row>
    <row r="77" spans="1:17">
      <c r="A77" s="1484" t="s">
        <v>783</v>
      </c>
      <c r="B77" s="1485" t="s">
        <v>878</v>
      </c>
      <c r="C77" s="1485"/>
      <c r="D77" s="1485" t="s">
        <v>956</v>
      </c>
      <c r="E77" s="1485" t="s">
        <v>956</v>
      </c>
      <c r="F77" s="1485" t="s">
        <v>956</v>
      </c>
      <c r="G77" s="1485" t="s">
        <v>956</v>
      </c>
      <c r="H77" s="1485" t="s">
        <v>956</v>
      </c>
      <c r="I77" s="1485" t="s">
        <v>956</v>
      </c>
      <c r="J77" s="1485" t="s">
        <v>956</v>
      </c>
      <c r="K77" s="1485" t="s">
        <v>956</v>
      </c>
      <c r="L77" s="1485"/>
      <c r="M77" s="1485"/>
      <c r="N77" s="1485"/>
      <c r="O77" s="1485"/>
      <c r="P77" s="1485"/>
      <c r="Q77" s="1485"/>
    </row>
    <row r="78" spans="1:17">
      <c r="A78" s="1484" t="s">
        <v>784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785</v>
      </c>
      <c r="B79" s="1485" t="s">
        <v>968</v>
      </c>
      <c r="C79" s="1485"/>
      <c r="D79" s="1485" t="s">
        <v>968</v>
      </c>
      <c r="E79" s="1485" t="s">
        <v>957</v>
      </c>
      <c r="F79" s="1485" t="s">
        <v>976</v>
      </c>
      <c r="G79" s="1485" t="s">
        <v>961</v>
      </c>
      <c r="H79" s="1485" t="s">
        <v>963</v>
      </c>
      <c r="I79" s="1485" t="s">
        <v>961</v>
      </c>
      <c r="J79" s="1485" t="s">
        <v>963</v>
      </c>
      <c r="K79" s="1485" t="s">
        <v>959</v>
      </c>
      <c r="L79" s="1486"/>
      <c r="M79" s="1486"/>
      <c r="N79" s="1486"/>
      <c r="O79" s="1486"/>
      <c r="P79" s="1486"/>
      <c r="Q79" s="1486"/>
    </row>
    <row r="80" spans="1:17">
      <c r="A80" s="1484" t="s">
        <v>786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787</v>
      </c>
      <c r="B81" s="1488" t="s">
        <v>977</v>
      </c>
      <c r="C81" s="1488"/>
      <c r="D81" s="1488" t="s">
        <v>883</v>
      </c>
      <c r="E81" s="1488" t="s">
        <v>883</v>
      </c>
      <c r="F81" s="1488" t="s">
        <v>883</v>
      </c>
      <c r="G81" s="1488" t="s">
        <v>883</v>
      </c>
      <c r="H81" s="1488" t="s">
        <v>883</v>
      </c>
      <c r="I81" s="1488" t="s">
        <v>883</v>
      </c>
      <c r="J81" s="1488" t="s">
        <v>883</v>
      </c>
      <c r="K81" s="1488" t="s">
        <v>883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782</v>
      </c>
      <c r="B83" s="1485" t="s">
        <v>972</v>
      </c>
      <c r="C83" s="1486"/>
      <c r="D83" s="1486" t="s">
        <v>972</v>
      </c>
      <c r="E83" s="1486" t="s">
        <v>972</v>
      </c>
      <c r="F83" s="1486" t="s">
        <v>972</v>
      </c>
      <c r="G83" s="1486" t="s">
        <v>972</v>
      </c>
      <c r="H83" s="1486" t="s">
        <v>972</v>
      </c>
      <c r="I83" s="1486" t="s">
        <v>972</v>
      </c>
      <c r="J83" s="1486" t="s">
        <v>972</v>
      </c>
      <c r="K83" s="1486" t="s">
        <v>972</v>
      </c>
      <c r="L83" s="1485"/>
      <c r="M83" s="1485"/>
      <c r="N83" s="1485"/>
      <c r="O83" s="1485"/>
      <c r="P83" s="1485"/>
      <c r="Q83" s="1485"/>
    </row>
    <row r="84" spans="1:17">
      <c r="A84" s="1484" t="s">
        <v>783</v>
      </c>
      <c r="B84" s="1485" t="s">
        <v>878</v>
      </c>
      <c r="C84" s="1486"/>
      <c r="D84" s="1486" t="s">
        <v>956</v>
      </c>
      <c r="E84" s="1486" t="s">
        <v>956</v>
      </c>
      <c r="F84" s="1486" t="s">
        <v>956</v>
      </c>
      <c r="G84" s="1486" t="s">
        <v>956</v>
      </c>
      <c r="H84" s="1486" t="s">
        <v>956</v>
      </c>
      <c r="I84" s="1486" t="s">
        <v>956</v>
      </c>
      <c r="J84" s="1486" t="s">
        <v>956</v>
      </c>
      <c r="K84" s="1486" t="s">
        <v>956</v>
      </c>
      <c r="L84" s="1485"/>
      <c r="M84" s="1485"/>
      <c r="N84" s="1485"/>
      <c r="O84" s="1485"/>
      <c r="P84" s="1485"/>
      <c r="Q84" s="1485"/>
    </row>
    <row r="85" spans="1:17">
      <c r="A85" s="1484" t="s">
        <v>784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785</v>
      </c>
      <c r="B86" s="1485" t="s">
        <v>968</v>
      </c>
      <c r="C86" s="1486"/>
      <c r="D86" s="1486" t="s">
        <v>969</v>
      </c>
      <c r="E86" s="1485" t="s">
        <v>961</v>
      </c>
      <c r="F86" s="1486" t="s">
        <v>961</v>
      </c>
      <c r="G86" s="1485" t="s">
        <v>970</v>
      </c>
      <c r="H86" s="1485" t="s">
        <v>970</v>
      </c>
      <c r="I86" s="1485" t="s">
        <v>970</v>
      </c>
      <c r="J86" s="1485" t="s">
        <v>970</v>
      </c>
      <c r="K86" s="1485" t="s">
        <v>970</v>
      </c>
      <c r="L86" s="1485"/>
      <c r="M86" s="1485"/>
      <c r="N86" s="1485"/>
      <c r="O86" s="1485"/>
      <c r="P86" s="1485"/>
      <c r="Q86" s="1485"/>
    </row>
    <row r="87" spans="1:17">
      <c r="A87" s="1484" t="s">
        <v>786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787</v>
      </c>
      <c r="B88" s="1488" t="s">
        <v>883</v>
      </c>
      <c r="C88" s="1490"/>
      <c r="D88" s="1490" t="s">
        <v>883</v>
      </c>
      <c r="E88" s="1488" t="s">
        <v>883</v>
      </c>
      <c r="F88" s="1490" t="s">
        <v>883</v>
      </c>
      <c r="G88" s="1488" t="s">
        <v>883</v>
      </c>
      <c r="H88" s="1488" t="s">
        <v>883</v>
      </c>
      <c r="I88" s="1488" t="s">
        <v>883</v>
      </c>
      <c r="J88" s="1488" t="s">
        <v>883</v>
      </c>
      <c r="K88" s="1488" t="s">
        <v>883</v>
      </c>
      <c r="L88" s="1488"/>
      <c r="M88" s="1488"/>
      <c r="N88" s="1488"/>
      <c r="O88" s="1488"/>
      <c r="P88" s="1488"/>
      <c r="Q88" s="1488"/>
    </row>
    <row r="89" spans="1:17">
      <c r="A89" s="1483" t="s">
        <v>792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782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783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784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785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786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787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793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782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783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784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785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786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787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795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782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783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784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785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786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787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782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783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784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785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786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787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796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782</v>
      </c>
      <c r="B118" s="1485" t="s">
        <v>978</v>
      </c>
      <c r="C118" s="1485"/>
      <c r="D118" s="1485" t="s">
        <v>978</v>
      </c>
      <c r="E118" s="1485" t="s">
        <v>978</v>
      </c>
      <c r="F118" s="1485" t="s">
        <v>978</v>
      </c>
      <c r="G118" s="1485" t="s">
        <v>978</v>
      </c>
      <c r="H118" s="1485" t="s">
        <v>978</v>
      </c>
      <c r="I118" s="1485" t="s">
        <v>978</v>
      </c>
      <c r="J118" s="1485" t="s">
        <v>978</v>
      </c>
      <c r="K118" s="1485" t="s">
        <v>978</v>
      </c>
      <c r="L118" s="1485"/>
      <c r="M118" s="1485"/>
      <c r="N118" s="1485"/>
      <c r="O118" s="1485"/>
      <c r="P118" s="1485"/>
      <c r="Q118" s="1485"/>
    </row>
    <row r="119" spans="1:17">
      <c r="A119" s="1484" t="s">
        <v>783</v>
      </c>
      <c r="B119" s="1485" t="s">
        <v>878</v>
      </c>
      <c r="C119" s="1485"/>
      <c r="D119" s="1485" t="s">
        <v>956</v>
      </c>
      <c r="E119" s="1485" t="s">
        <v>956</v>
      </c>
      <c r="F119" s="1485" t="s">
        <v>956</v>
      </c>
      <c r="G119" s="1485" t="s">
        <v>956</v>
      </c>
      <c r="H119" s="1485" t="s">
        <v>956</v>
      </c>
      <c r="I119" s="1485" t="s">
        <v>956</v>
      </c>
      <c r="J119" s="1485" t="s">
        <v>956</v>
      </c>
      <c r="K119" s="1485" t="s">
        <v>956</v>
      </c>
      <c r="L119" s="1485"/>
      <c r="M119" s="1485"/>
      <c r="N119" s="1485"/>
      <c r="O119" s="1485"/>
      <c r="P119" s="1485"/>
      <c r="Q119" s="1485"/>
    </row>
    <row r="120" spans="1:17">
      <c r="A120" s="1484" t="s">
        <v>784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785</v>
      </c>
      <c r="B121" s="1486" t="s">
        <v>968</v>
      </c>
      <c r="C121" s="1486"/>
      <c r="D121" s="1486" t="s">
        <v>969</v>
      </c>
      <c r="E121" s="1486" t="s">
        <v>961</v>
      </c>
      <c r="F121" s="1486" t="s">
        <v>970</v>
      </c>
      <c r="G121" s="1486" t="s">
        <v>970</v>
      </c>
      <c r="H121" s="1486" t="s">
        <v>970</v>
      </c>
      <c r="I121" s="1486" t="s">
        <v>970</v>
      </c>
      <c r="J121" s="1486" t="s">
        <v>970</v>
      </c>
      <c r="K121" s="1485" t="s">
        <v>979</v>
      </c>
      <c r="L121" s="1485"/>
      <c r="M121" s="1485"/>
      <c r="N121" s="1485"/>
      <c r="O121" s="1485"/>
      <c r="P121" s="1485"/>
      <c r="Q121" s="1485"/>
    </row>
    <row r="122" spans="1:17">
      <c r="A122" s="1484" t="s">
        <v>786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787</v>
      </c>
      <c r="B123" s="1490" t="s">
        <v>883</v>
      </c>
      <c r="C123" s="1490"/>
      <c r="D123" s="1490" t="s">
        <v>883</v>
      </c>
      <c r="E123" s="1490" t="s">
        <v>883</v>
      </c>
      <c r="F123" s="1490" t="s">
        <v>965</v>
      </c>
      <c r="G123" s="1490" t="s">
        <v>965</v>
      </c>
      <c r="H123" s="1490" t="s">
        <v>965</v>
      </c>
      <c r="I123" s="1490" t="s">
        <v>965</v>
      </c>
      <c r="J123" s="1490" t="s">
        <v>965</v>
      </c>
      <c r="K123" s="1488" t="s">
        <v>965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782</v>
      </c>
      <c r="B125" s="1485" t="s">
        <v>980</v>
      </c>
      <c r="C125" s="1485" t="s">
        <v>980</v>
      </c>
      <c r="D125" s="1485" t="s">
        <v>980</v>
      </c>
      <c r="E125" s="1485" t="s">
        <v>980</v>
      </c>
      <c r="F125" s="1485" t="s">
        <v>980</v>
      </c>
      <c r="G125" s="1485" t="s">
        <v>980</v>
      </c>
      <c r="H125" s="1485" t="s">
        <v>980</v>
      </c>
      <c r="I125" s="1485" t="s">
        <v>980</v>
      </c>
      <c r="J125" s="1485" t="s">
        <v>980</v>
      </c>
      <c r="K125" s="1485" t="s">
        <v>980</v>
      </c>
      <c r="L125" s="1485"/>
      <c r="M125" s="1485"/>
      <c r="N125" s="1485"/>
      <c r="O125" s="1485"/>
      <c r="P125" s="1485"/>
      <c r="Q125" s="1485"/>
    </row>
    <row r="126" spans="1:17">
      <c r="A126" s="1484" t="s">
        <v>783</v>
      </c>
      <c r="B126" s="1485" t="s">
        <v>878</v>
      </c>
      <c r="C126" s="1485" t="s">
        <v>878</v>
      </c>
      <c r="D126" s="1485" t="s">
        <v>878</v>
      </c>
      <c r="E126" s="1485" t="s">
        <v>878</v>
      </c>
      <c r="F126" s="1485" t="s">
        <v>878</v>
      </c>
      <c r="G126" s="1485" t="s">
        <v>878</v>
      </c>
      <c r="H126" s="1485" t="s">
        <v>878</v>
      </c>
      <c r="I126" s="1485" t="s">
        <v>878</v>
      </c>
      <c r="J126" s="1485" t="s">
        <v>878</v>
      </c>
      <c r="K126" s="1485" t="s">
        <v>878</v>
      </c>
      <c r="L126" s="1485"/>
      <c r="M126" s="1485"/>
      <c r="N126" s="1485"/>
      <c r="O126" s="1485"/>
      <c r="P126" s="1485"/>
      <c r="Q126" s="1485"/>
    </row>
    <row r="127" spans="1:17">
      <c r="A127" s="1484" t="s">
        <v>784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785</v>
      </c>
      <c r="B128" s="1485" t="s">
        <v>968</v>
      </c>
      <c r="C128" s="1485" t="s">
        <v>969</v>
      </c>
      <c r="D128" s="1485" t="s">
        <v>969</v>
      </c>
      <c r="E128" s="1485" t="s">
        <v>970</v>
      </c>
      <c r="F128" s="1485" t="s">
        <v>970</v>
      </c>
      <c r="G128" s="1485" t="s">
        <v>961</v>
      </c>
      <c r="H128" s="1485" t="s">
        <v>970</v>
      </c>
      <c r="I128" s="1485" t="s">
        <v>961</v>
      </c>
      <c r="J128" s="1485" t="s">
        <v>970</v>
      </c>
      <c r="K128" s="1485" t="s">
        <v>970</v>
      </c>
      <c r="L128" s="1485"/>
      <c r="M128" s="1485"/>
      <c r="N128" s="1485"/>
      <c r="O128" s="1485"/>
      <c r="P128" s="1485"/>
      <c r="Q128" s="1485"/>
    </row>
    <row r="129" spans="1:17">
      <c r="A129" s="1484" t="s">
        <v>786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787</v>
      </c>
      <c r="B130" s="1488" t="s">
        <v>883</v>
      </c>
      <c r="C130" s="1488" t="s">
        <v>883</v>
      </c>
      <c r="D130" s="1488" t="s">
        <v>883</v>
      </c>
      <c r="E130" s="1488" t="s">
        <v>883</v>
      </c>
      <c r="F130" s="1488" t="s">
        <v>883</v>
      </c>
      <c r="G130" s="1488" t="s">
        <v>883</v>
      </c>
      <c r="H130" s="1488" t="s">
        <v>883</v>
      </c>
      <c r="I130" s="1488" t="s">
        <v>883</v>
      </c>
      <c r="J130" s="1488" t="s">
        <v>883</v>
      </c>
      <c r="K130" s="1488" t="s">
        <v>883</v>
      </c>
      <c r="L130" s="1488"/>
      <c r="M130" s="1488"/>
      <c r="N130" s="1488"/>
      <c r="O130" s="1488"/>
      <c r="P130" s="1488"/>
      <c r="Q130" s="1488"/>
    </row>
    <row r="131" spans="1:17">
      <c r="A131" s="1483" t="s">
        <v>742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782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783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784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785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786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787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782</v>
      </c>
      <c r="B139" s="1485" t="s">
        <v>886</v>
      </c>
      <c r="C139" s="1485" t="s">
        <v>981</v>
      </c>
      <c r="D139" s="1486" t="s">
        <v>982</v>
      </c>
      <c r="E139" s="1485" t="s">
        <v>983</v>
      </c>
      <c r="F139" s="1485" t="s">
        <v>984</v>
      </c>
      <c r="G139" s="1485" t="s">
        <v>985</v>
      </c>
      <c r="H139" s="1485" t="s">
        <v>986</v>
      </c>
      <c r="I139" s="1486" t="s">
        <v>983</v>
      </c>
      <c r="J139" s="1486" t="s">
        <v>986</v>
      </c>
      <c r="K139" s="1486" t="s">
        <v>987</v>
      </c>
      <c r="L139" s="1486"/>
      <c r="M139" s="1486"/>
      <c r="N139" s="1486"/>
      <c r="O139" s="1486"/>
      <c r="P139" s="1486"/>
      <c r="Q139" s="1486"/>
    </row>
    <row r="140" spans="1:17">
      <c r="A140" s="1484" t="s">
        <v>783</v>
      </c>
      <c r="B140" s="1485" t="s">
        <v>878</v>
      </c>
      <c r="C140" s="1485" t="s">
        <v>878</v>
      </c>
      <c r="D140" s="1486" t="s">
        <v>956</v>
      </c>
      <c r="E140" s="1485" t="s">
        <v>956</v>
      </c>
      <c r="F140" s="1485" t="s">
        <v>956</v>
      </c>
      <c r="G140" s="1485" t="s">
        <v>956</v>
      </c>
      <c r="H140" s="1485" t="s">
        <v>956</v>
      </c>
      <c r="I140" s="1486" t="s">
        <v>956</v>
      </c>
      <c r="J140" s="1486" t="s">
        <v>956</v>
      </c>
      <c r="K140" s="1486" t="s">
        <v>956</v>
      </c>
      <c r="L140" s="1486"/>
      <c r="M140" s="1486"/>
      <c r="N140" s="1486"/>
      <c r="O140" s="1486"/>
      <c r="P140" s="1486"/>
      <c r="Q140" s="1486"/>
    </row>
    <row r="141" spans="1:17">
      <c r="A141" s="1484" t="s">
        <v>784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785</v>
      </c>
      <c r="B142" s="1485" t="s">
        <v>969</v>
      </c>
      <c r="C142" s="1485" t="s">
        <v>969</v>
      </c>
      <c r="D142" s="1486" t="s">
        <v>969</v>
      </c>
      <c r="E142" s="1485" t="s">
        <v>957</v>
      </c>
      <c r="F142" s="1485" t="s">
        <v>957</v>
      </c>
      <c r="G142" s="1485" t="s">
        <v>957</v>
      </c>
      <c r="H142" s="1485" t="s">
        <v>957</v>
      </c>
      <c r="I142" s="1486" t="s">
        <v>959</v>
      </c>
      <c r="J142" s="1486" t="s">
        <v>988</v>
      </c>
      <c r="K142" s="1486" t="s">
        <v>959</v>
      </c>
      <c r="L142" s="1486"/>
      <c r="M142" s="1486"/>
      <c r="N142" s="1486"/>
      <c r="O142" s="1486"/>
      <c r="P142" s="1486"/>
      <c r="Q142" s="1486"/>
    </row>
    <row r="143" spans="1:17">
      <c r="A143" s="1484" t="s">
        <v>786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787</v>
      </c>
      <c r="B144" s="1488" t="s">
        <v>883</v>
      </c>
      <c r="C144" s="1488" t="s">
        <v>883</v>
      </c>
      <c r="D144" s="1490" t="s">
        <v>883</v>
      </c>
      <c r="E144" s="1488" t="s">
        <v>959</v>
      </c>
      <c r="F144" s="1488" t="s">
        <v>959</v>
      </c>
      <c r="G144" s="1488" t="s">
        <v>959</v>
      </c>
      <c r="H144" s="1488" t="s">
        <v>989</v>
      </c>
      <c r="I144" s="1490" t="s">
        <v>965</v>
      </c>
      <c r="J144" s="1490" t="s">
        <v>965</v>
      </c>
      <c r="K144" s="1490" t="s">
        <v>883</v>
      </c>
      <c r="L144" s="1490"/>
      <c r="M144" s="1490"/>
      <c r="N144" s="1490"/>
      <c r="O144" s="1490"/>
      <c r="P144" s="1490"/>
      <c r="Q144" s="1490"/>
    </row>
    <row r="145" spans="1:17">
      <c r="A145" s="1483" t="s">
        <v>990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782</v>
      </c>
      <c r="B146" s="1485" t="s">
        <v>991</v>
      </c>
      <c r="C146" s="1485" t="s">
        <v>991</v>
      </c>
      <c r="D146" s="1486" t="s">
        <v>991</v>
      </c>
      <c r="E146" s="1486" t="s">
        <v>991</v>
      </c>
      <c r="F146" s="1486" t="s">
        <v>991</v>
      </c>
      <c r="G146" s="1486" t="s">
        <v>991</v>
      </c>
      <c r="H146" s="1486" t="s">
        <v>991</v>
      </c>
      <c r="I146" s="1486" t="s">
        <v>991</v>
      </c>
      <c r="J146" s="1486" t="s">
        <v>991</v>
      </c>
      <c r="K146" s="1486" t="s">
        <v>991</v>
      </c>
      <c r="L146" s="1485"/>
      <c r="M146" s="1485"/>
      <c r="N146" s="1485"/>
      <c r="O146" s="1485"/>
      <c r="P146" s="1485"/>
      <c r="Q146" s="1485"/>
    </row>
    <row r="147" spans="1:17">
      <c r="A147" s="1484" t="s">
        <v>783</v>
      </c>
      <c r="B147" s="1485" t="s">
        <v>878</v>
      </c>
      <c r="C147" s="1485" t="s">
        <v>878</v>
      </c>
      <c r="D147" s="1486" t="s">
        <v>878</v>
      </c>
      <c r="E147" s="1486" t="s">
        <v>878</v>
      </c>
      <c r="F147" s="1486" t="s">
        <v>878</v>
      </c>
      <c r="G147" s="1486" t="s">
        <v>878</v>
      </c>
      <c r="H147" s="1486" t="s">
        <v>878</v>
      </c>
      <c r="I147" s="1486" t="s">
        <v>878</v>
      </c>
      <c r="J147" s="1486" t="s">
        <v>878</v>
      </c>
      <c r="K147" s="1486" t="s">
        <v>878</v>
      </c>
      <c r="L147" s="1485"/>
      <c r="M147" s="1485"/>
      <c r="N147" s="1485"/>
      <c r="O147" s="1485"/>
      <c r="P147" s="1485"/>
      <c r="Q147" s="1485"/>
    </row>
    <row r="148" spans="1:17">
      <c r="A148" s="1484" t="s">
        <v>784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785</v>
      </c>
      <c r="B149" s="1485" t="s">
        <v>969</v>
      </c>
      <c r="C149" s="1485" t="s">
        <v>969</v>
      </c>
      <c r="D149" s="1486" t="s">
        <v>969</v>
      </c>
      <c r="E149" s="1486" t="s">
        <v>963</v>
      </c>
      <c r="F149" s="1486" t="s">
        <v>992</v>
      </c>
      <c r="G149" s="1486" t="s">
        <v>993</v>
      </c>
      <c r="H149" s="1486" t="s">
        <v>994</v>
      </c>
      <c r="I149" s="1486" t="s">
        <v>995</v>
      </c>
      <c r="J149" s="1486" t="s">
        <v>995</v>
      </c>
      <c r="K149" s="1486" t="s">
        <v>995</v>
      </c>
      <c r="L149" s="1486"/>
      <c r="M149" s="1486"/>
      <c r="N149" s="1486"/>
      <c r="O149" s="1486"/>
      <c r="P149" s="1486"/>
      <c r="Q149" s="1486"/>
    </row>
    <row r="150" spans="1:17">
      <c r="A150" s="1484" t="s">
        <v>786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787</v>
      </c>
      <c r="B151" s="1488" t="s">
        <v>996</v>
      </c>
      <c r="C151" s="1488" t="s">
        <v>996</v>
      </c>
      <c r="D151" s="1490" t="s">
        <v>997</v>
      </c>
      <c r="E151" s="1488" t="s">
        <v>997</v>
      </c>
      <c r="F151" s="1488" t="s">
        <v>997</v>
      </c>
      <c r="G151" s="1488" t="s">
        <v>997</v>
      </c>
      <c r="H151" s="1488" t="s">
        <v>997</v>
      </c>
      <c r="I151" s="1488" t="s">
        <v>883</v>
      </c>
      <c r="J151" s="1488" t="s">
        <v>883</v>
      </c>
      <c r="K151" s="1488" t="s">
        <v>883</v>
      </c>
      <c r="L151" s="1488"/>
      <c r="M151" s="1488"/>
      <c r="N151" s="1488"/>
      <c r="O151" s="1488"/>
      <c r="P151" s="1488"/>
      <c r="Q151" s="1488"/>
    </row>
    <row r="152" spans="1:17">
      <c r="A152" s="1483" t="s">
        <v>998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782</v>
      </c>
      <c r="B153" s="1485" t="s">
        <v>884</v>
      </c>
      <c r="C153" s="1485" t="s">
        <v>884</v>
      </c>
      <c r="D153" s="1486" t="s">
        <v>884</v>
      </c>
      <c r="E153" s="1486" t="s">
        <v>884</v>
      </c>
      <c r="F153" s="1486" t="s">
        <v>884</v>
      </c>
      <c r="G153" s="1486" t="s">
        <v>884</v>
      </c>
      <c r="H153" s="1486" t="s">
        <v>884</v>
      </c>
      <c r="I153" s="1486" t="s">
        <v>884</v>
      </c>
      <c r="J153" s="1486" t="s">
        <v>884</v>
      </c>
      <c r="K153" s="1486" t="s">
        <v>884</v>
      </c>
      <c r="L153" s="1485"/>
      <c r="M153" s="1485"/>
      <c r="N153" s="1485"/>
      <c r="O153" s="1485"/>
      <c r="P153" s="1485"/>
      <c r="Q153" s="1485"/>
    </row>
    <row r="154" spans="1:17">
      <c r="A154" s="1484" t="s">
        <v>783</v>
      </c>
      <c r="B154" s="1485" t="s">
        <v>956</v>
      </c>
      <c r="C154" s="1485" t="s">
        <v>878</v>
      </c>
      <c r="D154" s="1486" t="s">
        <v>956</v>
      </c>
      <c r="E154" s="1486" t="s">
        <v>956</v>
      </c>
      <c r="F154" s="1486" t="s">
        <v>956</v>
      </c>
      <c r="G154" s="1486" t="s">
        <v>956</v>
      </c>
      <c r="H154" s="1486" t="s">
        <v>956</v>
      </c>
      <c r="I154" s="1486" t="s">
        <v>956</v>
      </c>
      <c r="J154" s="1486" t="s">
        <v>956</v>
      </c>
      <c r="K154" s="1486" t="s">
        <v>956</v>
      </c>
      <c r="L154" s="1485"/>
      <c r="M154" s="1485"/>
      <c r="N154" s="1485"/>
      <c r="O154" s="1485"/>
      <c r="P154" s="1485"/>
      <c r="Q154" s="1485"/>
    </row>
    <row r="155" spans="1:17">
      <c r="A155" s="1484" t="s">
        <v>784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785</v>
      </c>
      <c r="B156" s="1485" t="s">
        <v>966</v>
      </c>
      <c r="C156" s="1485" t="s">
        <v>969</v>
      </c>
      <c r="D156" s="1486" t="s">
        <v>966</v>
      </c>
      <c r="E156" s="1485" t="s">
        <v>997</v>
      </c>
      <c r="F156" s="1485" t="s">
        <v>997</v>
      </c>
      <c r="G156" s="1485" t="s">
        <v>997</v>
      </c>
      <c r="H156" s="1485" t="s">
        <v>997</v>
      </c>
      <c r="I156" s="1486" t="s">
        <v>882</v>
      </c>
      <c r="J156" s="1486" t="s">
        <v>882</v>
      </c>
      <c r="K156" s="1486" t="s">
        <v>960</v>
      </c>
      <c r="L156" s="1486"/>
      <c r="M156" s="1486"/>
      <c r="N156" s="1486"/>
      <c r="O156" s="1486"/>
      <c r="P156" s="1486"/>
      <c r="Q156" s="1486"/>
    </row>
    <row r="157" spans="1:17">
      <c r="A157" s="1484" t="s">
        <v>786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787</v>
      </c>
      <c r="B158" s="1488" t="s">
        <v>968</v>
      </c>
      <c r="C158" s="1488" t="s">
        <v>969</v>
      </c>
      <c r="D158" s="1490" t="s">
        <v>969</v>
      </c>
      <c r="E158" s="1488" t="s">
        <v>961</v>
      </c>
      <c r="F158" s="1488" t="s">
        <v>970</v>
      </c>
      <c r="G158" s="1488" t="s">
        <v>970</v>
      </c>
      <c r="H158" s="1488" t="s">
        <v>970</v>
      </c>
      <c r="I158" s="1488" t="s">
        <v>970</v>
      </c>
      <c r="J158" s="1488" t="s">
        <v>970</v>
      </c>
      <c r="K158" s="1488" t="s">
        <v>970</v>
      </c>
      <c r="L158" s="1488"/>
      <c r="M158" s="1488"/>
      <c r="N158" s="1488"/>
      <c r="O158" s="1488"/>
      <c r="P158" s="1488"/>
      <c r="Q158" s="1488"/>
    </row>
    <row r="159" spans="1:17">
      <c r="A159" s="1483" t="s">
        <v>999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782</v>
      </c>
      <c r="B160" s="1485" t="s">
        <v>1000</v>
      </c>
      <c r="C160" s="1485" t="s">
        <v>1000</v>
      </c>
      <c r="D160" s="1485" t="s">
        <v>1000</v>
      </c>
      <c r="E160" s="1485" t="s">
        <v>1000</v>
      </c>
      <c r="F160" s="1485" t="s">
        <v>1000</v>
      </c>
      <c r="G160" s="1485" t="s">
        <v>1000</v>
      </c>
      <c r="H160" s="1485" t="s">
        <v>1000</v>
      </c>
      <c r="I160" s="1485" t="s">
        <v>1000</v>
      </c>
      <c r="J160" s="1485" t="s">
        <v>1000</v>
      </c>
      <c r="K160" s="1485" t="s">
        <v>1000</v>
      </c>
      <c r="L160" s="1485"/>
      <c r="M160" s="1485"/>
      <c r="N160" s="1485"/>
      <c r="O160" s="1485"/>
      <c r="P160" s="1485"/>
      <c r="Q160" s="1485"/>
    </row>
    <row r="161" spans="1:17">
      <c r="A161" s="1484" t="s">
        <v>783</v>
      </c>
      <c r="B161" s="1485" t="s">
        <v>956</v>
      </c>
      <c r="C161" s="1485" t="s">
        <v>956</v>
      </c>
      <c r="D161" s="1485" t="s">
        <v>956</v>
      </c>
      <c r="E161" s="1485" t="s">
        <v>956</v>
      </c>
      <c r="F161" s="1485" t="s">
        <v>956</v>
      </c>
      <c r="G161" s="1485" t="s">
        <v>956</v>
      </c>
      <c r="H161" s="1485" t="s">
        <v>956</v>
      </c>
      <c r="I161" s="1485" t="s">
        <v>956</v>
      </c>
      <c r="J161" s="1485" t="s">
        <v>956</v>
      </c>
      <c r="K161" s="1485" t="s">
        <v>956</v>
      </c>
      <c r="L161" s="1485"/>
      <c r="M161" s="1485"/>
      <c r="N161" s="1485"/>
      <c r="O161" s="1485"/>
      <c r="P161" s="1485"/>
      <c r="Q161" s="1485"/>
    </row>
    <row r="162" spans="1:17">
      <c r="A162" s="1484" t="s">
        <v>784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785</v>
      </c>
      <c r="B163" s="1485" t="s">
        <v>995</v>
      </c>
      <c r="C163" s="1486" t="s">
        <v>959</v>
      </c>
      <c r="D163" s="1486" t="s">
        <v>883</v>
      </c>
      <c r="E163" s="1485" t="s">
        <v>957</v>
      </c>
      <c r="F163" s="1485" t="s">
        <v>957</v>
      </c>
      <c r="G163" s="1485" t="s">
        <v>957</v>
      </c>
      <c r="H163" s="1485" t="s">
        <v>1001</v>
      </c>
      <c r="I163" s="1485" t="s">
        <v>995</v>
      </c>
      <c r="J163" s="1485" t="s">
        <v>995</v>
      </c>
      <c r="K163" s="1485" t="s">
        <v>995</v>
      </c>
      <c r="L163" s="1485"/>
      <c r="M163" s="1485"/>
      <c r="N163" s="1485"/>
      <c r="O163" s="1485"/>
      <c r="P163" s="1485"/>
      <c r="Q163" s="1485"/>
    </row>
    <row r="164" spans="1:17">
      <c r="A164" s="1484" t="s">
        <v>786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787</v>
      </c>
      <c r="B165" s="1488" t="s">
        <v>969</v>
      </c>
      <c r="C165" s="1490" t="s">
        <v>969</v>
      </c>
      <c r="D165" s="1490" t="s">
        <v>969</v>
      </c>
      <c r="E165" s="1488" t="s">
        <v>961</v>
      </c>
      <c r="F165" s="1488" t="s">
        <v>970</v>
      </c>
      <c r="G165" s="1488" t="s">
        <v>970</v>
      </c>
      <c r="H165" s="1488" t="s">
        <v>970</v>
      </c>
      <c r="I165" s="1488" t="s">
        <v>970</v>
      </c>
      <c r="J165" s="1488" t="s">
        <v>970</v>
      </c>
      <c r="K165" s="1488" t="s">
        <v>970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1002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782</v>
      </c>
      <c r="B167" s="1485" t="s">
        <v>703</v>
      </c>
      <c r="C167" s="1485" t="s">
        <v>703</v>
      </c>
      <c r="D167" s="1485" t="s">
        <v>703</v>
      </c>
      <c r="E167" s="1485" t="s">
        <v>703</v>
      </c>
      <c r="F167" s="1485" t="s">
        <v>703</v>
      </c>
      <c r="G167" s="1485" t="s">
        <v>703</v>
      </c>
      <c r="H167" s="1485" t="s">
        <v>703</v>
      </c>
      <c r="I167" s="1485" t="s">
        <v>703</v>
      </c>
      <c r="J167" s="1485" t="s">
        <v>703</v>
      </c>
      <c r="K167" s="1485" t="s">
        <v>703</v>
      </c>
      <c r="L167" s="1485"/>
      <c r="M167" s="1485"/>
      <c r="N167" s="1485"/>
      <c r="O167" s="1485"/>
      <c r="P167" s="1485"/>
      <c r="Q167" s="1485"/>
    </row>
    <row r="168" spans="1:17">
      <c r="A168" s="1484" t="s">
        <v>783</v>
      </c>
      <c r="B168" s="1485" t="s">
        <v>956</v>
      </c>
      <c r="C168" s="1485" t="s">
        <v>956</v>
      </c>
      <c r="D168" s="1485" t="s">
        <v>956</v>
      </c>
      <c r="E168" s="1485" t="s">
        <v>956</v>
      </c>
      <c r="F168" s="1485" t="s">
        <v>956</v>
      </c>
      <c r="G168" s="1485" t="s">
        <v>956</v>
      </c>
      <c r="H168" s="1485" t="s">
        <v>956</v>
      </c>
      <c r="I168" s="1485" t="s">
        <v>956</v>
      </c>
      <c r="J168" s="1485" t="s">
        <v>956</v>
      </c>
      <c r="K168" s="1485" t="s">
        <v>956</v>
      </c>
      <c r="L168" s="1485"/>
      <c r="M168" s="1485"/>
      <c r="N168" s="1485"/>
      <c r="O168" s="1485"/>
      <c r="P168" s="1485"/>
      <c r="Q168" s="1485"/>
    </row>
    <row r="169" spans="1:17">
      <c r="A169" s="1484" t="s">
        <v>784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785</v>
      </c>
      <c r="B170" s="1485" t="s">
        <v>968</v>
      </c>
      <c r="C170" s="1485" t="s">
        <v>957</v>
      </c>
      <c r="D170" s="1485" t="s">
        <v>976</v>
      </c>
      <c r="E170" s="1485" t="s">
        <v>1003</v>
      </c>
      <c r="F170" s="1485" t="s">
        <v>970</v>
      </c>
      <c r="G170" s="1485" t="s">
        <v>957</v>
      </c>
      <c r="H170" s="1486" t="s">
        <v>970</v>
      </c>
      <c r="I170" s="1485" t="s">
        <v>957</v>
      </c>
      <c r="J170" s="1485" t="s">
        <v>957</v>
      </c>
      <c r="K170" s="1485" t="s">
        <v>957</v>
      </c>
      <c r="L170" s="1485"/>
      <c r="M170" s="1485"/>
      <c r="N170" s="1485"/>
      <c r="O170" s="1485"/>
      <c r="P170" s="1485"/>
      <c r="Q170" s="1485"/>
    </row>
    <row r="171" spans="1:17">
      <c r="A171" s="1484" t="s">
        <v>786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787</v>
      </c>
      <c r="B172" s="1488" t="s">
        <v>883</v>
      </c>
      <c r="C172" s="1488" t="s">
        <v>883</v>
      </c>
      <c r="D172" s="1490" t="s">
        <v>883</v>
      </c>
      <c r="E172" s="1488" t="s">
        <v>883</v>
      </c>
      <c r="F172" s="1488" t="s">
        <v>883</v>
      </c>
      <c r="G172" s="1488" t="s">
        <v>965</v>
      </c>
      <c r="H172" s="1490" t="s">
        <v>965</v>
      </c>
      <c r="I172" s="1488" t="s">
        <v>883</v>
      </c>
      <c r="J172" s="1488" t="s">
        <v>965</v>
      </c>
      <c r="K172" s="1488" t="s">
        <v>883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1004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782</v>
      </c>
      <c r="B174" s="1485" t="s">
        <v>884</v>
      </c>
      <c r="C174" s="1485" t="s">
        <v>884</v>
      </c>
      <c r="D174" s="1485" t="s">
        <v>884</v>
      </c>
      <c r="E174" s="1485" t="s">
        <v>884</v>
      </c>
      <c r="F174" s="1485" t="s">
        <v>884</v>
      </c>
      <c r="G174" s="1485" t="s">
        <v>884</v>
      </c>
      <c r="H174" s="1485" t="s">
        <v>884</v>
      </c>
      <c r="I174" s="1485" t="s">
        <v>884</v>
      </c>
      <c r="J174" s="1485" t="s">
        <v>884</v>
      </c>
      <c r="K174" s="1485" t="s">
        <v>884</v>
      </c>
      <c r="L174" s="1485"/>
      <c r="M174" s="1485"/>
      <c r="N174" s="1485"/>
      <c r="O174" s="1485"/>
      <c r="P174" s="1485"/>
      <c r="Q174" s="1485"/>
    </row>
    <row r="175" spans="1:17">
      <c r="A175" s="1484" t="s">
        <v>783</v>
      </c>
      <c r="B175" s="1485" t="s">
        <v>956</v>
      </c>
      <c r="C175" s="1485" t="s">
        <v>956</v>
      </c>
      <c r="D175" s="1485" t="s">
        <v>956</v>
      </c>
      <c r="E175" s="1485" t="s">
        <v>956</v>
      </c>
      <c r="F175" s="1485" t="s">
        <v>956</v>
      </c>
      <c r="G175" s="1485" t="s">
        <v>956</v>
      </c>
      <c r="H175" s="1485" t="s">
        <v>956</v>
      </c>
      <c r="I175" s="1485" t="s">
        <v>956</v>
      </c>
      <c r="J175" s="1485" t="s">
        <v>956</v>
      </c>
      <c r="K175" s="1485" t="s">
        <v>956</v>
      </c>
      <c r="L175" s="1485"/>
      <c r="M175" s="1485"/>
      <c r="N175" s="1485"/>
      <c r="O175" s="1485"/>
      <c r="P175" s="1485"/>
      <c r="Q175" s="1485"/>
    </row>
    <row r="176" spans="1:17">
      <c r="A176" s="1484" t="s">
        <v>784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785</v>
      </c>
      <c r="B177" s="1485" t="s">
        <v>968</v>
      </c>
      <c r="C177" s="1486" t="s">
        <v>969</v>
      </c>
      <c r="D177" s="1486" t="s">
        <v>969</v>
      </c>
      <c r="E177" s="1485" t="s">
        <v>961</v>
      </c>
      <c r="F177" s="1486" t="s">
        <v>961</v>
      </c>
      <c r="G177" s="1485" t="s">
        <v>961</v>
      </c>
      <c r="H177" s="1485" t="s">
        <v>961</v>
      </c>
      <c r="I177" s="1485" t="s">
        <v>961</v>
      </c>
      <c r="J177" s="1485" t="s">
        <v>961</v>
      </c>
      <c r="K177" s="1485" t="s">
        <v>961</v>
      </c>
      <c r="L177" s="1485"/>
      <c r="M177" s="1485"/>
      <c r="N177" s="1485"/>
      <c r="O177" s="1485"/>
      <c r="P177" s="1485"/>
      <c r="Q177" s="1485"/>
    </row>
    <row r="178" spans="1:17">
      <c r="A178" s="1484" t="s">
        <v>786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787</v>
      </c>
      <c r="B179" s="1488" t="s">
        <v>883</v>
      </c>
      <c r="C179" s="1490" t="s">
        <v>883</v>
      </c>
      <c r="D179" s="1490" t="s">
        <v>883</v>
      </c>
      <c r="E179" s="1488" t="s">
        <v>883</v>
      </c>
      <c r="F179" s="1490" t="s">
        <v>883</v>
      </c>
      <c r="G179" s="1488" t="s">
        <v>883</v>
      </c>
      <c r="H179" s="1488" t="s">
        <v>883</v>
      </c>
      <c r="I179" s="1488" t="s">
        <v>883</v>
      </c>
      <c r="J179" s="1488" t="s">
        <v>883</v>
      </c>
      <c r="K179" s="1488" t="s">
        <v>883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782</v>
      </c>
      <c r="B181" s="1485" t="s">
        <v>1005</v>
      </c>
      <c r="C181" s="1486" t="s">
        <v>1005</v>
      </c>
      <c r="D181" s="1486" t="s">
        <v>1005</v>
      </c>
      <c r="E181" s="1486" t="s">
        <v>1005</v>
      </c>
      <c r="F181" s="1486" t="s">
        <v>1005</v>
      </c>
      <c r="G181" s="1486" t="s">
        <v>1005</v>
      </c>
      <c r="H181" s="1486" t="s">
        <v>1005</v>
      </c>
      <c r="I181" s="1486" t="s">
        <v>1005</v>
      </c>
      <c r="J181" s="1486" t="s">
        <v>1005</v>
      </c>
      <c r="K181" s="1486" t="s">
        <v>1005</v>
      </c>
      <c r="L181" s="1486"/>
      <c r="M181" s="1486"/>
      <c r="N181" s="1486"/>
      <c r="O181" s="1486"/>
      <c r="P181" s="1486"/>
      <c r="Q181" s="1486"/>
    </row>
    <row r="182" spans="1:17">
      <c r="A182" s="1484" t="s">
        <v>783</v>
      </c>
      <c r="B182" s="1485" t="s">
        <v>956</v>
      </c>
      <c r="C182" s="1486" t="s">
        <v>956</v>
      </c>
      <c r="D182" s="1486" t="s">
        <v>956</v>
      </c>
      <c r="E182" s="1486" t="s">
        <v>956</v>
      </c>
      <c r="F182" s="1486" t="s">
        <v>956</v>
      </c>
      <c r="G182" s="1486" t="s">
        <v>956</v>
      </c>
      <c r="H182" s="1486" t="s">
        <v>956</v>
      </c>
      <c r="I182" s="1486" t="s">
        <v>956</v>
      </c>
      <c r="J182" s="1486" t="s">
        <v>956</v>
      </c>
      <c r="K182" s="1486" t="s">
        <v>956</v>
      </c>
      <c r="L182" s="1486"/>
      <c r="M182" s="1486"/>
      <c r="N182" s="1486"/>
      <c r="O182" s="1486"/>
      <c r="P182" s="1486"/>
      <c r="Q182" s="1486"/>
    </row>
    <row r="183" spans="1:17">
      <c r="A183" s="1484" t="s">
        <v>784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785</v>
      </c>
      <c r="B184" s="1485" t="s">
        <v>969</v>
      </c>
      <c r="C184" s="1486" t="s">
        <v>969</v>
      </c>
      <c r="D184" s="1486" t="s">
        <v>969</v>
      </c>
      <c r="E184" s="1485" t="s">
        <v>961</v>
      </c>
      <c r="F184" s="1486" t="s">
        <v>970</v>
      </c>
      <c r="G184" s="1486" t="s">
        <v>970</v>
      </c>
      <c r="H184" s="1485" t="s">
        <v>970</v>
      </c>
      <c r="I184" s="1486" t="s">
        <v>970</v>
      </c>
      <c r="J184" s="1486" t="s">
        <v>970</v>
      </c>
      <c r="K184" s="1486" t="s">
        <v>970</v>
      </c>
      <c r="L184" s="1486"/>
      <c r="M184" s="1486"/>
      <c r="N184" s="1486"/>
      <c r="O184" s="1486"/>
      <c r="P184" s="1486"/>
      <c r="Q184" s="1486"/>
    </row>
    <row r="185" spans="1:17">
      <c r="A185" s="1484" t="s">
        <v>786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787</v>
      </c>
      <c r="B186" s="1488" t="s">
        <v>965</v>
      </c>
      <c r="C186" s="1490" t="s">
        <v>883</v>
      </c>
      <c r="D186" s="1490" t="s">
        <v>883</v>
      </c>
      <c r="E186" s="1488" t="s">
        <v>883</v>
      </c>
      <c r="F186" s="1488" t="s">
        <v>883</v>
      </c>
      <c r="G186" s="1490" t="s">
        <v>965</v>
      </c>
      <c r="H186" s="1488" t="s">
        <v>965</v>
      </c>
      <c r="I186" s="1490" t="s">
        <v>965</v>
      </c>
      <c r="J186" s="1490" t="s">
        <v>965</v>
      </c>
      <c r="K186" s="1490" t="s">
        <v>883</v>
      </c>
      <c r="L186" s="1490"/>
      <c r="M186" s="1490"/>
      <c r="N186" s="1490"/>
      <c r="O186" s="1490"/>
      <c r="P186" s="1490"/>
      <c r="Q186" s="1490"/>
    </row>
    <row r="187" spans="1:17">
      <c r="A187" s="1483" t="s">
        <v>797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782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783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784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785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786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787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797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782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783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784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785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786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787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797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782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783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784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785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786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787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797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782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783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784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785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786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787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797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782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783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784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785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786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787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797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782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783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784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785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786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787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797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782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783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784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785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786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787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797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782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783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784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785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786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787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797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782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783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784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785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786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787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797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782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783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784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785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786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787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798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799</v>
      </c>
      <c r="B258" s="1485" t="s">
        <v>794</v>
      </c>
      <c r="C258" s="1485" t="s">
        <v>794</v>
      </c>
      <c r="D258" s="1485" t="s">
        <v>800</v>
      </c>
      <c r="E258" s="1485" t="s">
        <v>794</v>
      </c>
      <c r="F258" s="1485" t="s">
        <v>794</v>
      </c>
      <c r="G258" s="1485" t="s">
        <v>800</v>
      </c>
      <c r="H258" s="1485" t="s">
        <v>794</v>
      </c>
      <c r="I258" s="1485" t="s">
        <v>794</v>
      </c>
      <c r="J258" s="1485" t="s">
        <v>794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801</v>
      </c>
      <c r="B259" s="1485" t="s">
        <v>802</v>
      </c>
      <c r="C259" s="1485" t="s">
        <v>803</v>
      </c>
      <c r="D259" s="1486" t="s">
        <v>804</v>
      </c>
      <c r="E259" s="1485" t="s">
        <v>803</v>
      </c>
      <c r="F259" s="1486" t="s">
        <v>805</v>
      </c>
      <c r="G259" s="1485" t="s">
        <v>806</v>
      </c>
      <c r="H259" s="1485" t="s">
        <v>807</v>
      </c>
      <c r="I259" s="1485" t="s">
        <v>808</v>
      </c>
      <c r="J259" s="1485" t="s">
        <v>803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809</v>
      </c>
      <c r="B260" s="1486" t="s">
        <v>810</v>
      </c>
      <c r="C260" s="1486" t="s">
        <v>811</v>
      </c>
      <c r="D260" s="1486" t="s">
        <v>811</v>
      </c>
      <c r="E260" s="1485" t="s">
        <v>812</v>
      </c>
      <c r="F260" s="1486" t="s">
        <v>813</v>
      </c>
      <c r="G260" s="1485" t="s">
        <v>814</v>
      </c>
      <c r="H260" s="1485" t="s">
        <v>815</v>
      </c>
      <c r="I260" s="1485" t="s">
        <v>815</v>
      </c>
      <c r="J260" s="1485" t="s">
        <v>815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816</v>
      </c>
      <c r="B261" s="1490" t="s">
        <v>815</v>
      </c>
      <c r="C261" s="1490" t="s">
        <v>817</v>
      </c>
      <c r="D261" s="1490" t="s">
        <v>818</v>
      </c>
      <c r="E261" s="1488" t="s">
        <v>819</v>
      </c>
      <c r="F261" s="1490" t="s">
        <v>820</v>
      </c>
      <c r="G261" s="1488" t="s">
        <v>821</v>
      </c>
      <c r="H261" s="1488" t="s">
        <v>822</v>
      </c>
      <c r="I261" s="1490" t="s">
        <v>822</v>
      </c>
      <c r="J261" s="1490" t="s">
        <v>812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780</v>
      </c>
      <c r="B2" s="1482" t="s">
        <v>873</v>
      </c>
      <c r="C2" s="1482" t="s">
        <v>902</v>
      </c>
      <c r="D2" s="1482" t="s">
        <v>1006</v>
      </c>
      <c r="E2" s="1482" t="s">
        <v>904</v>
      </c>
      <c r="F2" s="1482" t="s">
        <v>907</v>
      </c>
      <c r="G2" s="1482" t="s">
        <v>908</v>
      </c>
      <c r="H2" s="1482" t="s">
        <v>909</v>
      </c>
      <c r="I2" s="1482" t="s">
        <v>1007</v>
      </c>
      <c r="J2" s="1482" t="s">
        <v>913</v>
      </c>
      <c r="K2" s="1482" t="s">
        <v>915</v>
      </c>
    </row>
    <row r="3" spans="1:11" ht="13" thickBot="1">
      <c r="A3" s="1496" t="s">
        <v>823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824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825</v>
      </c>
      <c r="B5" s="1485">
        <v>1</v>
      </c>
      <c r="C5" s="1485" t="s">
        <v>1008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826</v>
      </c>
      <c r="B6" s="1499" t="s">
        <v>890</v>
      </c>
      <c r="C6" s="1499" t="s">
        <v>1009</v>
      </c>
      <c r="D6" s="1485">
        <v>0</v>
      </c>
      <c r="E6" s="1485">
        <v>1.5</v>
      </c>
      <c r="F6" s="1485" t="s">
        <v>1010</v>
      </c>
      <c r="G6" s="1485" t="s">
        <v>1011</v>
      </c>
      <c r="H6" s="1485">
        <v>0</v>
      </c>
      <c r="I6" s="1485" t="s">
        <v>1012</v>
      </c>
      <c r="J6" s="1485" t="s">
        <v>881</v>
      </c>
      <c r="K6" s="1485" t="s">
        <v>1013</v>
      </c>
    </row>
    <row r="7" spans="1:11">
      <c r="A7" s="1484" t="s">
        <v>827</v>
      </c>
      <c r="B7" s="1485" t="s">
        <v>891</v>
      </c>
      <c r="C7" s="1499" t="s">
        <v>1014</v>
      </c>
      <c r="D7" s="1485" t="s">
        <v>1009</v>
      </c>
      <c r="E7" s="1485">
        <v>0.5</v>
      </c>
      <c r="F7" s="1485" t="s">
        <v>1015</v>
      </c>
      <c r="G7" s="1485" t="s">
        <v>881</v>
      </c>
      <c r="H7" s="1485" t="s">
        <v>955</v>
      </c>
      <c r="I7" s="1485" t="s">
        <v>1016</v>
      </c>
      <c r="J7" s="1485" t="s">
        <v>955</v>
      </c>
      <c r="K7" s="1485" t="s">
        <v>1017</v>
      </c>
    </row>
    <row r="8" spans="1:11" ht="13" thickBot="1">
      <c r="A8" s="1487" t="s">
        <v>828</v>
      </c>
      <c r="B8" s="1488" t="s">
        <v>895</v>
      </c>
      <c r="C8" s="1488" t="s">
        <v>955</v>
      </c>
      <c r="D8" s="1488">
        <v>25</v>
      </c>
      <c r="E8" s="1488">
        <v>25</v>
      </c>
      <c r="F8" s="1488" t="s">
        <v>1018</v>
      </c>
      <c r="G8" s="1488" t="s">
        <v>1019</v>
      </c>
      <c r="H8" s="1488" t="s">
        <v>1020</v>
      </c>
      <c r="I8" s="1488" t="s">
        <v>955</v>
      </c>
      <c r="J8" s="1488" t="s">
        <v>967</v>
      </c>
      <c r="K8" s="1488" t="s">
        <v>955</v>
      </c>
    </row>
    <row r="9" spans="1:11">
      <c r="A9" s="1483" t="s">
        <v>829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825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830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831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828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832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825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830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831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828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833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825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830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831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828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834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825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830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831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828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835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825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830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831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828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836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825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1021</v>
      </c>
      <c r="H35" s="1485"/>
      <c r="I35" s="1485">
        <v>1</v>
      </c>
      <c r="J35" s="1485"/>
      <c r="K35" s="1485">
        <v>1</v>
      </c>
    </row>
    <row r="36" spans="1:11">
      <c r="A36" s="1484" t="s">
        <v>830</v>
      </c>
      <c r="B36" s="1499" t="s">
        <v>893</v>
      </c>
      <c r="C36" s="1499"/>
      <c r="D36" s="1485">
        <v>0</v>
      </c>
      <c r="E36" s="1485" t="s">
        <v>1022</v>
      </c>
      <c r="F36" s="1485"/>
      <c r="G36" s="1485" t="s">
        <v>1023</v>
      </c>
      <c r="H36" s="1485"/>
      <c r="I36" s="1501" t="s">
        <v>1022</v>
      </c>
      <c r="J36" s="1485"/>
      <c r="K36" s="1485" t="s">
        <v>1024</v>
      </c>
    </row>
    <row r="37" spans="1:11">
      <c r="A37" s="1484" t="s">
        <v>831</v>
      </c>
      <c r="B37" s="1485" t="s">
        <v>892</v>
      </c>
      <c r="C37" s="1499"/>
      <c r="D37" s="1485" t="s">
        <v>955</v>
      </c>
      <c r="E37" s="1485" t="s">
        <v>1015</v>
      </c>
      <c r="F37" s="1485"/>
      <c r="G37" s="1485" t="s">
        <v>1015</v>
      </c>
      <c r="H37" s="1485"/>
      <c r="I37" s="1485" t="s">
        <v>1025</v>
      </c>
      <c r="J37" s="1485"/>
      <c r="K37" s="1485" t="s">
        <v>881</v>
      </c>
    </row>
    <row r="38" spans="1:11" ht="13" thickBot="1">
      <c r="A38" s="1487" t="s">
        <v>828</v>
      </c>
      <c r="B38" s="1488" t="s">
        <v>894</v>
      </c>
      <c r="C38" s="1488"/>
      <c r="D38" s="1488" t="s">
        <v>884</v>
      </c>
      <c r="E38" s="1488" t="s">
        <v>884</v>
      </c>
      <c r="F38" s="1488"/>
      <c r="G38" s="1488" t="s">
        <v>1026</v>
      </c>
      <c r="H38" s="1488"/>
      <c r="I38" s="1488" t="s">
        <v>1018</v>
      </c>
      <c r="J38" s="1488"/>
      <c r="K38" s="1488">
        <v>25</v>
      </c>
    </row>
    <row r="39" spans="1:11">
      <c r="A39" s="1483" t="s">
        <v>1027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825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1028</v>
      </c>
      <c r="H40" s="1485">
        <v>0.01</v>
      </c>
      <c r="I40" s="1485"/>
      <c r="J40" s="1485"/>
      <c r="K40" s="1485"/>
    </row>
    <row r="41" spans="1:11">
      <c r="A41" s="1484" t="s">
        <v>830</v>
      </c>
      <c r="B41" s="1499"/>
      <c r="C41" s="1499" t="s">
        <v>1029</v>
      </c>
      <c r="D41" s="1485">
        <v>0</v>
      </c>
      <c r="E41" s="1485" t="s">
        <v>1030</v>
      </c>
      <c r="F41" s="1485" t="s">
        <v>1031</v>
      </c>
      <c r="G41" s="1485" t="s">
        <v>1032</v>
      </c>
      <c r="H41" s="1485" t="s">
        <v>1033</v>
      </c>
      <c r="I41" s="1485"/>
      <c r="J41" s="1485"/>
      <c r="K41" s="1485"/>
    </row>
    <row r="42" spans="1:11">
      <c r="A42" s="1484" t="s">
        <v>831</v>
      </c>
      <c r="B42" s="1485"/>
      <c r="C42" s="1499" t="s">
        <v>1034</v>
      </c>
      <c r="D42" s="1485" t="s">
        <v>1034</v>
      </c>
      <c r="E42" s="1485" t="s">
        <v>1035</v>
      </c>
      <c r="F42" s="1485" t="s">
        <v>1036</v>
      </c>
      <c r="G42" s="1485" t="s">
        <v>1037</v>
      </c>
      <c r="H42" s="1485" t="s">
        <v>1038</v>
      </c>
      <c r="I42" s="1485"/>
      <c r="J42" s="1485"/>
      <c r="K42" s="1485"/>
    </row>
    <row r="43" spans="1:11" ht="13" thickBot="1">
      <c r="A43" s="1487" t="s">
        <v>828</v>
      </c>
      <c r="B43" s="1488"/>
      <c r="C43" s="1488" t="s">
        <v>1039</v>
      </c>
      <c r="D43" s="1488" t="s">
        <v>1039</v>
      </c>
      <c r="E43" s="1488" t="s">
        <v>1040</v>
      </c>
      <c r="F43" s="1488" t="s">
        <v>1041</v>
      </c>
      <c r="G43" s="1488" t="s">
        <v>1039</v>
      </c>
      <c r="H43" s="1488" t="s">
        <v>1042</v>
      </c>
      <c r="I43" s="1488"/>
      <c r="J43" s="1488"/>
      <c r="K43" s="1488"/>
    </row>
    <row r="44" spans="1:11">
      <c r="A44" s="1483" t="s">
        <v>1043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825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830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831</v>
      </c>
      <c r="B47" s="1485"/>
      <c r="C47" s="1499"/>
      <c r="D47" s="1485" t="s">
        <v>1044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828</v>
      </c>
      <c r="B48" s="1488"/>
      <c r="C48" s="1488"/>
      <c r="D48" s="1488" t="s">
        <v>1039</v>
      </c>
      <c r="E48" s="1488" t="s">
        <v>1040</v>
      </c>
      <c r="F48" s="1488" t="s">
        <v>1042</v>
      </c>
      <c r="G48" s="1488"/>
      <c r="H48" s="1488"/>
      <c r="I48" s="1488"/>
      <c r="J48" s="1488"/>
      <c r="K48" s="1488"/>
    </row>
    <row r="49" spans="1:11">
      <c r="A49" s="1483" t="s">
        <v>1045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825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830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831</v>
      </c>
      <c r="B52" s="1485"/>
      <c r="C52" s="1499"/>
      <c r="D52" s="1485"/>
      <c r="E52" s="1485"/>
      <c r="F52" s="1485"/>
      <c r="G52" s="1485"/>
      <c r="H52" s="1485" t="s">
        <v>1046</v>
      </c>
      <c r="I52" s="1485"/>
      <c r="J52" s="1485"/>
      <c r="K52" s="1485"/>
    </row>
    <row r="53" spans="1:11" ht="13" thickBot="1">
      <c r="A53" s="1487" t="s">
        <v>828</v>
      </c>
      <c r="B53" s="1488"/>
      <c r="C53" s="1488"/>
      <c r="D53" s="1488"/>
      <c r="E53" s="1488"/>
      <c r="F53" s="1488"/>
      <c r="G53" s="1488"/>
      <c r="H53" s="1488" t="s">
        <v>1042</v>
      </c>
      <c r="I53" s="1488"/>
      <c r="J53" s="1488"/>
      <c r="K53" s="1488"/>
    </row>
    <row r="54" spans="1:11">
      <c r="A54" s="1483" t="s">
        <v>1047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825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830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831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955</v>
      </c>
    </row>
    <row r="58" spans="1:11" ht="13" thickBot="1">
      <c r="A58" s="1487" t="s">
        <v>828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1015</v>
      </c>
    </row>
    <row r="59" spans="1:11">
      <c r="A59" s="1483" t="s">
        <v>1048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825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830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1011</v>
      </c>
    </row>
    <row r="62" spans="1:11">
      <c r="A62" s="1484" t="s">
        <v>831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881</v>
      </c>
    </row>
    <row r="63" spans="1:11" ht="13" thickBot="1">
      <c r="A63" s="1487" t="s">
        <v>828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1017</v>
      </c>
    </row>
    <row r="64" spans="1:11">
      <c r="A64" s="1483" t="s">
        <v>837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825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830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831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828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837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825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830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831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828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838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839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840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841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842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843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844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845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1049</v>
      </c>
    </row>
    <row r="82" spans="1:11" ht="13" thickBot="1">
      <c r="A82" s="1495" t="s">
        <v>846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847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841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842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843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844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845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846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848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841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842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843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844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845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846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849</v>
      </c>
      <c r="B97" s="1497" t="s">
        <v>752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841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842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843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845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846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850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851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852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846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853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851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852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846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854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851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852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846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855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851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852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846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1050</v>
      </c>
    </row>
    <row r="2" spans="1:13" ht="15">
      <c r="A2" s="1506" t="s">
        <v>856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1051</v>
      </c>
    </row>
    <row r="4" spans="1:13" ht="13" thickBot="1">
      <c r="A4" s="1507"/>
      <c r="B4" s="1477" t="s">
        <v>857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858</v>
      </c>
      <c r="B5" s="1482" t="s">
        <v>873</v>
      </c>
      <c r="C5" s="1482" t="s">
        <v>902</v>
      </c>
      <c r="D5" s="1482" t="s">
        <v>1052</v>
      </c>
      <c r="E5" s="1482" t="s">
        <v>904</v>
      </c>
      <c r="F5" s="1482" t="s">
        <v>907</v>
      </c>
      <c r="G5" s="1482" t="s">
        <v>908</v>
      </c>
      <c r="H5" s="1482" t="s">
        <v>909</v>
      </c>
      <c r="I5" s="1482" t="s">
        <v>911</v>
      </c>
      <c r="J5" s="1482" t="s">
        <v>913</v>
      </c>
      <c r="K5" s="1482" t="s">
        <v>1053</v>
      </c>
      <c r="M5" s="1509" t="s">
        <v>859</v>
      </c>
    </row>
    <row r="6" spans="1:13">
      <c r="A6" s="1510" t="s">
        <v>1054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1055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1056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1057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1058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1059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1060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1061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1062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1063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1064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1065</v>
      </c>
      <c r="M16" s="1512">
        <f t="shared" si="0"/>
        <v>3.5</v>
      </c>
    </row>
    <row r="17" spans="1:13" ht="13" thickBot="1">
      <c r="A17" s="1558" t="s">
        <v>1066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860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874</v>
      </c>
      <c r="C21" s="1521" t="s">
        <v>874</v>
      </c>
      <c r="D21" s="1521" t="s">
        <v>874</v>
      </c>
      <c r="E21" s="1521" t="s">
        <v>874</v>
      </c>
      <c r="F21" s="1521" t="s">
        <v>874</v>
      </c>
      <c r="G21" s="1521" t="s">
        <v>874</v>
      </c>
      <c r="H21" s="1522" t="s">
        <v>1067</v>
      </c>
      <c r="I21" s="1521" t="s">
        <v>874</v>
      </c>
      <c r="J21" s="1522" t="s">
        <v>874</v>
      </c>
      <c r="K21" s="1521" t="s">
        <v>874</v>
      </c>
    </row>
    <row r="22" spans="1:13">
      <c r="A22" s="1523">
        <v>2</v>
      </c>
      <c r="B22" s="1524" t="s">
        <v>875</v>
      </c>
      <c r="C22" s="1524" t="s">
        <v>1068</v>
      </c>
      <c r="D22" s="1524" t="s">
        <v>1069</v>
      </c>
      <c r="E22" s="1524" t="s">
        <v>875</v>
      </c>
      <c r="F22" s="1524" t="s">
        <v>875</v>
      </c>
      <c r="G22" s="1524" t="s">
        <v>1070</v>
      </c>
      <c r="H22" s="1524" t="s">
        <v>874</v>
      </c>
      <c r="I22" s="1524" t="s">
        <v>1071</v>
      </c>
      <c r="J22" s="1524" t="s">
        <v>1072</v>
      </c>
      <c r="K22" s="1524" t="s">
        <v>1073</v>
      </c>
    </row>
    <row r="23" spans="1:13" ht="13" thickBot="1">
      <c r="A23" s="1525">
        <v>3</v>
      </c>
      <c r="B23" s="1489" t="s">
        <v>876</v>
      </c>
      <c r="C23" s="1515" t="s">
        <v>1074</v>
      </c>
      <c r="D23" s="1515" t="s">
        <v>875</v>
      </c>
      <c r="E23" s="1489"/>
      <c r="F23" s="1515" t="s">
        <v>1075</v>
      </c>
      <c r="G23" s="1489" t="s">
        <v>1076</v>
      </c>
      <c r="H23" s="1515" t="s">
        <v>1077</v>
      </c>
      <c r="I23" s="1489" t="s">
        <v>1078</v>
      </c>
      <c r="J23" s="1515" t="s">
        <v>1078</v>
      </c>
      <c r="K23" s="1489" t="s">
        <v>875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877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861</v>
      </c>
    </row>
    <row r="3" spans="1:11">
      <c r="A3" s="1541" t="s">
        <v>888</v>
      </c>
      <c r="B3" s="1540" t="s">
        <v>1079</v>
      </c>
      <c r="C3" s="1540" t="s">
        <v>905</v>
      </c>
      <c r="D3" s="1540" t="s">
        <v>906</v>
      </c>
      <c r="E3" s="1540" t="s">
        <v>906</v>
      </c>
      <c r="F3" s="1540" t="s">
        <v>906</v>
      </c>
      <c r="G3" s="1540" t="s">
        <v>906</v>
      </c>
      <c r="H3" s="1540" t="s">
        <v>910</v>
      </c>
      <c r="I3" s="1540" t="s">
        <v>912</v>
      </c>
      <c r="J3" s="1540" t="s">
        <v>914</v>
      </c>
      <c r="K3" s="1540"/>
    </row>
    <row r="4" spans="1:11" ht="13" thickBot="1">
      <c r="A4" s="1538" t="s">
        <v>873</v>
      </c>
      <c r="B4" s="1539" t="s">
        <v>902</v>
      </c>
      <c r="C4" s="1539" t="s">
        <v>903</v>
      </c>
      <c r="D4" s="1539" t="s">
        <v>904</v>
      </c>
      <c r="E4" s="1539" t="s">
        <v>907</v>
      </c>
      <c r="F4" s="1539" t="s">
        <v>908</v>
      </c>
      <c r="G4" s="1539" t="s">
        <v>909</v>
      </c>
      <c r="H4" s="1539" t="s">
        <v>911</v>
      </c>
      <c r="I4" s="1539" t="s">
        <v>913</v>
      </c>
      <c r="J4" s="1539" t="s">
        <v>915</v>
      </c>
      <c r="K4" s="1539"/>
    </row>
    <row r="5" spans="1:11" ht="13" thickBot="1">
      <c r="A5" s="1496" t="s">
        <v>862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1080</v>
      </c>
      <c r="B6" s="1542" t="s">
        <v>1080</v>
      </c>
      <c r="C6" s="1542" t="s">
        <v>1080</v>
      </c>
      <c r="D6" s="1542" t="s">
        <v>1080</v>
      </c>
      <c r="E6" s="1542" t="s">
        <v>1080</v>
      </c>
      <c r="F6" s="1542" t="s">
        <v>1080</v>
      </c>
      <c r="G6" s="1542" t="s">
        <v>1080</v>
      </c>
      <c r="H6" s="1542" t="s">
        <v>1080</v>
      </c>
      <c r="I6" s="1542" t="s">
        <v>1080</v>
      </c>
      <c r="J6" s="1542" t="s">
        <v>1080</v>
      </c>
      <c r="K6" s="1528"/>
    </row>
    <row r="7" spans="1:11">
      <c r="A7" s="1543" t="s">
        <v>1081</v>
      </c>
      <c r="B7" s="1543" t="s">
        <v>1081</v>
      </c>
      <c r="C7" s="1543" t="s">
        <v>1081</v>
      </c>
      <c r="D7" s="1543" t="s">
        <v>1081</v>
      </c>
      <c r="E7" s="1543" t="s">
        <v>1081</v>
      </c>
      <c r="F7" s="1543" t="s">
        <v>1081</v>
      </c>
      <c r="G7" s="1543" t="s">
        <v>1081</v>
      </c>
      <c r="H7" s="1543" t="s">
        <v>1081</v>
      </c>
      <c r="I7" s="1543" t="s">
        <v>1081</v>
      </c>
      <c r="J7" s="1543" t="s">
        <v>1081</v>
      </c>
      <c r="K7" s="1485"/>
    </row>
    <row r="8" spans="1:11">
      <c r="A8" s="1543" t="s">
        <v>1082</v>
      </c>
      <c r="B8" s="1543" t="s">
        <v>1082</v>
      </c>
      <c r="C8" s="1543" t="s">
        <v>1082</v>
      </c>
      <c r="D8" s="1543" t="s">
        <v>1082</v>
      </c>
      <c r="E8" s="1543" t="s">
        <v>1082</v>
      </c>
      <c r="F8" s="1543" t="s">
        <v>1082</v>
      </c>
      <c r="G8" s="1543" t="s">
        <v>1082</v>
      </c>
      <c r="H8" s="1543" t="s">
        <v>1082</v>
      </c>
      <c r="I8" s="1543" t="s">
        <v>1082</v>
      </c>
      <c r="J8" s="1543" t="s">
        <v>1082</v>
      </c>
      <c r="K8" s="1485"/>
    </row>
    <row r="9" spans="1:11">
      <c r="A9" s="1543" t="s">
        <v>889</v>
      </c>
      <c r="B9" s="1543" t="s">
        <v>889</v>
      </c>
      <c r="C9" s="1543" t="s">
        <v>889</v>
      </c>
      <c r="D9" s="1543" t="s">
        <v>889</v>
      </c>
      <c r="E9" s="1543" t="s">
        <v>889</v>
      </c>
      <c r="F9" s="1543" t="s">
        <v>889</v>
      </c>
      <c r="G9" s="1543" t="s">
        <v>889</v>
      </c>
      <c r="H9" s="1543" t="s">
        <v>889</v>
      </c>
      <c r="I9" s="1543" t="s">
        <v>889</v>
      </c>
      <c r="J9" s="1543" t="s">
        <v>889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863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1083</v>
      </c>
      <c r="B14" s="1543" t="s">
        <v>1083</v>
      </c>
      <c r="C14" s="1543" t="s">
        <v>1083</v>
      </c>
      <c r="D14" s="1543" t="s">
        <v>1083</v>
      </c>
      <c r="E14" s="1543" t="s">
        <v>1083</v>
      </c>
      <c r="F14" s="1543" t="s">
        <v>1083</v>
      </c>
      <c r="G14" s="1543" t="s">
        <v>1083</v>
      </c>
      <c r="H14" s="1543" t="s">
        <v>1083</v>
      </c>
      <c r="I14" s="1543" t="s">
        <v>1083</v>
      </c>
      <c r="J14" s="1543" t="s">
        <v>1083</v>
      </c>
      <c r="K14" s="1486"/>
    </row>
    <row r="15" spans="1:11">
      <c r="A15" s="1559" t="s">
        <v>1084</v>
      </c>
      <c r="B15" s="1559" t="s">
        <v>1084</v>
      </c>
      <c r="C15" s="1559" t="s">
        <v>1084</v>
      </c>
      <c r="D15" s="1559" t="s">
        <v>1084</v>
      </c>
      <c r="E15" s="1559" t="s">
        <v>1084</v>
      </c>
      <c r="F15" s="1559" t="s">
        <v>1084</v>
      </c>
      <c r="G15" s="1559" t="s">
        <v>1084</v>
      </c>
      <c r="H15" s="1559" t="s">
        <v>1084</v>
      </c>
      <c r="I15" s="1559" t="s">
        <v>1084</v>
      </c>
      <c r="J15" s="1559" t="s">
        <v>1084</v>
      </c>
      <c r="K15" s="1521"/>
    </row>
    <row r="16" spans="1:11">
      <c r="A16" s="1543" t="s">
        <v>1085</v>
      </c>
      <c r="B16" s="1543" t="s">
        <v>1085</v>
      </c>
      <c r="C16" s="1543" t="s">
        <v>1085</v>
      </c>
      <c r="D16" s="1543" t="s">
        <v>1085</v>
      </c>
      <c r="E16" s="1543" t="s">
        <v>1085</v>
      </c>
      <c r="F16" s="1543" t="s">
        <v>1085</v>
      </c>
      <c r="G16" s="1543" t="s">
        <v>1085</v>
      </c>
      <c r="H16" s="1543" t="s">
        <v>1085</v>
      </c>
      <c r="I16" s="1543" t="s">
        <v>1085</v>
      </c>
      <c r="J16" s="1543" t="s">
        <v>1085</v>
      </c>
      <c r="K16" s="1499"/>
    </row>
    <row r="17" spans="1:11">
      <c r="A17" s="1543" t="s">
        <v>1086</v>
      </c>
      <c r="B17" s="1543" t="s">
        <v>1086</v>
      </c>
      <c r="C17" s="1543" t="s">
        <v>1086</v>
      </c>
      <c r="D17" s="1543" t="s">
        <v>1086</v>
      </c>
      <c r="E17" s="1543" t="s">
        <v>1086</v>
      </c>
      <c r="F17" s="1543" t="s">
        <v>1086</v>
      </c>
      <c r="G17" s="1543" t="s">
        <v>1086</v>
      </c>
      <c r="H17" s="1543" t="s">
        <v>1086</v>
      </c>
      <c r="I17" s="1543" t="s">
        <v>1086</v>
      </c>
      <c r="J17" s="1543" t="s">
        <v>1086</v>
      </c>
      <c r="K17" s="1485"/>
    </row>
    <row r="18" spans="1:11">
      <c r="A18" s="1543" t="s">
        <v>1087</v>
      </c>
      <c r="B18" s="1543" t="s">
        <v>1087</v>
      </c>
      <c r="C18" s="1543" t="s">
        <v>1087</v>
      </c>
      <c r="D18" s="1543" t="s">
        <v>1087</v>
      </c>
      <c r="E18" s="1543" t="s">
        <v>1087</v>
      </c>
      <c r="F18" s="1543" t="s">
        <v>1087</v>
      </c>
      <c r="G18" s="1543" t="s">
        <v>1087</v>
      </c>
      <c r="H18" s="1543" t="s">
        <v>1087</v>
      </c>
      <c r="I18" s="1543" t="s">
        <v>1087</v>
      </c>
      <c r="J18" s="1543" t="s">
        <v>1087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1088</v>
      </c>
      <c r="B22" s="1542" t="s">
        <v>1088</v>
      </c>
      <c r="C22" s="1542" t="s">
        <v>1088</v>
      </c>
      <c r="D22" s="1542" t="s">
        <v>1088</v>
      </c>
      <c r="E22" s="1542" t="s">
        <v>1088</v>
      </c>
      <c r="F22" s="1542" t="s">
        <v>1088</v>
      </c>
      <c r="G22" s="1542" t="s">
        <v>1088</v>
      </c>
      <c r="H22" s="1542" t="s">
        <v>1088</v>
      </c>
      <c r="I22" s="1542" t="s">
        <v>1088</v>
      </c>
      <c r="J22" s="1542" t="s">
        <v>1088</v>
      </c>
      <c r="K22" s="1527"/>
    </row>
    <row r="23" spans="1:11">
      <c r="A23" s="1559" t="s">
        <v>1089</v>
      </c>
      <c r="B23" s="1559" t="s">
        <v>1089</v>
      </c>
      <c r="C23" s="1559" t="s">
        <v>1089</v>
      </c>
      <c r="D23" s="1559" t="s">
        <v>1089</v>
      </c>
      <c r="E23" s="1559" t="s">
        <v>1089</v>
      </c>
      <c r="F23" s="1559" t="s">
        <v>1089</v>
      </c>
      <c r="G23" s="1559" t="s">
        <v>1089</v>
      </c>
      <c r="H23" s="1559" t="s">
        <v>1089</v>
      </c>
      <c r="I23" s="1559" t="s">
        <v>1089</v>
      </c>
      <c r="J23" s="1559" t="s">
        <v>1089</v>
      </c>
      <c r="K23" s="1486"/>
    </row>
    <row r="24" spans="1:11">
      <c r="A24" s="1560" t="s">
        <v>1090</v>
      </c>
      <c r="B24" s="1560" t="s">
        <v>1090</v>
      </c>
      <c r="C24" s="1560" t="s">
        <v>1090</v>
      </c>
      <c r="D24" s="1560" t="s">
        <v>1090</v>
      </c>
      <c r="E24" s="1560" t="s">
        <v>1090</v>
      </c>
      <c r="F24" s="1560" t="s">
        <v>1090</v>
      </c>
      <c r="G24" s="1560" t="s">
        <v>1090</v>
      </c>
      <c r="H24" s="1560" t="s">
        <v>1090</v>
      </c>
      <c r="I24" s="1560" t="s">
        <v>1090</v>
      </c>
      <c r="J24" s="1560" t="s">
        <v>1090</v>
      </c>
      <c r="K24" s="1521"/>
    </row>
    <row r="25" spans="1:11">
      <c r="A25" s="1543" t="s">
        <v>1091</v>
      </c>
      <c r="B25" s="1543" t="s">
        <v>1091</v>
      </c>
      <c r="C25" s="1543" t="s">
        <v>1091</v>
      </c>
      <c r="D25" s="1543" t="s">
        <v>1091</v>
      </c>
      <c r="E25" s="1543" t="s">
        <v>1091</v>
      </c>
      <c r="F25" s="1543" t="s">
        <v>1091</v>
      </c>
      <c r="G25" s="1543" t="s">
        <v>1091</v>
      </c>
      <c r="H25" s="1543" t="s">
        <v>1091</v>
      </c>
      <c r="I25" s="1543" t="s">
        <v>1091</v>
      </c>
      <c r="J25" s="1543" t="s">
        <v>1091</v>
      </c>
      <c r="K25" s="1499"/>
    </row>
    <row r="26" spans="1:11">
      <c r="A26" s="1543" t="s">
        <v>769</v>
      </c>
      <c r="B26" s="1543" t="s">
        <v>769</v>
      </c>
      <c r="C26" s="1543" t="s">
        <v>769</v>
      </c>
      <c r="D26" s="1543" t="s">
        <v>769</v>
      </c>
      <c r="E26" s="1543" t="s">
        <v>769</v>
      </c>
      <c r="F26" s="1543" t="s">
        <v>769</v>
      </c>
      <c r="G26" s="1543" t="s">
        <v>769</v>
      </c>
      <c r="H26" s="1543" t="s">
        <v>769</v>
      </c>
      <c r="I26" s="1543" t="s">
        <v>769</v>
      </c>
      <c r="J26" s="1543" t="s">
        <v>769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1092</v>
      </c>
      <c r="B30" s="1561" t="s">
        <v>1092</v>
      </c>
      <c r="C30" s="1561" t="s">
        <v>1092</v>
      </c>
      <c r="D30" s="1561" t="s">
        <v>1092</v>
      </c>
      <c r="E30" s="1561" t="s">
        <v>1092</v>
      </c>
      <c r="F30" s="1561" t="s">
        <v>1092</v>
      </c>
      <c r="G30" s="1561" t="s">
        <v>1092</v>
      </c>
      <c r="H30" s="1561" t="s">
        <v>1092</v>
      </c>
      <c r="I30" s="1561" t="s">
        <v>1092</v>
      </c>
      <c r="J30" s="1561" t="s">
        <v>1092</v>
      </c>
      <c r="K30" s="1527"/>
    </row>
    <row r="31" spans="1:11">
      <c r="A31" s="1543" t="s">
        <v>1093</v>
      </c>
      <c r="B31" s="1543" t="s">
        <v>1093</v>
      </c>
      <c r="C31" s="1543" t="s">
        <v>1093</v>
      </c>
      <c r="D31" s="1543" t="s">
        <v>1093</v>
      </c>
      <c r="E31" s="1543" t="s">
        <v>1093</v>
      </c>
      <c r="F31" s="1543" t="s">
        <v>1093</v>
      </c>
      <c r="G31" s="1543" t="s">
        <v>1093</v>
      </c>
      <c r="H31" s="1543" t="s">
        <v>1093</v>
      </c>
      <c r="I31" s="1543" t="s">
        <v>1093</v>
      </c>
      <c r="J31" s="1543" t="s">
        <v>1093</v>
      </c>
      <c r="K31" s="1486"/>
    </row>
    <row r="32" spans="1:11">
      <c r="A32" s="1543" t="s">
        <v>1094</v>
      </c>
      <c r="B32" s="1543" t="s">
        <v>1094</v>
      </c>
      <c r="C32" s="1543" t="s">
        <v>1094</v>
      </c>
      <c r="D32" s="1543" t="s">
        <v>1094</v>
      </c>
      <c r="E32" s="1543" t="s">
        <v>1094</v>
      </c>
      <c r="F32" s="1543" t="s">
        <v>1094</v>
      </c>
      <c r="G32" s="1543" t="s">
        <v>1094</v>
      </c>
      <c r="H32" s="1543" t="s">
        <v>1094</v>
      </c>
      <c r="I32" s="1543" t="s">
        <v>1094</v>
      </c>
      <c r="J32" s="1543" t="s">
        <v>1094</v>
      </c>
      <c r="K32" s="1521"/>
    </row>
    <row r="33" spans="1:11">
      <c r="A33" s="1543" t="s">
        <v>1081</v>
      </c>
      <c r="B33" s="1543" t="s">
        <v>1081</v>
      </c>
      <c r="C33" s="1543" t="s">
        <v>1081</v>
      </c>
      <c r="D33" s="1543" t="s">
        <v>1081</v>
      </c>
      <c r="E33" s="1543" t="s">
        <v>1081</v>
      </c>
      <c r="F33" s="1543" t="s">
        <v>1081</v>
      </c>
      <c r="G33" s="1543" t="s">
        <v>1081</v>
      </c>
      <c r="H33" s="1543" t="s">
        <v>1081</v>
      </c>
      <c r="I33" s="1543" t="s">
        <v>1081</v>
      </c>
      <c r="J33" s="1543" t="s">
        <v>1081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864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1095</v>
      </c>
      <c r="B38" s="1561" t="s">
        <v>1095</v>
      </c>
      <c r="C38" s="1561" t="s">
        <v>1095</v>
      </c>
      <c r="D38" s="1561" t="s">
        <v>1095</v>
      </c>
      <c r="E38" s="1561" t="s">
        <v>1095</v>
      </c>
      <c r="F38" s="1561" t="s">
        <v>1095</v>
      </c>
      <c r="G38" s="1561" t="s">
        <v>1095</v>
      </c>
      <c r="H38" s="1561" t="s">
        <v>1095</v>
      </c>
      <c r="I38" s="1561" t="s">
        <v>1095</v>
      </c>
      <c r="J38" s="1561" t="s">
        <v>1095</v>
      </c>
      <c r="K38" s="1527"/>
    </row>
    <row r="39" spans="1:11">
      <c r="A39" s="1543" t="s">
        <v>1096</v>
      </c>
      <c r="B39" s="1543" t="s">
        <v>1096</v>
      </c>
      <c r="C39" s="1543" t="s">
        <v>1096</v>
      </c>
      <c r="D39" s="1543" t="s">
        <v>1096</v>
      </c>
      <c r="E39" s="1543" t="s">
        <v>1096</v>
      </c>
      <c r="F39" s="1543" t="s">
        <v>1096</v>
      </c>
      <c r="G39" s="1543" t="s">
        <v>1096</v>
      </c>
      <c r="H39" s="1543" t="s">
        <v>1096</v>
      </c>
      <c r="I39" s="1543" t="s">
        <v>1096</v>
      </c>
      <c r="J39" s="1543" t="s">
        <v>1096</v>
      </c>
      <c r="K39" s="1486"/>
    </row>
    <row r="40" spans="1:11">
      <c r="A40" s="1543" t="s">
        <v>1097</v>
      </c>
      <c r="B40" s="1543" t="s">
        <v>1097</v>
      </c>
      <c r="C40" s="1543" t="s">
        <v>1097</v>
      </c>
      <c r="D40" s="1543" t="s">
        <v>1097</v>
      </c>
      <c r="E40" s="1543" t="s">
        <v>1097</v>
      </c>
      <c r="F40" s="1543" t="s">
        <v>1097</v>
      </c>
      <c r="G40" s="1543" t="s">
        <v>1097</v>
      </c>
      <c r="H40" s="1543" t="s">
        <v>1097</v>
      </c>
      <c r="I40" s="1543" t="s">
        <v>1097</v>
      </c>
      <c r="J40" s="1543" t="s">
        <v>1097</v>
      </c>
      <c r="K40" s="1521"/>
    </row>
    <row r="41" spans="1:11">
      <c r="A41" s="1543" t="s">
        <v>1081</v>
      </c>
      <c r="B41" s="1543" t="s">
        <v>1081</v>
      </c>
      <c r="C41" s="1543" t="s">
        <v>1081</v>
      </c>
      <c r="D41" s="1543" t="s">
        <v>1081</v>
      </c>
      <c r="E41" s="1543" t="s">
        <v>1081</v>
      </c>
      <c r="F41" s="1543" t="s">
        <v>1081</v>
      </c>
      <c r="G41" s="1543" t="s">
        <v>1081</v>
      </c>
      <c r="H41" s="1543" t="s">
        <v>1081</v>
      </c>
      <c r="I41" s="1543" t="s">
        <v>1081</v>
      </c>
      <c r="J41" s="1543" t="s">
        <v>1081</v>
      </c>
      <c r="K41" s="1499"/>
    </row>
    <row r="42" spans="1:11">
      <c r="A42" s="1543" t="s">
        <v>1098</v>
      </c>
      <c r="B42" s="1543" t="s">
        <v>1098</v>
      </c>
      <c r="C42" s="1543" t="s">
        <v>1098</v>
      </c>
      <c r="D42" s="1543" t="s">
        <v>1098</v>
      </c>
      <c r="E42" s="1543" t="s">
        <v>1098</v>
      </c>
      <c r="F42" s="1543" t="s">
        <v>1098</v>
      </c>
      <c r="G42" s="1543" t="s">
        <v>1098</v>
      </c>
      <c r="H42" s="1543" t="s">
        <v>1098</v>
      </c>
      <c r="I42" s="1543" t="s">
        <v>1098</v>
      </c>
      <c r="J42" s="1543" t="s">
        <v>1098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865</v>
      </c>
    </row>
    <row r="2" spans="1:11" ht="13" thickBot="1"/>
    <row r="3" spans="1:11" ht="13" thickBot="1">
      <c r="A3" s="1481" t="s">
        <v>780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862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863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864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2016-05-05T08:36:04Z</dcterms:modified>
  <cp:category/>
</cp:coreProperties>
</file>